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workbookProtection workbookPassword="DFCF" lockStructure="1"/>
  <bookViews>
    <workbookView xWindow="-2250" yWindow="360" windowWidth="14805" windowHeight="7950"/>
  </bookViews>
  <sheets>
    <sheet name="Fleet Rankings" sheetId="5" r:id="rId1"/>
    <sheet name="Reports" sheetId="6" r:id="rId2"/>
    <sheet name="Tables Graphs" sheetId="7" r:id="rId3"/>
  </sheets>
  <definedNames>
    <definedName name="_xlnm._FilterDatabase" localSheetId="0" hidden="1">'Fleet Rankings'!$B$2:$N$4</definedName>
    <definedName name="Visible">'Fleet Rankings'!$N$3</definedName>
    <definedName name="VisibleLFC">'Fleet Rankings'!$N$3</definedName>
    <definedName name="VisLFC">'Fleet Rankings'!$N$3</definedName>
  </definedNames>
  <calcPr calcId="144525"/>
  <pivotCaches>
    <pivotCache cacheId="0" r:id="rId4"/>
  </pivotCaches>
</workbook>
</file>

<file path=xl/calcChain.xml><?xml version="1.0" encoding="utf-8"?>
<calcChain xmlns="http://schemas.openxmlformats.org/spreadsheetml/2006/main">
  <c r="I6" i="6" l="1"/>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I459" i="6"/>
  <c r="I460" i="6"/>
  <c r="I461" i="6"/>
  <c r="I462" i="6"/>
  <c r="I463" i="6"/>
  <c r="I464" i="6"/>
  <c r="I465" i="6"/>
  <c r="I466" i="6"/>
  <c r="I467" i="6"/>
  <c r="I468" i="6"/>
  <c r="I469" i="6"/>
  <c r="I470" i="6"/>
  <c r="I471" i="6"/>
  <c r="I472" i="6"/>
  <c r="I473" i="6"/>
  <c r="I474" i="6"/>
  <c r="I475" i="6"/>
  <c r="I476" i="6"/>
  <c r="I477" i="6"/>
  <c r="I478" i="6"/>
  <c r="I479" i="6"/>
  <c r="I480" i="6"/>
  <c r="I481" i="6"/>
  <c r="I482" i="6"/>
  <c r="I483" i="6"/>
  <c r="I484" i="6"/>
  <c r="I485" i="6"/>
  <c r="I486" i="6"/>
  <c r="I487" i="6"/>
  <c r="I488" i="6"/>
  <c r="I489" i="6"/>
  <c r="I490" i="6"/>
  <c r="I491" i="6"/>
  <c r="I492" i="6"/>
  <c r="I493" i="6"/>
  <c r="I494" i="6"/>
  <c r="I495" i="6"/>
  <c r="I496" i="6"/>
  <c r="I497" i="6"/>
  <c r="I498" i="6"/>
  <c r="I499" i="6"/>
  <c r="I500" i="6"/>
  <c r="I501" i="6"/>
  <c r="I502" i="6"/>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600" i="6"/>
  <c r="I601" i="6"/>
  <c r="I602" i="6"/>
  <c r="I603" i="6"/>
  <c r="I604" i="6"/>
  <c r="I605" i="6"/>
  <c r="I606" i="6"/>
  <c r="I607" i="6"/>
  <c r="I608" i="6"/>
  <c r="I609" i="6"/>
  <c r="I610" i="6"/>
  <c r="I611" i="6"/>
  <c r="I612" i="6"/>
  <c r="I613" i="6"/>
  <c r="I614" i="6"/>
  <c r="I615" i="6"/>
  <c r="I616" i="6"/>
  <c r="I617" i="6"/>
  <c r="I618" i="6"/>
  <c r="I619" i="6"/>
  <c r="I620" i="6"/>
  <c r="I621" i="6"/>
  <c r="I622" i="6"/>
  <c r="I623" i="6"/>
  <c r="I624" i="6"/>
  <c r="I625" i="6"/>
  <c r="I626" i="6"/>
  <c r="I627" i="6"/>
  <c r="I628" i="6"/>
  <c r="I629" i="6"/>
  <c r="I630" i="6"/>
  <c r="I631" i="6"/>
  <c r="I632" i="6"/>
  <c r="I633" i="6"/>
  <c r="I634" i="6"/>
  <c r="I635" i="6"/>
  <c r="I636" i="6"/>
  <c r="I637" i="6"/>
  <c r="I638" i="6"/>
  <c r="I639" i="6"/>
  <c r="I640" i="6"/>
  <c r="I641" i="6"/>
  <c r="I642" i="6"/>
  <c r="I643" i="6"/>
  <c r="I644" i="6"/>
  <c r="I645" i="6"/>
  <c r="I646" i="6"/>
  <c r="I647" i="6"/>
  <c r="I648" i="6"/>
  <c r="I649" i="6"/>
  <c r="I650" i="6"/>
  <c r="I651" i="6"/>
  <c r="I652" i="6"/>
  <c r="I653" i="6"/>
  <c r="I654" i="6"/>
  <c r="I655" i="6"/>
  <c r="I656" i="6"/>
  <c r="I657" i="6"/>
  <c r="I658" i="6"/>
  <c r="I659" i="6"/>
  <c r="I660" i="6"/>
  <c r="I661" i="6"/>
  <c r="I662" i="6"/>
  <c r="I663" i="6"/>
  <c r="I664" i="6"/>
  <c r="I665" i="6"/>
  <c r="I666" i="6"/>
  <c r="I667" i="6"/>
  <c r="I668" i="6"/>
  <c r="I669" i="6"/>
  <c r="I670" i="6"/>
  <c r="I671" i="6"/>
  <c r="I672" i="6"/>
  <c r="I673" i="6"/>
  <c r="I674" i="6"/>
  <c r="I675" i="6"/>
  <c r="I676" i="6"/>
  <c r="I677" i="6"/>
  <c r="I678" i="6"/>
  <c r="I679" i="6"/>
  <c r="I680" i="6"/>
  <c r="I681" i="6"/>
  <c r="I682" i="6"/>
  <c r="I683" i="6"/>
  <c r="I684" i="6"/>
  <c r="I685" i="6"/>
  <c r="I686" i="6"/>
  <c r="I687" i="6"/>
  <c r="I688" i="6"/>
  <c r="I689" i="6"/>
  <c r="I690" i="6"/>
  <c r="I691" i="6"/>
  <c r="I692" i="6"/>
  <c r="I693" i="6"/>
  <c r="I694" i="6"/>
  <c r="I695" i="6"/>
  <c r="I696" i="6"/>
  <c r="I697" i="6"/>
  <c r="I698" i="6"/>
  <c r="I699" i="6"/>
  <c r="I700" i="6"/>
  <c r="I701" i="6"/>
  <c r="I702" i="6"/>
  <c r="I703" i="6"/>
  <c r="I704" i="6"/>
  <c r="I705" i="6"/>
  <c r="I706" i="6"/>
  <c r="I707" i="6"/>
  <c r="I708" i="6"/>
  <c r="I709" i="6"/>
  <c r="I710" i="6"/>
  <c r="I711" i="6"/>
  <c r="I712" i="6"/>
  <c r="I713" i="6"/>
  <c r="I714" i="6"/>
  <c r="I715" i="6"/>
  <c r="I716" i="6"/>
  <c r="I717" i="6"/>
  <c r="I718" i="6"/>
  <c r="I719" i="6"/>
  <c r="I720" i="6"/>
  <c r="I721" i="6"/>
  <c r="I722" i="6"/>
  <c r="I723" i="6"/>
  <c r="I724" i="6"/>
  <c r="I725" i="6"/>
  <c r="I726" i="6"/>
  <c r="I727" i="6"/>
  <c r="I728" i="6"/>
  <c r="I729" i="6"/>
  <c r="I730" i="6"/>
  <c r="I731" i="6"/>
  <c r="I732" i="6"/>
  <c r="I733" i="6"/>
  <c r="I734" i="6"/>
  <c r="I735" i="6"/>
  <c r="I736" i="6"/>
  <c r="I737" i="6"/>
  <c r="I738" i="6"/>
  <c r="I739" i="6"/>
  <c r="I740" i="6"/>
  <c r="I741" i="6"/>
  <c r="I742" i="6"/>
  <c r="I743" i="6"/>
  <c r="I744" i="6"/>
  <c r="I745" i="6"/>
  <c r="I746" i="6"/>
  <c r="I747" i="6"/>
  <c r="I748" i="6"/>
  <c r="I749" i="6"/>
  <c r="I750" i="6"/>
  <c r="I751" i="6"/>
  <c r="I752" i="6"/>
  <c r="I753" i="6"/>
  <c r="I754" i="6"/>
  <c r="I755" i="6"/>
  <c r="I756" i="6"/>
  <c r="I757" i="6"/>
  <c r="I758" i="6"/>
  <c r="I759" i="6"/>
  <c r="I760" i="6"/>
  <c r="I761" i="6"/>
  <c r="I762" i="6"/>
  <c r="I763" i="6"/>
  <c r="I764" i="6"/>
  <c r="I765" i="6"/>
  <c r="I766" i="6"/>
  <c r="I767" i="6"/>
  <c r="I768" i="6"/>
  <c r="I769" i="6"/>
  <c r="I770" i="6"/>
  <c r="I771" i="6"/>
  <c r="I772" i="6"/>
  <c r="I773" i="6"/>
  <c r="I774" i="6"/>
  <c r="I775" i="6"/>
  <c r="I776" i="6"/>
  <c r="I777" i="6"/>
  <c r="I778" i="6"/>
  <c r="I779" i="6"/>
  <c r="I780" i="6"/>
  <c r="I781" i="6"/>
  <c r="I782" i="6"/>
  <c r="I783" i="6"/>
  <c r="I784" i="6"/>
  <c r="I785" i="6"/>
  <c r="I786" i="6"/>
  <c r="I787" i="6"/>
  <c r="I788" i="6"/>
  <c r="I789" i="6"/>
  <c r="I790" i="6"/>
  <c r="I791" i="6"/>
  <c r="I792" i="6"/>
  <c r="I793" i="6"/>
  <c r="I794" i="6"/>
  <c r="I795" i="6"/>
  <c r="I796" i="6"/>
  <c r="I797" i="6"/>
  <c r="I798" i="6"/>
  <c r="I799" i="6"/>
  <c r="I800" i="6"/>
  <c r="I801" i="6"/>
  <c r="I802" i="6"/>
  <c r="I803" i="6"/>
  <c r="I804" i="6"/>
  <c r="I805" i="6"/>
  <c r="I806" i="6"/>
  <c r="I807" i="6"/>
  <c r="I808" i="6"/>
  <c r="I809" i="6"/>
  <c r="I810" i="6"/>
  <c r="I811" i="6"/>
  <c r="I812" i="6"/>
  <c r="I813" i="6"/>
  <c r="I814" i="6"/>
  <c r="I815" i="6"/>
  <c r="I816" i="6"/>
  <c r="I817" i="6"/>
  <c r="I818" i="6"/>
  <c r="I819" i="6"/>
  <c r="I820" i="6"/>
  <c r="I821" i="6"/>
  <c r="I822" i="6"/>
  <c r="I823" i="6"/>
  <c r="I824" i="6"/>
  <c r="I825" i="6"/>
  <c r="I826" i="6"/>
  <c r="I827" i="6"/>
  <c r="I828" i="6"/>
  <c r="I829" i="6"/>
  <c r="I830" i="6"/>
  <c r="I831" i="6"/>
  <c r="I832" i="6"/>
  <c r="I833" i="6"/>
  <c r="I834" i="6"/>
  <c r="I835" i="6"/>
  <c r="I836" i="6"/>
  <c r="I837" i="6"/>
  <c r="I838" i="6"/>
  <c r="I839" i="6"/>
  <c r="I840" i="6"/>
  <c r="I841" i="6"/>
  <c r="I842" i="6"/>
  <c r="I843" i="6"/>
  <c r="I844" i="6"/>
  <c r="I845" i="6"/>
  <c r="I846" i="6"/>
  <c r="I847" i="6"/>
  <c r="I848" i="6"/>
  <c r="I849" i="6"/>
  <c r="I850" i="6"/>
  <c r="I851" i="6"/>
  <c r="I852" i="6"/>
  <c r="I853" i="6"/>
  <c r="I854" i="6"/>
  <c r="I855" i="6"/>
  <c r="I856" i="6"/>
  <c r="I857" i="6"/>
  <c r="I858" i="6"/>
  <c r="I859" i="6"/>
  <c r="I860" i="6"/>
  <c r="I861" i="6"/>
  <c r="I862" i="6"/>
  <c r="I863" i="6"/>
  <c r="I864" i="6"/>
  <c r="I865" i="6"/>
  <c r="I866" i="6"/>
  <c r="I867" i="6"/>
  <c r="I868" i="6"/>
  <c r="I869" i="6"/>
  <c r="I870" i="6"/>
  <c r="I871" i="6"/>
  <c r="I872" i="6"/>
  <c r="I873" i="6"/>
  <c r="I874" i="6"/>
  <c r="I875" i="6"/>
  <c r="I876" i="6"/>
  <c r="I877" i="6"/>
  <c r="I878" i="6"/>
  <c r="I879" i="6"/>
  <c r="I880" i="6"/>
  <c r="I881" i="6"/>
  <c r="I882" i="6"/>
  <c r="I883" i="6"/>
  <c r="I884" i="6"/>
  <c r="I885" i="6"/>
  <c r="I886" i="6"/>
  <c r="I887" i="6"/>
  <c r="I888" i="6"/>
  <c r="I889" i="6"/>
  <c r="I890" i="6"/>
  <c r="I891" i="6"/>
  <c r="I892" i="6"/>
  <c r="I893" i="6"/>
  <c r="I894" i="6"/>
  <c r="I895" i="6"/>
  <c r="I896" i="6"/>
  <c r="I897" i="6"/>
  <c r="I898" i="6"/>
  <c r="I899" i="6"/>
  <c r="I900" i="6"/>
  <c r="I901" i="6"/>
  <c r="I902" i="6"/>
  <c r="I903" i="6"/>
  <c r="I904" i="6"/>
  <c r="I905" i="6"/>
  <c r="I906" i="6"/>
  <c r="I907" i="6"/>
  <c r="I908" i="6"/>
  <c r="I909" i="6"/>
  <c r="I910" i="6"/>
  <c r="I911" i="6"/>
  <c r="I912" i="6"/>
  <c r="I913" i="6"/>
  <c r="I914" i="6"/>
  <c r="I915" i="6"/>
  <c r="I916" i="6"/>
  <c r="I917" i="6"/>
  <c r="I918" i="6"/>
  <c r="I919" i="6"/>
  <c r="I920" i="6"/>
  <c r="I921" i="6"/>
  <c r="I922" i="6"/>
  <c r="I923" i="6"/>
  <c r="I924" i="6"/>
  <c r="I925" i="6"/>
  <c r="I926" i="6"/>
  <c r="I927" i="6"/>
  <c r="I928" i="6"/>
  <c r="I929" i="6"/>
  <c r="I930" i="6"/>
  <c r="I931" i="6"/>
  <c r="I932" i="6"/>
  <c r="I933" i="6"/>
  <c r="I934" i="6"/>
  <c r="I935" i="6"/>
  <c r="I936" i="6"/>
  <c r="I937" i="6"/>
  <c r="I938" i="6"/>
  <c r="I939" i="6"/>
  <c r="I940" i="6"/>
  <c r="I941" i="6"/>
  <c r="I942" i="6"/>
  <c r="I943" i="6"/>
  <c r="I944" i="6"/>
  <c r="I945" i="6"/>
  <c r="I946" i="6"/>
  <c r="I947" i="6"/>
  <c r="I948" i="6"/>
  <c r="I949" i="6"/>
  <c r="I950" i="6"/>
  <c r="I951" i="6"/>
  <c r="I952" i="6"/>
  <c r="I953" i="6"/>
  <c r="I954" i="6"/>
  <c r="I955" i="6"/>
  <c r="I956" i="6"/>
  <c r="I957" i="6"/>
  <c r="I958" i="6"/>
  <c r="I959" i="6"/>
  <c r="I960" i="6"/>
  <c r="I961" i="6"/>
  <c r="I962" i="6"/>
  <c r="I963" i="6"/>
  <c r="I964" i="6"/>
  <c r="I965" i="6"/>
  <c r="I966" i="6"/>
  <c r="I967" i="6"/>
  <c r="I968" i="6"/>
  <c r="I969" i="6"/>
  <c r="I970" i="6"/>
  <c r="I971" i="6"/>
  <c r="I972" i="6"/>
  <c r="I973" i="6"/>
  <c r="I974" i="6"/>
  <c r="I975" i="6"/>
  <c r="I976" i="6"/>
  <c r="I977" i="6"/>
  <c r="I978" i="6"/>
  <c r="I979" i="6"/>
  <c r="I980" i="6"/>
  <c r="I981" i="6"/>
  <c r="I982" i="6"/>
  <c r="I983" i="6"/>
  <c r="I984" i="6"/>
  <c r="I985" i="6"/>
  <c r="I986" i="6"/>
  <c r="I987" i="6"/>
  <c r="I988" i="6"/>
  <c r="I989" i="6"/>
  <c r="I990" i="6"/>
  <c r="I991" i="6"/>
  <c r="I992" i="6"/>
  <c r="I993" i="6"/>
  <c r="I994" i="6"/>
  <c r="I995" i="6"/>
  <c r="I996" i="6"/>
  <c r="I997" i="6"/>
  <c r="I998" i="6"/>
  <c r="I999" i="6"/>
  <c r="I1000" i="6"/>
  <c r="I1001" i="6"/>
  <c r="I1002" i="6"/>
  <c r="I1003" i="6"/>
  <c r="I1004" i="6"/>
  <c r="I1005" i="6"/>
  <c r="I1006" i="6"/>
  <c r="I1007" i="6"/>
  <c r="I1008" i="6"/>
  <c r="I1009" i="6"/>
  <c r="I1010" i="6"/>
  <c r="I1011" i="6"/>
  <c r="I1012" i="6"/>
  <c r="I1013" i="6"/>
  <c r="I1014" i="6"/>
  <c r="I1015" i="6"/>
  <c r="I1016" i="6"/>
  <c r="I1017" i="6"/>
  <c r="I1018" i="6"/>
  <c r="I1019" i="6"/>
  <c r="I1020" i="6"/>
  <c r="I1021" i="6"/>
  <c r="I1022" i="6"/>
  <c r="I1023"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H503" i="6"/>
  <c r="H504" i="6"/>
  <c r="H505" i="6"/>
  <c r="H506" i="6"/>
  <c r="H507" i="6"/>
  <c r="H508" i="6"/>
  <c r="H509" i="6"/>
  <c r="H510" i="6"/>
  <c r="H511" i="6"/>
  <c r="H512" i="6"/>
  <c r="H513" i="6"/>
  <c r="H514" i="6"/>
  <c r="H515" i="6"/>
  <c r="H516" i="6"/>
  <c r="H517" i="6"/>
  <c r="H518" i="6"/>
  <c r="H519" i="6"/>
  <c r="H520" i="6"/>
  <c r="H521" i="6"/>
  <c r="H522" i="6"/>
  <c r="H523" i="6"/>
  <c r="H524" i="6"/>
  <c r="H525" i="6"/>
  <c r="H526" i="6"/>
  <c r="H527" i="6"/>
  <c r="H528" i="6"/>
  <c r="H529" i="6"/>
  <c r="H530" i="6"/>
  <c r="H531" i="6"/>
  <c r="H532" i="6"/>
  <c r="H533" i="6"/>
  <c r="H534" i="6"/>
  <c r="H535" i="6"/>
  <c r="H536" i="6"/>
  <c r="H537" i="6"/>
  <c r="H538" i="6"/>
  <c r="H539" i="6"/>
  <c r="H540" i="6"/>
  <c r="H541" i="6"/>
  <c r="H542" i="6"/>
  <c r="H543" i="6"/>
  <c r="H544" i="6"/>
  <c r="H545" i="6"/>
  <c r="H546" i="6"/>
  <c r="H547" i="6"/>
  <c r="H548" i="6"/>
  <c r="H549" i="6"/>
  <c r="H550" i="6"/>
  <c r="H551" i="6"/>
  <c r="H552" i="6"/>
  <c r="H553" i="6"/>
  <c r="H554" i="6"/>
  <c r="H555" i="6"/>
  <c r="H556" i="6"/>
  <c r="H557" i="6"/>
  <c r="H558" i="6"/>
  <c r="H559" i="6"/>
  <c r="H560" i="6"/>
  <c r="H561" i="6"/>
  <c r="H562" i="6"/>
  <c r="H563" i="6"/>
  <c r="H564" i="6"/>
  <c r="H565" i="6"/>
  <c r="H566" i="6"/>
  <c r="H567" i="6"/>
  <c r="H568" i="6"/>
  <c r="H569" i="6"/>
  <c r="H570" i="6"/>
  <c r="H571" i="6"/>
  <c r="H572" i="6"/>
  <c r="H573" i="6"/>
  <c r="H574" i="6"/>
  <c r="H575" i="6"/>
  <c r="H576" i="6"/>
  <c r="H577" i="6"/>
  <c r="H578" i="6"/>
  <c r="H579" i="6"/>
  <c r="H580" i="6"/>
  <c r="H581" i="6"/>
  <c r="H582" i="6"/>
  <c r="H583" i="6"/>
  <c r="H584" i="6"/>
  <c r="H585" i="6"/>
  <c r="H586" i="6"/>
  <c r="H587" i="6"/>
  <c r="H588" i="6"/>
  <c r="H589" i="6"/>
  <c r="H590" i="6"/>
  <c r="H591" i="6"/>
  <c r="H592" i="6"/>
  <c r="H593" i="6"/>
  <c r="H594" i="6"/>
  <c r="H595" i="6"/>
  <c r="H596" i="6"/>
  <c r="H597" i="6"/>
  <c r="H598" i="6"/>
  <c r="H599" i="6"/>
  <c r="H600" i="6"/>
  <c r="H601" i="6"/>
  <c r="H602" i="6"/>
  <c r="H603" i="6"/>
  <c r="H604" i="6"/>
  <c r="H605" i="6"/>
  <c r="H606" i="6"/>
  <c r="H607" i="6"/>
  <c r="H608" i="6"/>
  <c r="H609" i="6"/>
  <c r="H610" i="6"/>
  <c r="H611" i="6"/>
  <c r="H612" i="6"/>
  <c r="H613" i="6"/>
  <c r="H614" i="6"/>
  <c r="H615" i="6"/>
  <c r="H616" i="6"/>
  <c r="H617" i="6"/>
  <c r="H618" i="6"/>
  <c r="H619" i="6"/>
  <c r="H620" i="6"/>
  <c r="H621" i="6"/>
  <c r="H622" i="6"/>
  <c r="H623" i="6"/>
  <c r="H624" i="6"/>
  <c r="H625" i="6"/>
  <c r="H626" i="6"/>
  <c r="H627" i="6"/>
  <c r="H628" i="6"/>
  <c r="H629" i="6"/>
  <c r="H630" i="6"/>
  <c r="H631" i="6"/>
  <c r="H632" i="6"/>
  <c r="H633" i="6"/>
  <c r="H634" i="6"/>
  <c r="H635" i="6"/>
  <c r="H636" i="6"/>
  <c r="H637" i="6"/>
  <c r="H638" i="6"/>
  <c r="H639" i="6"/>
  <c r="H640" i="6"/>
  <c r="H641" i="6"/>
  <c r="H642" i="6"/>
  <c r="H643" i="6"/>
  <c r="H644" i="6"/>
  <c r="H645" i="6"/>
  <c r="H646" i="6"/>
  <c r="H647" i="6"/>
  <c r="H648" i="6"/>
  <c r="H649" i="6"/>
  <c r="H650" i="6"/>
  <c r="H651" i="6"/>
  <c r="H652" i="6"/>
  <c r="H653" i="6"/>
  <c r="H654" i="6"/>
  <c r="H655" i="6"/>
  <c r="H656" i="6"/>
  <c r="H657" i="6"/>
  <c r="H658" i="6"/>
  <c r="H659" i="6"/>
  <c r="H660" i="6"/>
  <c r="H661" i="6"/>
  <c r="H662" i="6"/>
  <c r="H663" i="6"/>
  <c r="H664" i="6"/>
  <c r="H665" i="6"/>
  <c r="H666" i="6"/>
  <c r="H667" i="6"/>
  <c r="H668" i="6"/>
  <c r="H669" i="6"/>
  <c r="H670" i="6"/>
  <c r="H671" i="6"/>
  <c r="H672" i="6"/>
  <c r="H673" i="6"/>
  <c r="H674" i="6"/>
  <c r="H675" i="6"/>
  <c r="H676" i="6"/>
  <c r="H677" i="6"/>
  <c r="H678" i="6"/>
  <c r="H679" i="6"/>
  <c r="H680" i="6"/>
  <c r="H681" i="6"/>
  <c r="H682" i="6"/>
  <c r="H683" i="6"/>
  <c r="H684" i="6"/>
  <c r="H685" i="6"/>
  <c r="H686" i="6"/>
  <c r="H687" i="6"/>
  <c r="H688" i="6"/>
  <c r="H689" i="6"/>
  <c r="H690" i="6"/>
  <c r="H691" i="6"/>
  <c r="H692" i="6"/>
  <c r="H693" i="6"/>
  <c r="H694" i="6"/>
  <c r="H695" i="6"/>
  <c r="H696" i="6"/>
  <c r="H697" i="6"/>
  <c r="H698" i="6"/>
  <c r="H699" i="6"/>
  <c r="H700" i="6"/>
  <c r="H701" i="6"/>
  <c r="H702" i="6"/>
  <c r="H703" i="6"/>
  <c r="H704" i="6"/>
  <c r="H705" i="6"/>
  <c r="H706" i="6"/>
  <c r="H707" i="6"/>
  <c r="H708" i="6"/>
  <c r="H709" i="6"/>
  <c r="H710" i="6"/>
  <c r="H711" i="6"/>
  <c r="H712" i="6"/>
  <c r="H713" i="6"/>
  <c r="H714" i="6"/>
  <c r="H715" i="6"/>
  <c r="H716" i="6"/>
  <c r="H717" i="6"/>
  <c r="H718" i="6"/>
  <c r="H719" i="6"/>
  <c r="H720" i="6"/>
  <c r="H721" i="6"/>
  <c r="H722" i="6"/>
  <c r="H723" i="6"/>
  <c r="H724" i="6"/>
  <c r="H725" i="6"/>
  <c r="H726" i="6"/>
  <c r="H727" i="6"/>
  <c r="H728" i="6"/>
  <c r="H729" i="6"/>
  <c r="H730" i="6"/>
  <c r="H731" i="6"/>
  <c r="H732" i="6"/>
  <c r="H733" i="6"/>
  <c r="H734" i="6"/>
  <c r="H735" i="6"/>
  <c r="H736" i="6"/>
  <c r="H737" i="6"/>
  <c r="H738" i="6"/>
  <c r="H739" i="6"/>
  <c r="H740" i="6"/>
  <c r="H741" i="6"/>
  <c r="H742" i="6"/>
  <c r="H743" i="6"/>
  <c r="H744" i="6"/>
  <c r="H745" i="6"/>
  <c r="H746" i="6"/>
  <c r="H747" i="6"/>
  <c r="H748" i="6"/>
  <c r="H749" i="6"/>
  <c r="H750" i="6"/>
  <c r="H751" i="6"/>
  <c r="H752" i="6"/>
  <c r="H753" i="6"/>
  <c r="H754" i="6"/>
  <c r="H755" i="6"/>
  <c r="H756" i="6"/>
  <c r="H757" i="6"/>
  <c r="H758" i="6"/>
  <c r="H759" i="6"/>
  <c r="H760" i="6"/>
  <c r="H761" i="6"/>
  <c r="H762" i="6"/>
  <c r="H763" i="6"/>
  <c r="H764" i="6"/>
  <c r="H765" i="6"/>
  <c r="H766" i="6"/>
  <c r="H767" i="6"/>
  <c r="H768" i="6"/>
  <c r="H769" i="6"/>
  <c r="H770" i="6"/>
  <c r="H771" i="6"/>
  <c r="H772" i="6"/>
  <c r="H773" i="6"/>
  <c r="H774" i="6"/>
  <c r="H775" i="6"/>
  <c r="H776" i="6"/>
  <c r="H777" i="6"/>
  <c r="H778" i="6"/>
  <c r="H779" i="6"/>
  <c r="H780" i="6"/>
  <c r="H781" i="6"/>
  <c r="H782" i="6"/>
  <c r="H783" i="6"/>
  <c r="H784" i="6"/>
  <c r="H785" i="6"/>
  <c r="H786" i="6"/>
  <c r="H787" i="6"/>
  <c r="H788" i="6"/>
  <c r="H789" i="6"/>
  <c r="H790" i="6"/>
  <c r="H791" i="6"/>
  <c r="H792" i="6"/>
  <c r="H793" i="6"/>
  <c r="H794" i="6"/>
  <c r="H795" i="6"/>
  <c r="H796" i="6"/>
  <c r="H797" i="6"/>
  <c r="H798" i="6"/>
  <c r="H799" i="6"/>
  <c r="H800" i="6"/>
  <c r="H801" i="6"/>
  <c r="H802" i="6"/>
  <c r="H803" i="6"/>
  <c r="H804" i="6"/>
  <c r="H805" i="6"/>
  <c r="H806" i="6"/>
  <c r="H807" i="6"/>
  <c r="H808" i="6"/>
  <c r="H809" i="6"/>
  <c r="H810" i="6"/>
  <c r="H811" i="6"/>
  <c r="H812" i="6"/>
  <c r="H813" i="6"/>
  <c r="H814" i="6"/>
  <c r="H815" i="6"/>
  <c r="H816" i="6"/>
  <c r="H817" i="6"/>
  <c r="H818" i="6"/>
  <c r="H819" i="6"/>
  <c r="H820" i="6"/>
  <c r="H821" i="6"/>
  <c r="H822" i="6"/>
  <c r="H823" i="6"/>
  <c r="H824" i="6"/>
  <c r="H825" i="6"/>
  <c r="H826" i="6"/>
  <c r="H827" i="6"/>
  <c r="H828" i="6"/>
  <c r="H829" i="6"/>
  <c r="H830" i="6"/>
  <c r="H831" i="6"/>
  <c r="H832" i="6"/>
  <c r="H833" i="6"/>
  <c r="H834" i="6"/>
  <c r="H835" i="6"/>
  <c r="H836" i="6"/>
  <c r="H837" i="6"/>
  <c r="H838" i="6"/>
  <c r="H839" i="6"/>
  <c r="H840" i="6"/>
  <c r="H841" i="6"/>
  <c r="H842" i="6"/>
  <c r="H843" i="6"/>
  <c r="H844" i="6"/>
  <c r="H845" i="6"/>
  <c r="H846" i="6"/>
  <c r="H847" i="6"/>
  <c r="H848" i="6"/>
  <c r="H849" i="6"/>
  <c r="H850" i="6"/>
  <c r="H851" i="6"/>
  <c r="H852" i="6"/>
  <c r="H853" i="6"/>
  <c r="H854" i="6"/>
  <c r="H855" i="6"/>
  <c r="H856" i="6"/>
  <c r="H857" i="6"/>
  <c r="H858" i="6"/>
  <c r="H859" i="6"/>
  <c r="H860" i="6"/>
  <c r="H861" i="6"/>
  <c r="H862" i="6"/>
  <c r="H863" i="6"/>
  <c r="H864" i="6"/>
  <c r="H865" i="6"/>
  <c r="H866" i="6"/>
  <c r="H867" i="6"/>
  <c r="H868" i="6"/>
  <c r="H869" i="6"/>
  <c r="H870" i="6"/>
  <c r="H871" i="6"/>
  <c r="H872" i="6"/>
  <c r="H873" i="6"/>
  <c r="H874" i="6"/>
  <c r="H875" i="6"/>
  <c r="H876" i="6"/>
  <c r="H877" i="6"/>
  <c r="H878" i="6"/>
  <c r="H879" i="6"/>
  <c r="H880" i="6"/>
  <c r="H881" i="6"/>
  <c r="H882" i="6"/>
  <c r="H883" i="6"/>
  <c r="H884" i="6"/>
  <c r="H885" i="6"/>
  <c r="H886" i="6"/>
  <c r="H887" i="6"/>
  <c r="H888" i="6"/>
  <c r="H889" i="6"/>
  <c r="H890" i="6"/>
  <c r="H891" i="6"/>
  <c r="H892" i="6"/>
  <c r="H893" i="6"/>
  <c r="H894" i="6"/>
  <c r="H895" i="6"/>
  <c r="H896" i="6"/>
  <c r="H897" i="6"/>
  <c r="H898" i="6"/>
  <c r="H899" i="6"/>
  <c r="H900" i="6"/>
  <c r="H901" i="6"/>
  <c r="H902" i="6"/>
  <c r="H903" i="6"/>
  <c r="H904" i="6"/>
  <c r="H905" i="6"/>
  <c r="H906" i="6"/>
  <c r="H907" i="6"/>
  <c r="H908" i="6"/>
  <c r="H909" i="6"/>
  <c r="H910" i="6"/>
  <c r="H911" i="6"/>
  <c r="H912" i="6"/>
  <c r="H913" i="6"/>
  <c r="H914" i="6"/>
  <c r="H915" i="6"/>
  <c r="H916" i="6"/>
  <c r="H917" i="6"/>
  <c r="H918" i="6"/>
  <c r="H919" i="6"/>
  <c r="H920" i="6"/>
  <c r="H921" i="6"/>
  <c r="H922" i="6"/>
  <c r="H923" i="6"/>
  <c r="H924" i="6"/>
  <c r="H925" i="6"/>
  <c r="H926" i="6"/>
  <c r="H927" i="6"/>
  <c r="H928" i="6"/>
  <c r="H929" i="6"/>
  <c r="H930" i="6"/>
  <c r="H931" i="6"/>
  <c r="H932" i="6"/>
  <c r="H933" i="6"/>
  <c r="H934" i="6"/>
  <c r="H935" i="6"/>
  <c r="H936" i="6"/>
  <c r="H937" i="6"/>
  <c r="H938" i="6"/>
  <c r="H939" i="6"/>
  <c r="H940" i="6"/>
  <c r="H941" i="6"/>
  <c r="H942" i="6"/>
  <c r="H943" i="6"/>
  <c r="H944" i="6"/>
  <c r="H945" i="6"/>
  <c r="H946" i="6"/>
  <c r="H947" i="6"/>
  <c r="H948" i="6"/>
  <c r="H949" i="6"/>
  <c r="H950" i="6"/>
  <c r="H951" i="6"/>
  <c r="H952" i="6"/>
  <c r="H953" i="6"/>
  <c r="H954" i="6"/>
  <c r="H955" i="6"/>
  <c r="H956" i="6"/>
  <c r="H957" i="6"/>
  <c r="H958" i="6"/>
  <c r="H959" i="6"/>
  <c r="H960" i="6"/>
  <c r="H961" i="6"/>
  <c r="H962" i="6"/>
  <c r="H963" i="6"/>
  <c r="H964" i="6"/>
  <c r="H965" i="6"/>
  <c r="H966" i="6"/>
  <c r="H967" i="6"/>
  <c r="H968" i="6"/>
  <c r="H969" i="6"/>
  <c r="H970" i="6"/>
  <c r="H971" i="6"/>
  <c r="H972" i="6"/>
  <c r="H973" i="6"/>
  <c r="H974" i="6"/>
  <c r="H975" i="6"/>
  <c r="H976" i="6"/>
  <c r="H977" i="6"/>
  <c r="H978" i="6"/>
  <c r="H979" i="6"/>
  <c r="H980" i="6"/>
  <c r="H981" i="6"/>
  <c r="H982" i="6"/>
  <c r="H983" i="6"/>
  <c r="H984" i="6"/>
  <c r="H985" i="6"/>
  <c r="H986" i="6"/>
  <c r="H987" i="6"/>
  <c r="H988" i="6"/>
  <c r="H989" i="6"/>
  <c r="H990" i="6"/>
  <c r="H991" i="6"/>
  <c r="H992" i="6"/>
  <c r="H993" i="6"/>
  <c r="H994" i="6"/>
  <c r="H995" i="6"/>
  <c r="H996" i="6"/>
  <c r="H997" i="6"/>
  <c r="H998" i="6"/>
  <c r="H999" i="6"/>
  <c r="H1000" i="6"/>
  <c r="H1001" i="6"/>
  <c r="H1002" i="6"/>
  <c r="H1003" i="6"/>
  <c r="H1004" i="6"/>
  <c r="H1005" i="6"/>
  <c r="H1006" i="6"/>
  <c r="H1007" i="6"/>
  <c r="H1008" i="6"/>
  <c r="H1009" i="6"/>
  <c r="H1010" i="6"/>
  <c r="H1011" i="6"/>
  <c r="H1012" i="6"/>
  <c r="H1013" i="6"/>
  <c r="H1014" i="6"/>
  <c r="H1015" i="6"/>
  <c r="H1016" i="6"/>
  <c r="H1017" i="6"/>
  <c r="H1018" i="6"/>
  <c r="H1019" i="6"/>
  <c r="H1020" i="6"/>
  <c r="H1021" i="6"/>
  <c r="H1022" i="6"/>
  <c r="H1023" i="6"/>
  <c r="L1037" i="5" l="1"/>
  <c r="M1037" i="5" s="1"/>
  <c r="L1035" i="5"/>
  <c r="L1039" i="5"/>
  <c r="L1038" i="5"/>
  <c r="M1038" i="5" s="1"/>
  <c r="L1036" i="5"/>
  <c r="M1036" i="5" s="1"/>
  <c r="L1040" i="5"/>
  <c r="K3" i="5" a="1"/>
  <c r="K3" i="5" s="1"/>
  <c r="M1040" i="5"/>
  <c r="M1039" i="5"/>
  <c r="L12" i="5" l="1"/>
  <c r="L11" i="5"/>
  <c r="C5" i="5" l="1"/>
  <c r="B5" i="5"/>
  <c r="I53" i="7" s="1"/>
  <c r="J56" i="7" l="1"/>
  <c r="J55" i="7"/>
  <c r="I56" i="7"/>
  <c r="K56" i="7" s="1"/>
  <c r="J54" i="7"/>
  <c r="I55" i="7"/>
  <c r="I54" i="7"/>
  <c r="K54" i="7" s="1"/>
  <c r="J53" i="7"/>
  <c r="K53" i="7" s="1"/>
  <c r="D19" i="5"/>
  <c r="D18" i="5"/>
  <c r="D17" i="5"/>
  <c r="D16" i="5"/>
  <c r="D15" i="5"/>
  <c r="D14" i="5"/>
  <c r="D13" i="5"/>
  <c r="K55" i="7" l="1"/>
  <c r="L3" i="5"/>
  <c r="N3" i="5" l="1"/>
  <c r="L270" i="5" l="1"/>
  <c r="M270" i="5" s="1"/>
  <c r="H3" i="5" l="1"/>
  <c r="M1035" i="5"/>
  <c r="L1034" i="5"/>
  <c r="M1034" i="5" s="1"/>
  <c r="L1033" i="5"/>
  <c r="M1033" i="5" s="1"/>
  <c r="L1032" i="5"/>
  <c r="M1032" i="5" s="1"/>
  <c r="L1031" i="5"/>
  <c r="M1031" i="5" s="1"/>
  <c r="L1030" i="5"/>
  <c r="M1030" i="5" s="1"/>
  <c r="L1029" i="5"/>
  <c r="M1029" i="5" s="1"/>
  <c r="L1028" i="5"/>
  <c r="M1028" i="5" s="1"/>
  <c r="L1027" i="5"/>
  <c r="M1027" i="5" s="1"/>
  <c r="L1026" i="5"/>
  <c r="M1026" i="5" s="1"/>
  <c r="L1025" i="5"/>
  <c r="M1025" i="5" s="1"/>
  <c r="L1024" i="5"/>
  <c r="L1023" i="5"/>
  <c r="L1022" i="5"/>
  <c r="L1021" i="5"/>
  <c r="L1020" i="5"/>
  <c r="L1019" i="5"/>
  <c r="L1018" i="5"/>
  <c r="L1017" i="5"/>
  <c r="L1016" i="5"/>
  <c r="L1015" i="5"/>
  <c r="L1014" i="5"/>
  <c r="L1013" i="5"/>
  <c r="L1012" i="5"/>
  <c r="L1011" i="5"/>
  <c r="L1010" i="5"/>
  <c r="L1009" i="5"/>
  <c r="L1008" i="5"/>
  <c r="L1007" i="5"/>
  <c r="L1006" i="5"/>
  <c r="L1005" i="5"/>
  <c r="L1004" i="5"/>
  <c r="L1003" i="5"/>
  <c r="L1002" i="5"/>
  <c r="L1001" i="5"/>
  <c r="L201" i="5"/>
  <c r="L1000" i="5"/>
  <c r="L999" i="5"/>
  <c r="L998" i="5"/>
  <c r="L997" i="5"/>
  <c r="L996" i="5"/>
  <c r="L995" i="5"/>
  <c r="L994" i="5"/>
  <c r="L993" i="5"/>
  <c r="L992" i="5"/>
  <c r="L991" i="5"/>
  <c r="L990" i="5"/>
  <c r="L989" i="5"/>
  <c r="L988" i="5"/>
  <c r="L987" i="5"/>
  <c r="L986" i="5"/>
  <c r="L985" i="5"/>
  <c r="L984" i="5"/>
  <c r="L983" i="5"/>
  <c r="L982" i="5"/>
  <c r="L981" i="5"/>
  <c r="L980" i="5"/>
  <c r="L979" i="5"/>
  <c r="L978" i="5"/>
  <c r="L977" i="5"/>
  <c r="L976" i="5"/>
  <c r="L975" i="5"/>
  <c r="L974" i="5"/>
  <c r="L973" i="5"/>
  <c r="L972" i="5"/>
  <c r="L971" i="5"/>
  <c r="L970" i="5"/>
  <c r="L969" i="5"/>
  <c r="L968" i="5"/>
  <c r="L967" i="5"/>
  <c r="L966" i="5"/>
  <c r="L965" i="5"/>
  <c r="L964" i="5"/>
  <c r="L963" i="5"/>
  <c r="L962" i="5"/>
  <c r="L961" i="5"/>
  <c r="L960" i="5"/>
  <c r="L959" i="5"/>
  <c r="L958" i="5"/>
  <c r="L957" i="5"/>
  <c r="L956" i="5"/>
  <c r="L955" i="5"/>
  <c r="L954" i="5"/>
  <c r="L953" i="5"/>
  <c r="L952" i="5"/>
  <c r="L951" i="5"/>
  <c r="L950" i="5"/>
  <c r="L949" i="5"/>
  <c r="L948" i="5"/>
  <c r="L947" i="5"/>
  <c r="L946" i="5"/>
  <c r="L945" i="5"/>
  <c r="L944" i="5"/>
  <c r="L943" i="5"/>
  <c r="L942" i="5"/>
  <c r="L941" i="5"/>
  <c r="L940" i="5"/>
  <c r="L939" i="5"/>
  <c r="L938" i="5"/>
  <c r="L937" i="5"/>
  <c r="L936" i="5"/>
  <c r="L935" i="5"/>
  <c r="L934" i="5"/>
  <c r="L933" i="5"/>
  <c r="L932" i="5"/>
  <c r="L931" i="5"/>
  <c r="L930" i="5"/>
  <c r="L929" i="5"/>
  <c r="L928" i="5"/>
  <c r="L927" i="5"/>
  <c r="L926" i="5"/>
  <c r="L925" i="5"/>
  <c r="L924" i="5"/>
  <c r="L923" i="5"/>
  <c r="L922" i="5"/>
  <c r="L921" i="5"/>
  <c r="L920" i="5"/>
  <c r="L919" i="5"/>
  <c r="L918" i="5"/>
  <c r="L917" i="5"/>
  <c r="L916" i="5"/>
  <c r="L915" i="5"/>
  <c r="L914" i="5"/>
  <c r="L913" i="5"/>
  <c r="L912" i="5"/>
  <c r="L911" i="5"/>
  <c r="L910" i="5"/>
  <c r="L909" i="5"/>
  <c r="L908" i="5"/>
  <c r="L907" i="5"/>
  <c r="L906" i="5"/>
  <c r="L905" i="5"/>
  <c r="L904" i="5"/>
  <c r="L903" i="5"/>
  <c r="L902" i="5"/>
  <c r="L901" i="5"/>
  <c r="L900" i="5"/>
  <c r="L899" i="5"/>
  <c r="L898" i="5"/>
  <c r="L897" i="5"/>
  <c r="L896" i="5"/>
  <c r="L895" i="5"/>
  <c r="L894" i="5"/>
  <c r="L893" i="5"/>
  <c r="L892" i="5"/>
  <c r="L891" i="5"/>
  <c r="L890" i="5"/>
  <c r="L889" i="5"/>
  <c r="L888" i="5"/>
  <c r="L887" i="5"/>
  <c r="L886" i="5"/>
  <c r="L885" i="5"/>
  <c r="L884" i="5"/>
  <c r="L883" i="5"/>
  <c r="L882" i="5"/>
  <c r="L881" i="5"/>
  <c r="L880" i="5"/>
  <c r="L879" i="5"/>
  <c r="L878" i="5"/>
  <c r="L877" i="5"/>
  <c r="L876" i="5"/>
  <c r="L875" i="5"/>
  <c r="L874" i="5"/>
  <c r="L873" i="5"/>
  <c r="L872" i="5"/>
  <c r="L871" i="5"/>
  <c r="L870" i="5"/>
  <c r="L869" i="5"/>
  <c r="L868" i="5"/>
  <c r="L867" i="5"/>
  <c r="L866" i="5"/>
  <c r="L865" i="5"/>
  <c r="L864" i="5"/>
  <c r="L863" i="5"/>
  <c r="L862" i="5"/>
  <c r="L861" i="5"/>
  <c r="L860" i="5"/>
  <c r="L859" i="5"/>
  <c r="L858" i="5"/>
  <c r="L857" i="5"/>
  <c r="L856" i="5"/>
  <c r="L855" i="5"/>
  <c r="L854" i="5"/>
  <c r="L853" i="5"/>
  <c r="L852" i="5"/>
  <c r="L851" i="5"/>
  <c r="L850" i="5"/>
  <c r="L849" i="5"/>
  <c r="L848" i="5"/>
  <c r="L847" i="5"/>
  <c r="L846" i="5"/>
  <c r="L845" i="5"/>
  <c r="L844" i="5"/>
  <c r="L843" i="5"/>
  <c r="L842" i="5"/>
  <c r="L841" i="5"/>
  <c r="L840" i="5"/>
  <c r="L839" i="5"/>
  <c r="L838" i="5"/>
  <c r="L837" i="5"/>
  <c r="L836" i="5"/>
  <c r="L835" i="5"/>
  <c r="L834" i="5"/>
  <c r="L833" i="5"/>
  <c r="L832" i="5"/>
  <c r="L831" i="5"/>
  <c r="L830" i="5"/>
  <c r="L829" i="5"/>
  <c r="L828" i="5"/>
  <c r="L827" i="5"/>
  <c r="L826" i="5"/>
  <c r="L825" i="5"/>
  <c r="L824" i="5"/>
  <c r="L823" i="5"/>
  <c r="L822" i="5"/>
  <c r="L821" i="5"/>
  <c r="L820" i="5"/>
  <c r="L819" i="5"/>
  <c r="L818" i="5"/>
  <c r="L817" i="5"/>
  <c r="L816" i="5"/>
  <c r="L815" i="5"/>
  <c r="L814" i="5"/>
  <c r="L813" i="5"/>
  <c r="L812" i="5"/>
  <c r="L811" i="5"/>
  <c r="L810" i="5"/>
  <c r="L809" i="5"/>
  <c r="L808" i="5"/>
  <c r="L807" i="5"/>
  <c r="L806" i="5"/>
  <c r="L805" i="5"/>
  <c r="L804" i="5"/>
  <c r="L803" i="5"/>
  <c r="L802" i="5"/>
  <c r="L801" i="5"/>
  <c r="L800" i="5"/>
  <c r="L799" i="5"/>
  <c r="L798" i="5"/>
  <c r="L797" i="5"/>
  <c r="L796" i="5"/>
  <c r="L795" i="5"/>
  <c r="L794" i="5"/>
  <c r="L793" i="5"/>
  <c r="L792" i="5"/>
  <c r="L791" i="5"/>
  <c r="L790" i="5"/>
  <c r="L789" i="5"/>
  <c r="L788" i="5"/>
  <c r="L787" i="5"/>
  <c r="L786" i="5"/>
  <c r="L785" i="5"/>
  <c r="L784" i="5"/>
  <c r="L783" i="5"/>
  <c r="L782" i="5"/>
  <c r="L781" i="5"/>
  <c r="L780" i="5"/>
  <c r="L779" i="5"/>
  <c r="L778" i="5"/>
  <c r="L777" i="5"/>
  <c r="L776" i="5"/>
  <c r="L775" i="5"/>
  <c r="L774" i="5"/>
  <c r="L773" i="5"/>
  <c r="L772" i="5"/>
  <c r="L771" i="5"/>
  <c r="L770" i="5"/>
  <c r="L769" i="5"/>
  <c r="L768" i="5"/>
  <c r="L767" i="5"/>
  <c r="L766" i="5"/>
  <c r="L765" i="5"/>
  <c r="L764" i="5"/>
  <c r="L763" i="5"/>
  <c r="L762" i="5"/>
  <c r="L761" i="5"/>
  <c r="L760" i="5"/>
  <c r="L759" i="5"/>
  <c r="L758" i="5"/>
  <c r="L757" i="5"/>
  <c r="L756" i="5"/>
  <c r="L755" i="5"/>
  <c r="L754" i="5"/>
  <c r="L753" i="5"/>
  <c r="L752" i="5"/>
  <c r="L751" i="5"/>
  <c r="L750" i="5"/>
  <c r="L749" i="5"/>
  <c r="L748" i="5"/>
  <c r="L747" i="5"/>
  <c r="L746" i="5"/>
  <c r="L745" i="5"/>
  <c r="L744" i="5"/>
  <c r="L743" i="5"/>
  <c r="L742" i="5"/>
  <c r="L741" i="5"/>
  <c r="L740" i="5"/>
  <c r="L739" i="5"/>
  <c r="L738" i="5"/>
  <c r="L737" i="5"/>
  <c r="L736" i="5"/>
  <c r="L735" i="5"/>
  <c r="L734" i="5"/>
  <c r="L733" i="5"/>
  <c r="L732" i="5"/>
  <c r="L731" i="5"/>
  <c r="L730" i="5"/>
  <c r="L729" i="5"/>
  <c r="L728" i="5"/>
  <c r="L727" i="5"/>
  <c r="L726" i="5"/>
  <c r="L725" i="5"/>
  <c r="L724" i="5"/>
  <c r="L723" i="5"/>
  <c r="L722" i="5"/>
  <c r="L721" i="5"/>
  <c r="L720" i="5"/>
  <c r="L719" i="5"/>
  <c r="L718" i="5"/>
  <c r="L717" i="5"/>
  <c r="L716" i="5"/>
  <c r="L715" i="5"/>
  <c r="L714" i="5"/>
  <c r="L713" i="5"/>
  <c r="L712" i="5"/>
  <c r="L711" i="5"/>
  <c r="L710" i="5"/>
  <c r="L709" i="5"/>
  <c r="L708" i="5"/>
  <c r="L707" i="5"/>
  <c r="L706" i="5"/>
  <c r="L705" i="5"/>
  <c r="L704" i="5"/>
  <c r="L703" i="5"/>
  <c r="L702" i="5"/>
  <c r="L701" i="5"/>
  <c r="L700" i="5"/>
  <c r="L699" i="5"/>
  <c r="L698" i="5"/>
  <c r="L697" i="5"/>
  <c r="L696" i="5"/>
  <c r="L695" i="5"/>
  <c r="L694" i="5"/>
  <c r="L693" i="5"/>
  <c r="L692" i="5"/>
  <c r="L691" i="5"/>
  <c r="L690" i="5"/>
  <c r="L689" i="5"/>
  <c r="L688" i="5"/>
  <c r="L687" i="5"/>
  <c r="L686" i="5"/>
  <c r="L685" i="5"/>
  <c r="L684" i="5"/>
  <c r="L683" i="5"/>
  <c r="L682" i="5"/>
  <c r="L681" i="5"/>
  <c r="L680" i="5"/>
  <c r="L679" i="5"/>
  <c r="L678" i="5"/>
  <c r="L677" i="5"/>
  <c r="L676" i="5"/>
  <c r="L675" i="5"/>
  <c r="L674" i="5"/>
  <c r="L673" i="5"/>
  <c r="L672" i="5"/>
  <c r="L671" i="5"/>
  <c r="L670" i="5"/>
  <c r="L669" i="5"/>
  <c r="L668" i="5"/>
  <c r="L667" i="5"/>
  <c r="L666" i="5"/>
  <c r="L665" i="5"/>
  <c r="L664" i="5"/>
  <c r="L663" i="5"/>
  <c r="L662" i="5"/>
  <c r="L661" i="5"/>
  <c r="L660" i="5"/>
  <c r="L659" i="5"/>
  <c r="L658" i="5"/>
  <c r="L657" i="5"/>
  <c r="L656" i="5"/>
  <c r="L655" i="5"/>
  <c r="L654" i="5"/>
  <c r="L653" i="5"/>
  <c r="L652" i="5"/>
  <c r="L651" i="5"/>
  <c r="L650" i="5"/>
  <c r="L649" i="5"/>
  <c r="L648" i="5"/>
  <c r="L647" i="5"/>
  <c r="L646" i="5"/>
  <c r="L645" i="5"/>
  <c r="L644" i="5"/>
  <c r="L643" i="5"/>
  <c r="L642" i="5"/>
  <c r="L641" i="5"/>
  <c r="L640" i="5"/>
  <c r="L639" i="5"/>
  <c r="L638" i="5"/>
  <c r="L637" i="5"/>
  <c r="L636" i="5"/>
  <c r="L635" i="5"/>
  <c r="L634" i="5"/>
  <c r="L633" i="5"/>
  <c r="L632" i="5"/>
  <c r="L631" i="5"/>
  <c r="L630" i="5"/>
  <c r="L629" i="5"/>
  <c r="L628" i="5"/>
  <c r="L627" i="5"/>
  <c r="L626" i="5"/>
  <c r="L625" i="5"/>
  <c r="L624" i="5"/>
  <c r="L623" i="5"/>
  <c r="L622" i="5"/>
  <c r="L621" i="5"/>
  <c r="L620" i="5"/>
  <c r="L619" i="5"/>
  <c r="L618" i="5"/>
  <c r="L617" i="5"/>
  <c r="L616" i="5"/>
  <c r="L615" i="5"/>
  <c r="L614" i="5"/>
  <c r="L613" i="5"/>
  <c r="L612" i="5"/>
  <c r="L611" i="5"/>
  <c r="L610" i="5"/>
  <c r="L609" i="5"/>
  <c r="L608" i="5"/>
  <c r="L607" i="5"/>
  <c r="L606" i="5"/>
  <c r="L605" i="5"/>
  <c r="L604" i="5"/>
  <c r="L603" i="5"/>
  <c r="L602" i="5"/>
  <c r="L601" i="5"/>
  <c r="L600" i="5"/>
  <c r="L599" i="5"/>
  <c r="L598" i="5"/>
  <c r="L597" i="5"/>
  <c r="L596" i="5"/>
  <c r="L595" i="5"/>
  <c r="L594" i="5"/>
  <c r="L593" i="5"/>
  <c r="L592" i="5"/>
  <c r="L591" i="5"/>
  <c r="L590" i="5"/>
  <c r="L589" i="5"/>
  <c r="L588" i="5"/>
  <c r="L587" i="5"/>
  <c r="L586" i="5"/>
  <c r="L585" i="5"/>
  <c r="L584" i="5"/>
  <c r="L583" i="5"/>
  <c r="L582" i="5"/>
  <c r="L581" i="5"/>
  <c r="L580" i="5"/>
  <c r="L579" i="5"/>
  <c r="L578" i="5"/>
  <c r="L577" i="5"/>
  <c r="L576" i="5"/>
  <c r="L575" i="5"/>
  <c r="L574" i="5"/>
  <c r="L573" i="5"/>
  <c r="L572" i="5"/>
  <c r="L571" i="5"/>
  <c r="L570" i="5"/>
  <c r="L569" i="5"/>
  <c r="L568" i="5"/>
  <c r="L567" i="5"/>
  <c r="L566" i="5"/>
  <c r="L565" i="5"/>
  <c r="L564" i="5"/>
  <c r="L563" i="5"/>
  <c r="L562" i="5"/>
  <c r="L561" i="5"/>
  <c r="L560" i="5"/>
  <c r="L559" i="5"/>
  <c r="L558" i="5"/>
  <c r="L557" i="5"/>
  <c r="L556" i="5"/>
  <c r="L555" i="5"/>
  <c r="L554" i="5"/>
  <c r="L553" i="5"/>
  <c r="L552" i="5"/>
  <c r="L551" i="5"/>
  <c r="L550" i="5"/>
  <c r="L549" i="5"/>
  <c r="L548" i="5"/>
  <c r="L547" i="5"/>
  <c r="L546" i="5"/>
  <c r="L545" i="5"/>
  <c r="L544" i="5"/>
  <c r="L543" i="5"/>
  <c r="L542" i="5"/>
  <c r="L541" i="5"/>
  <c r="L540" i="5"/>
  <c r="L539" i="5"/>
  <c r="L538" i="5"/>
  <c r="L537" i="5"/>
  <c r="L536" i="5"/>
  <c r="L535" i="5"/>
  <c r="L534" i="5"/>
  <c r="L533" i="5"/>
  <c r="L532" i="5"/>
  <c r="L531" i="5"/>
  <c r="L530" i="5"/>
  <c r="L529" i="5"/>
  <c r="L528" i="5"/>
  <c r="L527" i="5"/>
  <c r="L526" i="5"/>
  <c r="L525" i="5"/>
  <c r="L524" i="5"/>
  <c r="L523" i="5"/>
  <c r="L522" i="5"/>
  <c r="L521" i="5"/>
  <c r="L520" i="5"/>
  <c r="L519" i="5"/>
  <c r="L518" i="5"/>
  <c r="L517" i="5"/>
  <c r="L516" i="5"/>
  <c r="L515" i="5"/>
  <c r="L514" i="5"/>
  <c r="L513" i="5"/>
  <c r="L512" i="5"/>
  <c r="L511" i="5"/>
  <c r="L510" i="5"/>
  <c r="L509" i="5"/>
  <c r="L508" i="5"/>
  <c r="L507" i="5"/>
  <c r="L506" i="5"/>
  <c r="L505" i="5"/>
  <c r="L504" i="5"/>
  <c r="L503" i="5"/>
  <c r="L502" i="5"/>
  <c r="L501" i="5"/>
  <c r="L500" i="5"/>
  <c r="L499" i="5"/>
  <c r="L498" i="5"/>
  <c r="L497" i="5"/>
  <c r="L496" i="5"/>
  <c r="L495" i="5"/>
  <c r="L494" i="5"/>
  <c r="L493" i="5"/>
  <c r="L492" i="5"/>
  <c r="L491" i="5"/>
  <c r="L490" i="5"/>
  <c r="L489" i="5"/>
  <c r="L488" i="5"/>
  <c r="L487" i="5"/>
  <c r="L486" i="5"/>
  <c r="L485" i="5"/>
  <c r="L484" i="5"/>
  <c r="L483" i="5"/>
  <c r="L482" i="5"/>
  <c r="L481" i="5"/>
  <c r="L480" i="5"/>
  <c r="L479" i="5"/>
  <c r="L478" i="5"/>
  <c r="L477" i="5"/>
  <c r="L476" i="5"/>
  <c r="L475" i="5"/>
  <c r="L474" i="5"/>
  <c r="L473" i="5"/>
  <c r="L472" i="5"/>
  <c r="L471" i="5"/>
  <c r="L470" i="5"/>
  <c r="L469" i="5"/>
  <c r="L468" i="5"/>
  <c r="L467" i="5"/>
  <c r="L466" i="5"/>
  <c r="L465" i="5"/>
  <c r="L464" i="5"/>
  <c r="L463" i="5"/>
  <c r="L462" i="5"/>
  <c r="L461" i="5"/>
  <c r="L460" i="5"/>
  <c r="L459" i="5"/>
  <c r="L458" i="5"/>
  <c r="L457" i="5"/>
  <c r="L456" i="5"/>
  <c r="L455" i="5"/>
  <c r="L454" i="5"/>
  <c r="L453" i="5"/>
  <c r="L452" i="5"/>
  <c r="L451" i="5"/>
  <c r="L450" i="5"/>
  <c r="L449" i="5"/>
  <c r="L448" i="5"/>
  <c r="L447" i="5"/>
  <c r="L446" i="5"/>
  <c r="L445" i="5"/>
  <c r="L444" i="5"/>
  <c r="L443" i="5"/>
  <c r="L442" i="5"/>
  <c r="L441" i="5"/>
  <c r="L440" i="5"/>
  <c r="L439" i="5"/>
  <c r="L438" i="5"/>
  <c r="L437" i="5"/>
  <c r="L436" i="5"/>
  <c r="L435" i="5"/>
  <c r="L434" i="5"/>
  <c r="L433" i="5"/>
  <c r="L432" i="5"/>
  <c r="L431" i="5"/>
  <c r="L430" i="5"/>
  <c r="L429" i="5"/>
  <c r="L428" i="5"/>
  <c r="L427" i="5"/>
  <c r="L426" i="5"/>
  <c r="L425" i="5"/>
  <c r="L424" i="5"/>
  <c r="L423" i="5"/>
  <c r="L422" i="5"/>
  <c r="L421" i="5"/>
  <c r="L420" i="5"/>
  <c r="L419" i="5"/>
  <c r="L418" i="5"/>
  <c r="L417" i="5"/>
  <c r="L416" i="5"/>
  <c r="L415" i="5"/>
  <c r="L414" i="5"/>
  <c r="L413" i="5"/>
  <c r="L412" i="5"/>
  <c r="L411" i="5"/>
  <c r="L410" i="5"/>
  <c r="L409" i="5"/>
  <c r="L408" i="5"/>
  <c r="L407" i="5"/>
  <c r="L406" i="5"/>
  <c r="L405" i="5"/>
  <c r="L404" i="5"/>
  <c r="L403" i="5"/>
  <c r="L402" i="5"/>
  <c r="L401" i="5"/>
  <c r="L400" i="5"/>
  <c r="L399" i="5"/>
  <c r="L398" i="5"/>
  <c r="L397" i="5"/>
  <c r="L396" i="5"/>
  <c r="L395" i="5"/>
  <c r="L394" i="5"/>
  <c r="L393" i="5"/>
  <c r="L392" i="5"/>
  <c r="L391" i="5"/>
  <c r="L390" i="5"/>
  <c r="L389" i="5"/>
  <c r="L388" i="5"/>
  <c r="L387" i="5"/>
  <c r="L386" i="5"/>
  <c r="L385" i="5"/>
  <c r="L384" i="5"/>
  <c r="L383" i="5"/>
  <c r="L382" i="5"/>
  <c r="L381" i="5"/>
  <c r="L380" i="5"/>
  <c r="L379" i="5"/>
  <c r="L378" i="5"/>
  <c r="L377" i="5"/>
  <c r="L376" i="5"/>
  <c r="L375" i="5"/>
  <c r="L374" i="5"/>
  <c r="L373" i="5"/>
  <c r="L372" i="5"/>
  <c r="L371" i="5"/>
  <c r="L370" i="5"/>
  <c r="L369" i="5"/>
  <c r="L368" i="5"/>
  <c r="L367" i="5"/>
  <c r="L366" i="5"/>
  <c r="L365" i="5"/>
  <c r="L364" i="5"/>
  <c r="L363" i="5"/>
  <c r="L362" i="5"/>
  <c r="L361" i="5"/>
  <c r="L360" i="5"/>
  <c r="L95" i="5"/>
  <c r="L16" i="5"/>
  <c r="L274" i="5"/>
  <c r="L46" i="5"/>
  <c r="L45" i="5"/>
  <c r="L332" i="5"/>
  <c r="L331" i="5"/>
  <c r="L330" i="5"/>
  <c r="L329" i="5"/>
  <c r="L328" i="5"/>
  <c r="L338" i="5"/>
  <c r="M338" i="5" s="1"/>
  <c r="L327" i="5"/>
  <c r="L326" i="5"/>
  <c r="L325" i="5"/>
  <c r="L324" i="5"/>
  <c r="L358" i="5"/>
  <c r="L323" i="5"/>
  <c r="L322" i="5"/>
  <c r="L337" i="5"/>
  <c r="L357" i="5"/>
  <c r="L321" i="5"/>
  <c r="L320" i="5"/>
  <c r="L319" i="5"/>
  <c r="L318" i="5"/>
  <c r="L317" i="5"/>
  <c r="L316" i="5"/>
  <c r="L315" i="5"/>
  <c r="L314" i="5"/>
  <c r="L313" i="5"/>
  <c r="L312" i="5"/>
  <c r="L311" i="5"/>
  <c r="L310" i="5"/>
  <c r="L309" i="5"/>
  <c r="L308" i="5"/>
  <c r="L356" i="5"/>
  <c r="L27" i="5"/>
  <c r="L23" i="5"/>
  <c r="L26" i="5"/>
  <c r="L25" i="5"/>
  <c r="L24" i="5"/>
  <c r="L15" i="5"/>
  <c r="L14" i="5"/>
  <c r="L10" i="5"/>
  <c r="L6" i="5"/>
  <c r="L272" i="5"/>
  <c r="L346" i="5"/>
  <c r="L141" i="5"/>
  <c r="L355" i="5"/>
  <c r="L210" i="5"/>
  <c r="L209" i="5"/>
  <c r="L207" i="5"/>
  <c r="L115" i="5"/>
  <c r="L92" i="5"/>
  <c r="L84" i="5"/>
  <c r="L83" i="5"/>
  <c r="L262" i="5"/>
  <c r="L240" i="5"/>
  <c r="L226" i="5"/>
  <c r="L216" i="5"/>
  <c r="L194" i="5"/>
  <c r="L191" i="5"/>
  <c r="L190" i="5"/>
  <c r="L189" i="5"/>
  <c r="L183" i="5"/>
  <c r="L160" i="5"/>
  <c r="L129" i="5"/>
  <c r="L31" i="5"/>
  <c r="L90" i="5"/>
  <c r="L244" i="5"/>
  <c r="L239" i="5"/>
  <c r="L195" i="5"/>
  <c r="L180" i="5"/>
  <c r="L127" i="5"/>
  <c r="L78" i="5"/>
  <c r="L283" i="5"/>
  <c r="L254" i="5"/>
  <c r="L218" i="5"/>
  <c r="L350" i="5"/>
  <c r="L177" i="5"/>
  <c r="L8" i="5"/>
  <c r="L293" i="5"/>
  <c r="L261" i="5"/>
  <c r="L248" i="5"/>
  <c r="L142" i="5"/>
  <c r="L126" i="5"/>
  <c r="L118" i="5"/>
  <c r="L97" i="5"/>
  <c r="L39" i="5"/>
  <c r="L30" i="5"/>
  <c r="L294" i="5"/>
  <c r="L271" i="5"/>
  <c r="L260" i="5"/>
  <c r="L252" i="5"/>
  <c r="L251" i="5"/>
  <c r="L250" i="5"/>
  <c r="L234" i="5"/>
  <c r="L211" i="5"/>
  <c r="L206" i="5"/>
  <c r="L178" i="5"/>
  <c r="L171" i="5"/>
  <c r="L157" i="5"/>
  <c r="L145" i="5"/>
  <c r="L116" i="5"/>
  <c r="L70" i="5"/>
  <c r="L66" i="5"/>
  <c r="L301" i="5"/>
  <c r="L336" i="5"/>
  <c r="L47" i="5"/>
  <c r="L18" i="5"/>
  <c r="L300" i="5"/>
  <c r="L299" i="5"/>
  <c r="L298" i="5"/>
  <c r="L297" i="5"/>
  <c r="L296" i="5"/>
  <c r="L295" i="5"/>
  <c r="L353" i="5"/>
  <c r="L292" i="5"/>
  <c r="L359" i="5"/>
  <c r="L291" i="5"/>
  <c r="L289" i="5"/>
  <c r="L288" i="5"/>
  <c r="L287" i="5"/>
  <c r="L286" i="5"/>
  <c r="L305" i="5"/>
  <c r="L304" i="5"/>
  <c r="L335" i="5"/>
  <c r="L290" i="5"/>
  <c r="L285" i="5"/>
  <c r="L284" i="5"/>
  <c r="L282" i="5"/>
  <c r="L334" i="5"/>
  <c r="L281" i="5"/>
  <c r="L280" i="5"/>
  <c r="L279" i="5"/>
  <c r="L278" i="5"/>
  <c r="L277" i="5"/>
  <c r="L276" i="5"/>
  <c r="L275" i="5"/>
  <c r="L333" i="5"/>
  <c r="L273" i="5"/>
  <c r="L269" i="5"/>
  <c r="L352" i="5"/>
  <c r="L268" i="5"/>
  <c r="L267" i="5"/>
  <c r="L266" i="5"/>
  <c r="L265" i="5"/>
  <c r="L264" i="5"/>
  <c r="L263" i="5"/>
  <c r="L259" i="5"/>
  <c r="L258" i="5"/>
  <c r="L257" i="5"/>
  <c r="L256" i="5"/>
  <c r="L255" i="5"/>
  <c r="L249" i="5"/>
  <c r="L247" i="5"/>
  <c r="L246" i="5"/>
  <c r="L245" i="5"/>
  <c r="L253" i="5"/>
  <c r="L243" i="5"/>
  <c r="L242" i="5"/>
  <c r="L241" i="5"/>
  <c r="L238" i="5"/>
  <c r="L237" i="5"/>
  <c r="L236" i="5"/>
  <c r="L235" i="5"/>
  <c r="L233" i="5"/>
  <c r="L232" i="5"/>
  <c r="L231" i="5"/>
  <c r="L230" i="5"/>
  <c r="L229" i="5"/>
  <c r="L228" i="5"/>
  <c r="L227" i="5"/>
  <c r="L225" i="5"/>
  <c r="L224" i="5"/>
  <c r="L223" i="5"/>
  <c r="L351" i="5"/>
  <c r="L222" i="5"/>
  <c r="L221" i="5"/>
  <c r="L220" i="5"/>
  <c r="L219" i="5"/>
  <c r="L217" i="5"/>
  <c r="L215" i="5"/>
  <c r="L214" i="5"/>
  <c r="L213" i="5"/>
  <c r="L212" i="5"/>
  <c r="L208" i="5"/>
  <c r="L205" i="5"/>
  <c r="L204" i="5"/>
  <c r="L203" i="5"/>
  <c r="L200" i="5"/>
  <c r="L198" i="5"/>
  <c r="L197" i="5"/>
  <c r="L196" i="5"/>
  <c r="L193" i="5"/>
  <c r="L192" i="5"/>
  <c r="L188" i="5"/>
  <c r="L186" i="5"/>
  <c r="L185" i="5"/>
  <c r="L184" i="5"/>
  <c r="L182" i="5"/>
  <c r="L181" i="5"/>
  <c r="L179" i="5"/>
  <c r="L202" i="5"/>
  <c r="L199" i="5"/>
  <c r="L187" i="5"/>
  <c r="L176" i="5"/>
  <c r="L175" i="5"/>
  <c r="L174" i="5"/>
  <c r="L173" i="5"/>
  <c r="L172" i="5"/>
  <c r="L170" i="5"/>
  <c r="L169" i="5"/>
  <c r="L349" i="5"/>
  <c r="L168" i="5"/>
  <c r="L167" i="5"/>
  <c r="L166" i="5"/>
  <c r="L165" i="5"/>
  <c r="L348" i="5"/>
  <c r="L164" i="5"/>
  <c r="L163" i="5"/>
  <c r="L162" i="5"/>
  <c r="L161" i="5"/>
  <c r="L347" i="5"/>
  <c r="L158" i="5"/>
  <c r="L156" i="5"/>
  <c r="L154" i="5"/>
  <c r="L153" i="5"/>
  <c r="L152" i="5"/>
  <c r="L151" i="5"/>
  <c r="L150" i="5"/>
  <c r="L149" i="5"/>
  <c r="L148" i="5"/>
  <c r="L147" i="5"/>
  <c r="L146" i="5"/>
  <c r="L144" i="5"/>
  <c r="L143" i="5"/>
  <c r="L140" i="5"/>
  <c r="L137" i="5"/>
  <c r="L139" i="5"/>
  <c r="L138" i="5"/>
  <c r="L155" i="5"/>
  <c r="L136" i="5"/>
  <c r="L159" i="5"/>
  <c r="L135" i="5"/>
  <c r="L134" i="5"/>
  <c r="L133" i="5"/>
  <c r="L132" i="5"/>
  <c r="L131" i="5"/>
  <c r="L130" i="5"/>
  <c r="L128" i="5"/>
  <c r="L125" i="5"/>
  <c r="L124" i="5"/>
  <c r="L123" i="5"/>
  <c r="L122" i="5"/>
  <c r="L121" i="5"/>
  <c r="L120" i="5"/>
  <c r="L119" i="5"/>
  <c r="L117" i="5"/>
  <c r="L345" i="5"/>
  <c r="L114" i="5"/>
  <c r="L113" i="5"/>
  <c r="L112" i="5"/>
  <c r="L111" i="5"/>
  <c r="L110" i="5"/>
  <c r="L109" i="5"/>
  <c r="L108" i="5"/>
  <c r="L107" i="5"/>
  <c r="L106" i="5"/>
  <c r="L105" i="5"/>
  <c r="L104" i="5"/>
  <c r="L103" i="5"/>
  <c r="L102" i="5"/>
  <c r="L101" i="5"/>
  <c r="L100" i="5"/>
  <c r="L99" i="5"/>
  <c r="L98" i="5"/>
  <c r="L96" i="5"/>
  <c r="L94" i="5"/>
  <c r="L93" i="5"/>
  <c r="L91" i="5"/>
  <c r="L89" i="5"/>
  <c r="L344" i="5"/>
  <c r="L88" i="5"/>
  <c r="L87" i="5"/>
  <c r="L86" i="5"/>
  <c r="L85" i="5"/>
  <c r="L82" i="5"/>
  <c r="L81" i="5"/>
  <c r="L80" i="5"/>
  <c r="L79" i="5"/>
  <c r="L77" i="5"/>
  <c r="L76" i="5"/>
  <c r="L75" i="5"/>
  <c r="L343" i="5"/>
  <c r="L74" i="5"/>
  <c r="L73" i="5"/>
  <c r="L72" i="5"/>
  <c r="L71" i="5"/>
  <c r="L69" i="5"/>
  <c r="L68" i="5"/>
  <c r="L67" i="5"/>
  <c r="L65" i="5"/>
  <c r="L64" i="5"/>
  <c r="L63" i="5"/>
  <c r="L62" i="5"/>
  <c r="L61" i="5"/>
  <c r="L60" i="5"/>
  <c r="L341" i="5"/>
  <c r="L342" i="5"/>
  <c r="L306" i="5"/>
  <c r="L303" i="5"/>
  <c r="L58" i="5"/>
  <c r="L302" i="5"/>
  <c r="L56" i="5"/>
  <c r="L59" i="5"/>
  <c r="L55" i="5"/>
  <c r="L57" i="5"/>
  <c r="L54" i="5"/>
  <c r="L53" i="5"/>
  <c r="L52" i="5"/>
  <c r="L51" i="5"/>
  <c r="L50" i="5"/>
  <c r="L48" i="5"/>
  <c r="L49" i="5"/>
  <c r="L43" i="5"/>
  <c r="L340" i="5"/>
  <c r="L42" i="5"/>
  <c r="L354" i="5"/>
  <c r="L307" i="5"/>
  <c r="L41" i="5"/>
  <c r="L44" i="5"/>
  <c r="L40" i="5"/>
  <c r="L36" i="5"/>
  <c r="L34" i="5"/>
  <c r="L33" i="5"/>
  <c r="L339" i="5"/>
  <c r="L29" i="5"/>
  <c r="L38" i="5"/>
  <c r="L37" i="5"/>
  <c r="L28" i="5"/>
  <c r="L35" i="5"/>
  <c r="L32" i="5"/>
  <c r="L22" i="5"/>
  <c r="L21" i="5"/>
  <c r="L20" i="5"/>
  <c r="L19" i="5"/>
  <c r="L17" i="5"/>
  <c r="L13" i="5"/>
  <c r="L9" i="5"/>
  <c r="L7" i="5"/>
  <c r="B6" i="5" l="1"/>
  <c r="B11" i="6" l="1"/>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B459" i="6"/>
  <c r="B460" i="6"/>
  <c r="B461" i="6"/>
  <c r="B462" i="6"/>
  <c r="B463" i="6"/>
  <c r="B464" i="6"/>
  <c r="B465" i="6"/>
  <c r="B466" i="6"/>
  <c r="B467" i="6"/>
  <c r="B468" i="6"/>
  <c r="B469" i="6"/>
  <c r="B470" i="6"/>
  <c r="B471" i="6"/>
  <c r="B472" i="6"/>
  <c r="B473" i="6"/>
  <c r="B474" i="6"/>
  <c r="B475" i="6"/>
  <c r="B476" i="6"/>
  <c r="B477" i="6"/>
  <c r="B478" i="6"/>
  <c r="B479" i="6"/>
  <c r="B480" i="6"/>
  <c r="B481" i="6"/>
  <c r="B482" i="6"/>
  <c r="B483" i="6"/>
  <c r="B484" i="6"/>
  <c r="B485" i="6"/>
  <c r="B486" i="6"/>
  <c r="B487" i="6"/>
  <c r="B488" i="6"/>
  <c r="B489" i="6"/>
  <c r="B490" i="6"/>
  <c r="B491" i="6"/>
  <c r="B492" i="6"/>
  <c r="B493" i="6"/>
  <c r="B494" i="6"/>
  <c r="B495" i="6"/>
  <c r="B496" i="6"/>
  <c r="B497" i="6"/>
  <c r="B498" i="6"/>
  <c r="B499" i="6"/>
  <c r="B500" i="6"/>
  <c r="B501" i="6"/>
  <c r="B502" i="6"/>
  <c r="B503" i="6"/>
  <c r="B504" i="6"/>
  <c r="B505" i="6"/>
  <c r="B506" i="6"/>
  <c r="B507" i="6"/>
  <c r="B508" i="6"/>
  <c r="B509" i="6"/>
  <c r="B510" i="6"/>
  <c r="B511" i="6"/>
  <c r="B512" i="6"/>
  <c r="B513" i="6"/>
  <c r="B514" i="6"/>
  <c r="B515" i="6"/>
  <c r="B516" i="6"/>
  <c r="B517" i="6"/>
  <c r="B518" i="6"/>
  <c r="B519" i="6"/>
  <c r="B520" i="6"/>
  <c r="B521" i="6"/>
  <c r="B522" i="6"/>
  <c r="B523" i="6"/>
  <c r="B524" i="6"/>
  <c r="B525" i="6"/>
  <c r="B526" i="6"/>
  <c r="B527" i="6"/>
  <c r="B528" i="6"/>
  <c r="B529" i="6"/>
  <c r="B530" i="6"/>
  <c r="B531" i="6"/>
  <c r="B532" i="6"/>
  <c r="B533" i="6"/>
  <c r="B534" i="6"/>
  <c r="B535" i="6"/>
  <c r="B536" i="6"/>
  <c r="B537" i="6"/>
  <c r="B538" i="6"/>
  <c r="B539" i="6"/>
  <c r="B540" i="6"/>
  <c r="B541" i="6"/>
  <c r="B542" i="6"/>
  <c r="B543" i="6"/>
  <c r="B544" i="6"/>
  <c r="B545" i="6"/>
  <c r="B546" i="6"/>
  <c r="B547" i="6"/>
  <c r="B548" i="6"/>
  <c r="B549" i="6"/>
  <c r="B550" i="6"/>
  <c r="B551" i="6"/>
  <c r="B552" i="6"/>
  <c r="B553" i="6"/>
  <c r="B554" i="6"/>
  <c r="B555" i="6"/>
  <c r="B556" i="6"/>
  <c r="B557" i="6"/>
  <c r="B558" i="6"/>
  <c r="B559" i="6"/>
  <c r="B560" i="6"/>
  <c r="B561" i="6"/>
  <c r="B562" i="6"/>
  <c r="B563" i="6"/>
  <c r="B564" i="6"/>
  <c r="B565" i="6"/>
  <c r="B566" i="6"/>
  <c r="B567" i="6"/>
  <c r="B568" i="6"/>
  <c r="B569" i="6"/>
  <c r="B570" i="6"/>
  <c r="B571" i="6"/>
  <c r="B572" i="6"/>
  <c r="B573" i="6"/>
  <c r="B574" i="6"/>
  <c r="B575" i="6"/>
  <c r="B576" i="6"/>
  <c r="B577" i="6"/>
  <c r="B578" i="6"/>
  <c r="B579" i="6"/>
  <c r="B580" i="6"/>
  <c r="B581" i="6"/>
  <c r="B582" i="6"/>
  <c r="B583" i="6"/>
  <c r="B584" i="6"/>
  <c r="B585" i="6"/>
  <c r="B586" i="6"/>
  <c r="B587" i="6"/>
  <c r="B588" i="6"/>
  <c r="B589" i="6"/>
  <c r="B590" i="6"/>
  <c r="B591" i="6"/>
  <c r="B592" i="6"/>
  <c r="B593" i="6"/>
  <c r="B594" i="6"/>
  <c r="B595" i="6"/>
  <c r="B596" i="6"/>
  <c r="B597" i="6"/>
  <c r="B598" i="6"/>
  <c r="B599" i="6"/>
  <c r="B600" i="6"/>
  <c r="B601" i="6"/>
  <c r="B602" i="6"/>
  <c r="B603" i="6"/>
  <c r="B604" i="6"/>
  <c r="B605" i="6"/>
  <c r="B606" i="6"/>
  <c r="B607" i="6"/>
  <c r="B608" i="6"/>
  <c r="B609" i="6"/>
  <c r="B610" i="6"/>
  <c r="B611" i="6"/>
  <c r="B612" i="6"/>
  <c r="B613" i="6"/>
  <c r="B614" i="6"/>
  <c r="B615" i="6"/>
  <c r="B616" i="6"/>
  <c r="B617" i="6"/>
  <c r="B618" i="6"/>
  <c r="B619" i="6"/>
  <c r="B620" i="6"/>
  <c r="B621" i="6"/>
  <c r="B622" i="6"/>
  <c r="B623" i="6"/>
  <c r="B624" i="6"/>
  <c r="B625" i="6"/>
  <c r="B626" i="6"/>
  <c r="B627" i="6"/>
  <c r="B628" i="6"/>
  <c r="B629" i="6"/>
  <c r="B630" i="6"/>
  <c r="B631" i="6"/>
  <c r="B632" i="6"/>
  <c r="B633" i="6"/>
  <c r="B634" i="6"/>
  <c r="B635" i="6"/>
  <c r="B636" i="6"/>
  <c r="B637" i="6"/>
  <c r="B638" i="6"/>
  <c r="B639" i="6"/>
  <c r="B640" i="6"/>
  <c r="B641" i="6"/>
  <c r="B642" i="6"/>
  <c r="B643" i="6"/>
  <c r="B644" i="6"/>
  <c r="B645" i="6"/>
  <c r="B646" i="6"/>
  <c r="B647" i="6"/>
  <c r="B648" i="6"/>
  <c r="B649" i="6"/>
  <c r="B650" i="6"/>
  <c r="B651" i="6"/>
  <c r="B652" i="6"/>
  <c r="B653" i="6"/>
  <c r="B654" i="6"/>
  <c r="B655" i="6"/>
  <c r="B656" i="6"/>
  <c r="B657" i="6"/>
  <c r="B658" i="6"/>
  <c r="B659" i="6"/>
  <c r="B660" i="6"/>
  <c r="B661" i="6"/>
  <c r="B662" i="6"/>
  <c r="B663" i="6"/>
  <c r="B664" i="6"/>
  <c r="B665" i="6"/>
  <c r="B666" i="6"/>
  <c r="B667" i="6"/>
  <c r="B668" i="6"/>
  <c r="B669" i="6"/>
  <c r="B670" i="6"/>
  <c r="B671" i="6"/>
  <c r="B672" i="6"/>
  <c r="B673" i="6"/>
  <c r="B674" i="6"/>
  <c r="B675" i="6"/>
  <c r="B676" i="6"/>
  <c r="B677" i="6"/>
  <c r="B678" i="6"/>
  <c r="B679" i="6"/>
  <c r="B680" i="6"/>
  <c r="B681" i="6"/>
  <c r="B682" i="6"/>
  <c r="B683" i="6"/>
  <c r="B684" i="6"/>
  <c r="B685" i="6"/>
  <c r="B686" i="6"/>
  <c r="B687" i="6"/>
  <c r="B688" i="6"/>
  <c r="B689" i="6"/>
  <c r="B690" i="6"/>
  <c r="B691" i="6"/>
  <c r="B692" i="6"/>
  <c r="B693" i="6"/>
  <c r="B694" i="6"/>
  <c r="B695" i="6"/>
  <c r="B696" i="6"/>
  <c r="B697" i="6"/>
  <c r="B698" i="6"/>
  <c r="B699" i="6"/>
  <c r="B700" i="6"/>
  <c r="B701" i="6"/>
  <c r="B702" i="6"/>
  <c r="B703" i="6"/>
  <c r="B704" i="6"/>
  <c r="B705" i="6"/>
  <c r="B706" i="6"/>
  <c r="B707" i="6"/>
  <c r="B708" i="6"/>
  <c r="B709" i="6"/>
  <c r="B710" i="6"/>
  <c r="B711" i="6"/>
  <c r="B712" i="6"/>
  <c r="B713" i="6"/>
  <c r="B714" i="6"/>
  <c r="B715" i="6"/>
  <c r="B716" i="6"/>
  <c r="B717" i="6"/>
  <c r="B718" i="6"/>
  <c r="B719" i="6"/>
  <c r="B720" i="6"/>
  <c r="B721" i="6"/>
  <c r="B722" i="6"/>
  <c r="B723" i="6"/>
  <c r="B724" i="6"/>
  <c r="B725" i="6"/>
  <c r="B726" i="6"/>
  <c r="B727" i="6"/>
  <c r="B728" i="6"/>
  <c r="B729" i="6"/>
  <c r="B730" i="6"/>
  <c r="B731" i="6"/>
  <c r="B732" i="6"/>
  <c r="B733" i="6"/>
  <c r="B734" i="6"/>
  <c r="B735" i="6"/>
  <c r="B736" i="6"/>
  <c r="B737" i="6"/>
  <c r="B738" i="6"/>
  <c r="B739" i="6"/>
  <c r="B740" i="6"/>
  <c r="B741" i="6"/>
  <c r="B742" i="6"/>
  <c r="B743" i="6"/>
  <c r="B744" i="6"/>
  <c r="B745" i="6"/>
  <c r="B746" i="6"/>
  <c r="B747" i="6"/>
  <c r="B748" i="6"/>
  <c r="B749" i="6"/>
  <c r="B750" i="6"/>
  <c r="B751" i="6"/>
  <c r="B752" i="6"/>
  <c r="B753" i="6"/>
  <c r="B754" i="6"/>
  <c r="B755" i="6"/>
  <c r="B756" i="6"/>
  <c r="B757" i="6"/>
  <c r="B758" i="6"/>
  <c r="B759" i="6"/>
  <c r="B760" i="6"/>
  <c r="B761" i="6"/>
  <c r="B762" i="6"/>
  <c r="B763" i="6"/>
  <c r="B764" i="6"/>
  <c r="B765" i="6"/>
  <c r="B766" i="6"/>
  <c r="B767" i="6"/>
  <c r="B768" i="6"/>
  <c r="B769" i="6"/>
  <c r="B770" i="6"/>
  <c r="B771" i="6"/>
  <c r="B772" i="6"/>
  <c r="B773" i="6"/>
  <c r="B774" i="6"/>
  <c r="B775" i="6"/>
  <c r="B776" i="6"/>
  <c r="B777" i="6"/>
  <c r="B778" i="6"/>
  <c r="B779" i="6"/>
  <c r="B780" i="6"/>
  <c r="B781" i="6"/>
  <c r="B782" i="6"/>
  <c r="B783" i="6"/>
  <c r="B784" i="6"/>
  <c r="B785" i="6"/>
  <c r="B786" i="6"/>
  <c r="B787" i="6"/>
  <c r="B788" i="6"/>
  <c r="B789" i="6"/>
  <c r="B790" i="6"/>
  <c r="B791" i="6"/>
  <c r="B792" i="6"/>
  <c r="B793" i="6"/>
  <c r="B794" i="6"/>
  <c r="B795" i="6"/>
  <c r="B796" i="6"/>
  <c r="B797" i="6"/>
  <c r="B798" i="6"/>
  <c r="B799" i="6"/>
  <c r="B800" i="6"/>
  <c r="B801" i="6"/>
  <c r="B802" i="6"/>
  <c r="B803" i="6"/>
  <c r="B804" i="6"/>
  <c r="B805" i="6"/>
  <c r="B806" i="6"/>
  <c r="B807" i="6"/>
  <c r="B808" i="6"/>
  <c r="B809" i="6"/>
  <c r="B810" i="6"/>
  <c r="B811" i="6"/>
  <c r="B812" i="6"/>
  <c r="B813" i="6"/>
  <c r="B814" i="6"/>
  <c r="B815" i="6"/>
  <c r="B816" i="6"/>
  <c r="B817" i="6"/>
  <c r="B818" i="6"/>
  <c r="B819" i="6"/>
  <c r="B820" i="6"/>
  <c r="B821" i="6"/>
  <c r="B822" i="6"/>
  <c r="B823" i="6"/>
  <c r="B824" i="6"/>
  <c r="B825" i="6"/>
  <c r="B826" i="6"/>
  <c r="B827" i="6"/>
  <c r="B828" i="6"/>
  <c r="B829" i="6"/>
  <c r="B830" i="6"/>
  <c r="B831" i="6"/>
  <c r="B832" i="6"/>
  <c r="B833" i="6"/>
  <c r="B834" i="6"/>
  <c r="B835" i="6"/>
  <c r="B836" i="6"/>
  <c r="B837" i="6"/>
  <c r="B838" i="6"/>
  <c r="B839" i="6"/>
  <c r="B840" i="6"/>
  <c r="B841" i="6"/>
  <c r="B842" i="6"/>
  <c r="B843" i="6"/>
  <c r="B844" i="6"/>
  <c r="B845" i="6"/>
  <c r="B846" i="6"/>
  <c r="B847" i="6"/>
  <c r="B848" i="6"/>
  <c r="B849" i="6"/>
  <c r="B850" i="6"/>
  <c r="B851" i="6"/>
  <c r="B852" i="6"/>
  <c r="B853" i="6"/>
  <c r="B854" i="6"/>
  <c r="B855" i="6"/>
  <c r="B856" i="6"/>
  <c r="B857" i="6"/>
  <c r="B858" i="6"/>
  <c r="B859" i="6"/>
  <c r="B860" i="6"/>
  <c r="B861" i="6"/>
  <c r="B862" i="6"/>
  <c r="B863" i="6"/>
  <c r="B864" i="6"/>
  <c r="B865" i="6"/>
  <c r="B866" i="6"/>
  <c r="B867" i="6"/>
  <c r="B868" i="6"/>
  <c r="B869" i="6"/>
  <c r="B870" i="6"/>
  <c r="B871" i="6"/>
  <c r="B872" i="6"/>
  <c r="B873" i="6"/>
  <c r="B874" i="6"/>
  <c r="B875" i="6"/>
  <c r="B876" i="6"/>
  <c r="B877" i="6"/>
  <c r="B878" i="6"/>
  <c r="B879" i="6"/>
  <c r="B880" i="6"/>
  <c r="B881" i="6"/>
  <c r="B882" i="6"/>
  <c r="B883" i="6"/>
  <c r="B884" i="6"/>
  <c r="B885" i="6"/>
  <c r="B886" i="6"/>
  <c r="B887" i="6"/>
  <c r="B888" i="6"/>
  <c r="B889" i="6"/>
  <c r="B890" i="6"/>
  <c r="B891" i="6"/>
  <c r="B892" i="6"/>
  <c r="B893" i="6"/>
  <c r="B894" i="6"/>
  <c r="B895" i="6"/>
  <c r="B896" i="6"/>
  <c r="B897" i="6"/>
  <c r="B898" i="6"/>
  <c r="B899" i="6"/>
  <c r="B900" i="6"/>
  <c r="B901" i="6"/>
  <c r="B902" i="6"/>
  <c r="B903" i="6"/>
  <c r="B904" i="6"/>
  <c r="B905" i="6"/>
  <c r="B906" i="6"/>
  <c r="B907" i="6"/>
  <c r="B908" i="6"/>
  <c r="B909" i="6"/>
  <c r="B910" i="6"/>
  <c r="B911" i="6"/>
  <c r="B912" i="6"/>
  <c r="B913" i="6"/>
  <c r="B914" i="6"/>
  <c r="B915" i="6"/>
  <c r="B916" i="6"/>
  <c r="B917" i="6"/>
  <c r="B918" i="6"/>
  <c r="B919" i="6"/>
  <c r="B920" i="6"/>
  <c r="B921" i="6"/>
  <c r="B922" i="6"/>
  <c r="B923" i="6"/>
  <c r="B924" i="6"/>
  <c r="B925" i="6"/>
  <c r="B926" i="6"/>
  <c r="B927" i="6"/>
  <c r="B928" i="6"/>
  <c r="B929" i="6"/>
  <c r="B930" i="6"/>
  <c r="B931" i="6"/>
  <c r="B932" i="6"/>
  <c r="B933" i="6"/>
  <c r="B934" i="6"/>
  <c r="B935" i="6"/>
  <c r="B936" i="6"/>
  <c r="B937" i="6"/>
  <c r="B938" i="6"/>
  <c r="B939" i="6"/>
  <c r="B940" i="6"/>
  <c r="B941" i="6"/>
  <c r="B942" i="6"/>
  <c r="B943" i="6"/>
  <c r="B944" i="6"/>
  <c r="B945" i="6"/>
  <c r="B946" i="6"/>
  <c r="B947" i="6"/>
  <c r="B948" i="6"/>
  <c r="B949" i="6"/>
  <c r="B950" i="6"/>
  <c r="B951" i="6"/>
  <c r="B952" i="6"/>
  <c r="B953" i="6"/>
  <c r="B954" i="6"/>
  <c r="B955" i="6"/>
  <c r="B956" i="6"/>
  <c r="B957" i="6"/>
  <c r="B958" i="6"/>
  <c r="B959" i="6"/>
  <c r="B960" i="6"/>
  <c r="B961" i="6"/>
  <c r="B962" i="6"/>
  <c r="B963" i="6"/>
  <c r="B964" i="6"/>
  <c r="B965" i="6"/>
  <c r="B966" i="6"/>
  <c r="B967" i="6"/>
  <c r="B968" i="6"/>
  <c r="B969" i="6"/>
  <c r="B970" i="6"/>
  <c r="B971" i="6"/>
  <c r="B972" i="6"/>
  <c r="B973" i="6"/>
  <c r="B974" i="6"/>
  <c r="B975" i="6"/>
  <c r="B976" i="6"/>
  <c r="B977" i="6"/>
  <c r="B978" i="6"/>
  <c r="B979" i="6"/>
  <c r="B980" i="6"/>
  <c r="B981" i="6"/>
  <c r="B982" i="6"/>
  <c r="B983" i="6"/>
  <c r="B984" i="6"/>
  <c r="B985" i="6"/>
  <c r="B986" i="6"/>
  <c r="B987" i="6"/>
  <c r="B988" i="6"/>
  <c r="B989" i="6"/>
  <c r="B990" i="6"/>
  <c r="B991" i="6"/>
  <c r="B992" i="6"/>
  <c r="B993" i="6"/>
  <c r="B994" i="6"/>
  <c r="B995" i="6"/>
  <c r="B996" i="6"/>
  <c r="B997" i="6"/>
  <c r="B998" i="6"/>
  <c r="B999" i="6"/>
  <c r="B1000" i="6"/>
  <c r="B1001" i="6"/>
  <c r="B1002" i="6"/>
  <c r="B1003" i="6"/>
  <c r="B1004" i="6"/>
  <c r="B1005" i="6"/>
  <c r="B1006" i="6"/>
  <c r="B1007" i="6"/>
  <c r="B1008" i="6"/>
  <c r="B1009" i="6"/>
  <c r="B1010" i="6"/>
  <c r="B1011" i="6"/>
  <c r="B1012" i="6"/>
  <c r="B1013" i="6"/>
  <c r="B1014" i="6"/>
  <c r="B1015" i="6"/>
  <c r="B1016" i="6"/>
  <c r="B1017" i="6"/>
  <c r="B1018" i="6"/>
  <c r="B1019" i="6"/>
  <c r="B1020" i="6"/>
  <c r="B1021" i="6"/>
  <c r="B1022" i="6"/>
  <c r="B1023"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E512" i="6"/>
  <c r="E513" i="6"/>
  <c r="E514" i="6"/>
  <c r="E515" i="6"/>
  <c r="E516" i="6"/>
  <c r="E517" i="6"/>
  <c r="E518" i="6"/>
  <c r="E519" i="6"/>
  <c r="E520" i="6"/>
  <c r="E521" i="6"/>
  <c r="E522" i="6"/>
  <c r="E523" i="6"/>
  <c r="E524" i="6"/>
  <c r="E525" i="6"/>
  <c r="E526" i="6"/>
  <c r="E527" i="6"/>
  <c r="E528" i="6"/>
  <c r="E529" i="6"/>
  <c r="E530" i="6"/>
  <c r="E531" i="6"/>
  <c r="E532" i="6"/>
  <c r="E533" i="6"/>
  <c r="E534" i="6"/>
  <c r="E535" i="6"/>
  <c r="E536" i="6"/>
  <c r="E537" i="6"/>
  <c r="E538" i="6"/>
  <c r="E539" i="6"/>
  <c r="E540" i="6"/>
  <c r="E541" i="6"/>
  <c r="E542" i="6"/>
  <c r="E543" i="6"/>
  <c r="E544" i="6"/>
  <c r="E545" i="6"/>
  <c r="E546" i="6"/>
  <c r="E547" i="6"/>
  <c r="E548" i="6"/>
  <c r="E549" i="6"/>
  <c r="E550" i="6"/>
  <c r="E551" i="6"/>
  <c r="E552" i="6"/>
  <c r="E553" i="6"/>
  <c r="E554" i="6"/>
  <c r="E555" i="6"/>
  <c r="E556" i="6"/>
  <c r="E557" i="6"/>
  <c r="E558" i="6"/>
  <c r="E559" i="6"/>
  <c r="E560" i="6"/>
  <c r="E561" i="6"/>
  <c r="E562" i="6"/>
  <c r="E563" i="6"/>
  <c r="E564" i="6"/>
  <c r="E565" i="6"/>
  <c r="E566" i="6"/>
  <c r="E567" i="6"/>
  <c r="E568" i="6"/>
  <c r="E569" i="6"/>
  <c r="E570" i="6"/>
  <c r="E571" i="6"/>
  <c r="E572" i="6"/>
  <c r="E573" i="6"/>
  <c r="E574" i="6"/>
  <c r="E575" i="6"/>
  <c r="E576" i="6"/>
  <c r="E577" i="6"/>
  <c r="E578" i="6"/>
  <c r="E579" i="6"/>
  <c r="E580" i="6"/>
  <c r="E581" i="6"/>
  <c r="E582" i="6"/>
  <c r="E583" i="6"/>
  <c r="E584" i="6"/>
  <c r="E585" i="6"/>
  <c r="E586" i="6"/>
  <c r="E587" i="6"/>
  <c r="E588" i="6"/>
  <c r="E589" i="6"/>
  <c r="E590" i="6"/>
  <c r="E591" i="6"/>
  <c r="E592" i="6"/>
  <c r="E593" i="6"/>
  <c r="E594" i="6"/>
  <c r="E595" i="6"/>
  <c r="E596" i="6"/>
  <c r="E597" i="6"/>
  <c r="E598" i="6"/>
  <c r="E599" i="6"/>
  <c r="E600" i="6"/>
  <c r="E601" i="6"/>
  <c r="E602" i="6"/>
  <c r="E603" i="6"/>
  <c r="E604" i="6"/>
  <c r="E605" i="6"/>
  <c r="E606" i="6"/>
  <c r="E607" i="6"/>
  <c r="E608" i="6"/>
  <c r="E609" i="6"/>
  <c r="E610" i="6"/>
  <c r="E611" i="6"/>
  <c r="E612" i="6"/>
  <c r="E613" i="6"/>
  <c r="E614" i="6"/>
  <c r="E615" i="6"/>
  <c r="E616" i="6"/>
  <c r="E617" i="6"/>
  <c r="E618" i="6"/>
  <c r="E619" i="6"/>
  <c r="E620" i="6"/>
  <c r="E621" i="6"/>
  <c r="E622" i="6"/>
  <c r="E623" i="6"/>
  <c r="E624" i="6"/>
  <c r="E625" i="6"/>
  <c r="E626" i="6"/>
  <c r="E627" i="6"/>
  <c r="E628" i="6"/>
  <c r="E629" i="6"/>
  <c r="E630" i="6"/>
  <c r="E631" i="6"/>
  <c r="E632" i="6"/>
  <c r="E633" i="6"/>
  <c r="E634" i="6"/>
  <c r="E635" i="6"/>
  <c r="E636" i="6"/>
  <c r="E637" i="6"/>
  <c r="E638" i="6"/>
  <c r="E639" i="6"/>
  <c r="E640" i="6"/>
  <c r="E641" i="6"/>
  <c r="E642" i="6"/>
  <c r="E643" i="6"/>
  <c r="E644" i="6"/>
  <c r="E645" i="6"/>
  <c r="E646" i="6"/>
  <c r="E647" i="6"/>
  <c r="E648" i="6"/>
  <c r="E649" i="6"/>
  <c r="E650" i="6"/>
  <c r="E651" i="6"/>
  <c r="E652" i="6"/>
  <c r="E653" i="6"/>
  <c r="E654" i="6"/>
  <c r="E655" i="6"/>
  <c r="E656" i="6"/>
  <c r="E657" i="6"/>
  <c r="E658" i="6"/>
  <c r="E659" i="6"/>
  <c r="E660" i="6"/>
  <c r="E661" i="6"/>
  <c r="E662" i="6"/>
  <c r="E663" i="6"/>
  <c r="E664" i="6"/>
  <c r="E665" i="6"/>
  <c r="E666" i="6"/>
  <c r="E667" i="6"/>
  <c r="E668" i="6"/>
  <c r="E669" i="6"/>
  <c r="E670" i="6"/>
  <c r="E671" i="6"/>
  <c r="E672" i="6"/>
  <c r="E673" i="6"/>
  <c r="E674" i="6"/>
  <c r="E675" i="6"/>
  <c r="E676" i="6"/>
  <c r="E677" i="6"/>
  <c r="E678" i="6"/>
  <c r="E679" i="6"/>
  <c r="E680" i="6"/>
  <c r="E681" i="6"/>
  <c r="E682" i="6"/>
  <c r="E683" i="6"/>
  <c r="E684" i="6"/>
  <c r="E685" i="6"/>
  <c r="E686" i="6"/>
  <c r="E687" i="6"/>
  <c r="E688" i="6"/>
  <c r="E689" i="6"/>
  <c r="E690" i="6"/>
  <c r="E691" i="6"/>
  <c r="E692" i="6"/>
  <c r="E693" i="6"/>
  <c r="E694" i="6"/>
  <c r="E695" i="6"/>
  <c r="E696" i="6"/>
  <c r="E697" i="6"/>
  <c r="E698" i="6"/>
  <c r="E699" i="6"/>
  <c r="E700" i="6"/>
  <c r="E701" i="6"/>
  <c r="E702" i="6"/>
  <c r="E703" i="6"/>
  <c r="E704" i="6"/>
  <c r="E705" i="6"/>
  <c r="E706" i="6"/>
  <c r="E707" i="6"/>
  <c r="E708" i="6"/>
  <c r="E709" i="6"/>
  <c r="E710" i="6"/>
  <c r="E711" i="6"/>
  <c r="E712" i="6"/>
  <c r="E713" i="6"/>
  <c r="E714" i="6"/>
  <c r="E715" i="6"/>
  <c r="E716" i="6"/>
  <c r="E717" i="6"/>
  <c r="E718" i="6"/>
  <c r="E719" i="6"/>
  <c r="E720" i="6"/>
  <c r="E721" i="6"/>
  <c r="E722" i="6"/>
  <c r="E723" i="6"/>
  <c r="E724" i="6"/>
  <c r="E725" i="6"/>
  <c r="E726" i="6"/>
  <c r="E727" i="6"/>
  <c r="E728" i="6"/>
  <c r="E729" i="6"/>
  <c r="E730" i="6"/>
  <c r="E731" i="6"/>
  <c r="E732" i="6"/>
  <c r="E733" i="6"/>
  <c r="E734" i="6"/>
  <c r="E735" i="6"/>
  <c r="E736" i="6"/>
  <c r="E737" i="6"/>
  <c r="E738" i="6"/>
  <c r="E739" i="6"/>
  <c r="E740" i="6"/>
  <c r="E741" i="6"/>
  <c r="E742" i="6"/>
  <c r="E743" i="6"/>
  <c r="E744" i="6"/>
  <c r="E745" i="6"/>
  <c r="E746" i="6"/>
  <c r="E747" i="6"/>
  <c r="E748" i="6"/>
  <c r="E749" i="6"/>
  <c r="E750" i="6"/>
  <c r="E751" i="6"/>
  <c r="E752" i="6"/>
  <c r="E753" i="6"/>
  <c r="E754" i="6"/>
  <c r="E755" i="6"/>
  <c r="E756" i="6"/>
  <c r="E757" i="6"/>
  <c r="E758" i="6"/>
  <c r="E759" i="6"/>
  <c r="E760" i="6"/>
  <c r="E761" i="6"/>
  <c r="E762" i="6"/>
  <c r="E763" i="6"/>
  <c r="E764" i="6"/>
  <c r="E765" i="6"/>
  <c r="E766" i="6"/>
  <c r="E767" i="6"/>
  <c r="E768" i="6"/>
  <c r="E769" i="6"/>
  <c r="E770" i="6"/>
  <c r="E771" i="6"/>
  <c r="E772" i="6"/>
  <c r="E773" i="6"/>
  <c r="E774" i="6"/>
  <c r="E775" i="6"/>
  <c r="E776" i="6"/>
  <c r="E777" i="6"/>
  <c r="E778" i="6"/>
  <c r="E779" i="6"/>
  <c r="E780" i="6"/>
  <c r="E781" i="6"/>
  <c r="E782" i="6"/>
  <c r="E783" i="6"/>
  <c r="E784" i="6"/>
  <c r="E785" i="6"/>
  <c r="E786" i="6"/>
  <c r="E787" i="6"/>
  <c r="E788" i="6"/>
  <c r="E789" i="6"/>
  <c r="E790" i="6"/>
  <c r="E791" i="6"/>
  <c r="E792" i="6"/>
  <c r="E793" i="6"/>
  <c r="E794" i="6"/>
  <c r="E795" i="6"/>
  <c r="E796" i="6"/>
  <c r="E797" i="6"/>
  <c r="E798" i="6"/>
  <c r="E799" i="6"/>
  <c r="E800" i="6"/>
  <c r="E801" i="6"/>
  <c r="E802" i="6"/>
  <c r="E803" i="6"/>
  <c r="E804" i="6"/>
  <c r="E805" i="6"/>
  <c r="E806" i="6"/>
  <c r="E807" i="6"/>
  <c r="E808" i="6"/>
  <c r="E809" i="6"/>
  <c r="E810" i="6"/>
  <c r="E811" i="6"/>
  <c r="E812" i="6"/>
  <c r="E813" i="6"/>
  <c r="E814" i="6"/>
  <c r="E815" i="6"/>
  <c r="E816" i="6"/>
  <c r="E817" i="6"/>
  <c r="E818" i="6"/>
  <c r="E819" i="6"/>
  <c r="E820" i="6"/>
  <c r="E821" i="6"/>
  <c r="E822" i="6"/>
  <c r="E823" i="6"/>
  <c r="E824" i="6"/>
  <c r="E825" i="6"/>
  <c r="E826" i="6"/>
  <c r="E827" i="6"/>
  <c r="E828" i="6"/>
  <c r="E829" i="6"/>
  <c r="E830" i="6"/>
  <c r="E831" i="6"/>
  <c r="E832" i="6"/>
  <c r="E833" i="6"/>
  <c r="E834" i="6"/>
  <c r="E835" i="6"/>
  <c r="E836" i="6"/>
  <c r="E837" i="6"/>
  <c r="E838" i="6"/>
  <c r="E839" i="6"/>
  <c r="E840" i="6"/>
  <c r="E841" i="6"/>
  <c r="E842" i="6"/>
  <c r="E843" i="6"/>
  <c r="E844" i="6"/>
  <c r="E845" i="6"/>
  <c r="E846" i="6"/>
  <c r="E847" i="6"/>
  <c r="E848" i="6"/>
  <c r="E849" i="6"/>
  <c r="E850" i="6"/>
  <c r="E851" i="6"/>
  <c r="E852" i="6"/>
  <c r="E853" i="6"/>
  <c r="E854" i="6"/>
  <c r="E855" i="6"/>
  <c r="E856" i="6"/>
  <c r="E857" i="6"/>
  <c r="E858" i="6"/>
  <c r="E859" i="6"/>
  <c r="E860" i="6"/>
  <c r="E861" i="6"/>
  <c r="E862" i="6"/>
  <c r="E863" i="6"/>
  <c r="E864" i="6"/>
  <c r="E865" i="6"/>
  <c r="E866" i="6"/>
  <c r="E867" i="6"/>
  <c r="E868" i="6"/>
  <c r="E869" i="6"/>
  <c r="E870" i="6"/>
  <c r="E871" i="6"/>
  <c r="E872" i="6"/>
  <c r="E873" i="6"/>
  <c r="E874" i="6"/>
  <c r="E875" i="6"/>
  <c r="E876" i="6"/>
  <c r="E877" i="6"/>
  <c r="E878" i="6"/>
  <c r="E879" i="6"/>
  <c r="E880" i="6"/>
  <c r="E881" i="6"/>
  <c r="E882" i="6"/>
  <c r="E883" i="6"/>
  <c r="E884" i="6"/>
  <c r="E885" i="6"/>
  <c r="E886" i="6"/>
  <c r="E887" i="6"/>
  <c r="E888" i="6"/>
  <c r="E889" i="6"/>
  <c r="E890" i="6"/>
  <c r="E891" i="6"/>
  <c r="E892" i="6"/>
  <c r="E893" i="6"/>
  <c r="E894" i="6"/>
  <c r="E895" i="6"/>
  <c r="E896" i="6"/>
  <c r="E897" i="6"/>
  <c r="E898" i="6"/>
  <c r="E899" i="6"/>
  <c r="E900" i="6"/>
  <c r="E901" i="6"/>
  <c r="E902" i="6"/>
  <c r="E903" i="6"/>
  <c r="E904" i="6"/>
  <c r="E905" i="6"/>
  <c r="E906" i="6"/>
  <c r="E907" i="6"/>
  <c r="E908" i="6"/>
  <c r="E909" i="6"/>
  <c r="E910" i="6"/>
  <c r="E911" i="6"/>
  <c r="E912" i="6"/>
  <c r="E913" i="6"/>
  <c r="E914" i="6"/>
  <c r="E915" i="6"/>
  <c r="E916" i="6"/>
  <c r="E917" i="6"/>
  <c r="E918" i="6"/>
  <c r="E919" i="6"/>
  <c r="E920" i="6"/>
  <c r="E921" i="6"/>
  <c r="E922" i="6"/>
  <c r="E923" i="6"/>
  <c r="E924" i="6"/>
  <c r="E925" i="6"/>
  <c r="E926" i="6"/>
  <c r="E927" i="6"/>
  <c r="E928" i="6"/>
  <c r="E929" i="6"/>
  <c r="E930" i="6"/>
  <c r="E931" i="6"/>
  <c r="E932" i="6"/>
  <c r="E933" i="6"/>
  <c r="E934" i="6"/>
  <c r="E935" i="6"/>
  <c r="E936" i="6"/>
  <c r="E937" i="6"/>
  <c r="E938" i="6"/>
  <c r="E939" i="6"/>
  <c r="E940" i="6"/>
  <c r="E941" i="6"/>
  <c r="E942" i="6"/>
  <c r="E943" i="6"/>
  <c r="E944" i="6"/>
  <c r="E945" i="6"/>
  <c r="E946" i="6"/>
  <c r="E947" i="6"/>
  <c r="E948" i="6"/>
  <c r="E949" i="6"/>
  <c r="E950" i="6"/>
  <c r="E951" i="6"/>
  <c r="E952" i="6"/>
  <c r="E953" i="6"/>
  <c r="E954" i="6"/>
  <c r="E955" i="6"/>
  <c r="E956" i="6"/>
  <c r="E957" i="6"/>
  <c r="E958" i="6"/>
  <c r="E959" i="6"/>
  <c r="E960" i="6"/>
  <c r="E961" i="6"/>
  <c r="E962" i="6"/>
  <c r="E963" i="6"/>
  <c r="E964" i="6"/>
  <c r="E965" i="6"/>
  <c r="E966" i="6"/>
  <c r="E967" i="6"/>
  <c r="E968" i="6"/>
  <c r="E969" i="6"/>
  <c r="E970" i="6"/>
  <c r="E971" i="6"/>
  <c r="E972" i="6"/>
  <c r="E973" i="6"/>
  <c r="E974" i="6"/>
  <c r="E975" i="6"/>
  <c r="E976" i="6"/>
  <c r="E977" i="6"/>
  <c r="E978" i="6"/>
  <c r="E979" i="6"/>
  <c r="E980" i="6"/>
  <c r="E981" i="6"/>
  <c r="E982" i="6"/>
  <c r="E983" i="6"/>
  <c r="E984" i="6"/>
  <c r="E985" i="6"/>
  <c r="E986" i="6"/>
  <c r="E987" i="6"/>
  <c r="E988" i="6"/>
  <c r="E989" i="6"/>
  <c r="E990" i="6"/>
  <c r="E991" i="6"/>
  <c r="E992" i="6"/>
  <c r="E993" i="6"/>
  <c r="E994" i="6"/>
  <c r="E995" i="6"/>
  <c r="E996" i="6"/>
  <c r="E997" i="6"/>
  <c r="E998" i="6"/>
  <c r="E999" i="6"/>
  <c r="E1000" i="6"/>
  <c r="E1001" i="6"/>
  <c r="E1002" i="6"/>
  <c r="E1003" i="6"/>
  <c r="E1004" i="6"/>
  <c r="E1005" i="6"/>
  <c r="E1006" i="6"/>
  <c r="E1007" i="6"/>
  <c r="E1008" i="6"/>
  <c r="E1009" i="6"/>
  <c r="E1010" i="6"/>
  <c r="E1011" i="6"/>
  <c r="E1012" i="6"/>
  <c r="E1013" i="6"/>
  <c r="E1014" i="6"/>
  <c r="E1015" i="6"/>
  <c r="E1016" i="6"/>
  <c r="E1017" i="6"/>
  <c r="E1018" i="6"/>
  <c r="E1019" i="6"/>
  <c r="E1020" i="6"/>
  <c r="E1021" i="6"/>
  <c r="E1022" i="6"/>
  <c r="E1023"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J332" i="6" s="1"/>
  <c r="F333" i="6"/>
  <c r="F334" i="6"/>
  <c r="J334" i="6" s="1"/>
  <c r="F335" i="6"/>
  <c r="F336" i="6"/>
  <c r="J336" i="6" s="1"/>
  <c r="F337" i="6"/>
  <c r="F338" i="6"/>
  <c r="J338" i="6" s="1"/>
  <c r="F339" i="6"/>
  <c r="F340" i="6"/>
  <c r="J340" i="6" s="1"/>
  <c r="F341" i="6"/>
  <c r="F342" i="6"/>
  <c r="J342" i="6" s="1"/>
  <c r="F343" i="6"/>
  <c r="F344" i="6"/>
  <c r="J344" i="6" s="1"/>
  <c r="F345" i="6"/>
  <c r="F346" i="6"/>
  <c r="J346" i="6" s="1"/>
  <c r="F347" i="6"/>
  <c r="F348" i="6"/>
  <c r="J348" i="6" s="1"/>
  <c r="F349" i="6"/>
  <c r="F350" i="6"/>
  <c r="J350" i="6" s="1"/>
  <c r="F351" i="6"/>
  <c r="F352" i="6"/>
  <c r="J352" i="6" s="1"/>
  <c r="F353" i="6"/>
  <c r="F354" i="6"/>
  <c r="J354" i="6" s="1"/>
  <c r="F355" i="6"/>
  <c r="F356" i="6"/>
  <c r="J356" i="6" s="1"/>
  <c r="F357" i="6"/>
  <c r="F358" i="6"/>
  <c r="J358" i="6" s="1"/>
  <c r="F359" i="6"/>
  <c r="F360" i="6"/>
  <c r="J360" i="6" s="1"/>
  <c r="F361" i="6"/>
  <c r="F362" i="6"/>
  <c r="J362" i="6" s="1"/>
  <c r="F363" i="6"/>
  <c r="F364" i="6"/>
  <c r="J364" i="6" s="1"/>
  <c r="F365" i="6"/>
  <c r="F366" i="6"/>
  <c r="J366" i="6" s="1"/>
  <c r="F367" i="6"/>
  <c r="F368" i="6"/>
  <c r="J368" i="6" s="1"/>
  <c r="F369" i="6"/>
  <c r="F370" i="6"/>
  <c r="J370" i="6" s="1"/>
  <c r="F371" i="6"/>
  <c r="F372" i="6"/>
  <c r="J372" i="6" s="1"/>
  <c r="F373" i="6"/>
  <c r="F374" i="6"/>
  <c r="J374" i="6" s="1"/>
  <c r="F375" i="6"/>
  <c r="F376" i="6"/>
  <c r="J376" i="6" s="1"/>
  <c r="F377" i="6"/>
  <c r="F378" i="6"/>
  <c r="J378" i="6" s="1"/>
  <c r="F379" i="6"/>
  <c r="F380" i="6"/>
  <c r="J380" i="6" s="1"/>
  <c r="F381" i="6"/>
  <c r="F382" i="6"/>
  <c r="J382" i="6" s="1"/>
  <c r="F383" i="6"/>
  <c r="F384" i="6"/>
  <c r="J384" i="6" s="1"/>
  <c r="F385" i="6"/>
  <c r="F386" i="6"/>
  <c r="J386" i="6" s="1"/>
  <c r="F387" i="6"/>
  <c r="F388" i="6"/>
  <c r="J388" i="6" s="1"/>
  <c r="F389" i="6"/>
  <c r="F390" i="6"/>
  <c r="J390" i="6" s="1"/>
  <c r="F391" i="6"/>
  <c r="F392" i="6"/>
  <c r="J392" i="6" s="1"/>
  <c r="F393" i="6"/>
  <c r="F394" i="6"/>
  <c r="J394" i="6" s="1"/>
  <c r="F395" i="6"/>
  <c r="F396" i="6"/>
  <c r="J396" i="6" s="1"/>
  <c r="F397" i="6"/>
  <c r="F398" i="6"/>
  <c r="J398" i="6" s="1"/>
  <c r="F399" i="6"/>
  <c r="F400" i="6"/>
  <c r="J400" i="6" s="1"/>
  <c r="F401" i="6"/>
  <c r="F402" i="6"/>
  <c r="J402" i="6" s="1"/>
  <c r="F403" i="6"/>
  <c r="F404" i="6"/>
  <c r="J404" i="6" s="1"/>
  <c r="F405" i="6"/>
  <c r="F406" i="6"/>
  <c r="J406" i="6" s="1"/>
  <c r="F407" i="6"/>
  <c r="F408" i="6"/>
  <c r="J408" i="6" s="1"/>
  <c r="F409" i="6"/>
  <c r="F410" i="6"/>
  <c r="J410" i="6" s="1"/>
  <c r="F411" i="6"/>
  <c r="F412" i="6"/>
  <c r="J412" i="6" s="1"/>
  <c r="F413" i="6"/>
  <c r="F414" i="6"/>
  <c r="J414" i="6" s="1"/>
  <c r="F415" i="6"/>
  <c r="F416" i="6"/>
  <c r="J416" i="6" s="1"/>
  <c r="F417" i="6"/>
  <c r="F418" i="6"/>
  <c r="J418" i="6" s="1"/>
  <c r="F419" i="6"/>
  <c r="F420" i="6"/>
  <c r="J420" i="6" s="1"/>
  <c r="F421" i="6"/>
  <c r="F422" i="6"/>
  <c r="J422" i="6" s="1"/>
  <c r="F423" i="6"/>
  <c r="F424" i="6"/>
  <c r="J424" i="6" s="1"/>
  <c r="F425" i="6"/>
  <c r="F426" i="6"/>
  <c r="J426" i="6" s="1"/>
  <c r="F427" i="6"/>
  <c r="F428" i="6"/>
  <c r="J428" i="6" s="1"/>
  <c r="F429" i="6"/>
  <c r="F430" i="6"/>
  <c r="J430" i="6" s="1"/>
  <c r="F431" i="6"/>
  <c r="F432" i="6"/>
  <c r="J432" i="6" s="1"/>
  <c r="F433" i="6"/>
  <c r="F434" i="6"/>
  <c r="J434" i="6" s="1"/>
  <c r="F435" i="6"/>
  <c r="F436" i="6"/>
  <c r="J436" i="6" s="1"/>
  <c r="F437" i="6"/>
  <c r="F438" i="6"/>
  <c r="J438" i="6" s="1"/>
  <c r="F439" i="6"/>
  <c r="F440" i="6"/>
  <c r="J440" i="6" s="1"/>
  <c r="F441" i="6"/>
  <c r="F442" i="6"/>
  <c r="J442" i="6" s="1"/>
  <c r="F443" i="6"/>
  <c r="F444" i="6"/>
  <c r="J444" i="6" s="1"/>
  <c r="F445" i="6"/>
  <c r="F446" i="6"/>
  <c r="J446" i="6" s="1"/>
  <c r="F447" i="6"/>
  <c r="F448" i="6"/>
  <c r="J448" i="6" s="1"/>
  <c r="F449" i="6"/>
  <c r="F450" i="6"/>
  <c r="J450" i="6" s="1"/>
  <c r="F451" i="6"/>
  <c r="F452" i="6"/>
  <c r="J452" i="6" s="1"/>
  <c r="F453" i="6"/>
  <c r="F454" i="6"/>
  <c r="J454" i="6" s="1"/>
  <c r="F455" i="6"/>
  <c r="F456" i="6"/>
  <c r="J456" i="6" s="1"/>
  <c r="F457" i="6"/>
  <c r="F458" i="6"/>
  <c r="J458" i="6" s="1"/>
  <c r="F459" i="6"/>
  <c r="F460" i="6"/>
  <c r="J460" i="6" s="1"/>
  <c r="F461" i="6"/>
  <c r="F462" i="6"/>
  <c r="J462" i="6" s="1"/>
  <c r="F463" i="6"/>
  <c r="F464" i="6"/>
  <c r="J464" i="6" s="1"/>
  <c r="F465" i="6"/>
  <c r="F466" i="6"/>
  <c r="J466" i="6" s="1"/>
  <c r="F467" i="6"/>
  <c r="F468" i="6"/>
  <c r="J468" i="6" s="1"/>
  <c r="F469" i="6"/>
  <c r="F470" i="6"/>
  <c r="J470" i="6" s="1"/>
  <c r="F471" i="6"/>
  <c r="F472" i="6"/>
  <c r="J472" i="6" s="1"/>
  <c r="F473" i="6"/>
  <c r="F474" i="6"/>
  <c r="J474" i="6" s="1"/>
  <c r="F475" i="6"/>
  <c r="F476" i="6"/>
  <c r="J476" i="6" s="1"/>
  <c r="F477" i="6"/>
  <c r="F478" i="6"/>
  <c r="J478" i="6" s="1"/>
  <c r="F479" i="6"/>
  <c r="F480" i="6"/>
  <c r="J480" i="6" s="1"/>
  <c r="F481" i="6"/>
  <c r="F482" i="6"/>
  <c r="J482" i="6" s="1"/>
  <c r="F483" i="6"/>
  <c r="F484" i="6"/>
  <c r="J484" i="6" s="1"/>
  <c r="F485" i="6"/>
  <c r="F486" i="6"/>
  <c r="J486" i="6" s="1"/>
  <c r="F487" i="6"/>
  <c r="F488" i="6"/>
  <c r="J488" i="6" s="1"/>
  <c r="F489" i="6"/>
  <c r="F490" i="6"/>
  <c r="J490" i="6" s="1"/>
  <c r="F491" i="6"/>
  <c r="F492" i="6"/>
  <c r="J492" i="6" s="1"/>
  <c r="F493" i="6"/>
  <c r="F494" i="6"/>
  <c r="J494" i="6" s="1"/>
  <c r="F495" i="6"/>
  <c r="F496" i="6"/>
  <c r="J496" i="6" s="1"/>
  <c r="F497" i="6"/>
  <c r="F498" i="6"/>
  <c r="J498" i="6" s="1"/>
  <c r="F499" i="6"/>
  <c r="F500" i="6"/>
  <c r="J500" i="6" s="1"/>
  <c r="F501" i="6"/>
  <c r="F502" i="6"/>
  <c r="J502" i="6" s="1"/>
  <c r="F503" i="6"/>
  <c r="F504" i="6"/>
  <c r="J504" i="6" s="1"/>
  <c r="F505" i="6"/>
  <c r="F506" i="6"/>
  <c r="J506" i="6" s="1"/>
  <c r="F507" i="6"/>
  <c r="F508" i="6"/>
  <c r="J508" i="6" s="1"/>
  <c r="F509" i="6"/>
  <c r="F510" i="6"/>
  <c r="J510" i="6" s="1"/>
  <c r="F511" i="6"/>
  <c r="F512" i="6"/>
  <c r="J512" i="6" s="1"/>
  <c r="F513" i="6"/>
  <c r="F514" i="6"/>
  <c r="J514" i="6" s="1"/>
  <c r="F515" i="6"/>
  <c r="F516" i="6"/>
  <c r="J516" i="6" s="1"/>
  <c r="F517" i="6"/>
  <c r="F518" i="6"/>
  <c r="J518" i="6" s="1"/>
  <c r="F519" i="6"/>
  <c r="F520" i="6"/>
  <c r="J520" i="6" s="1"/>
  <c r="F521" i="6"/>
  <c r="F522" i="6"/>
  <c r="J522" i="6" s="1"/>
  <c r="F523" i="6"/>
  <c r="F524" i="6"/>
  <c r="J524" i="6" s="1"/>
  <c r="F525" i="6"/>
  <c r="F526" i="6"/>
  <c r="J526" i="6" s="1"/>
  <c r="F527" i="6"/>
  <c r="F528" i="6"/>
  <c r="J528" i="6" s="1"/>
  <c r="F529" i="6"/>
  <c r="F530" i="6"/>
  <c r="J530" i="6" s="1"/>
  <c r="F531" i="6"/>
  <c r="F532" i="6"/>
  <c r="J532" i="6" s="1"/>
  <c r="F533" i="6"/>
  <c r="F534" i="6"/>
  <c r="J534" i="6" s="1"/>
  <c r="F535" i="6"/>
  <c r="F536" i="6"/>
  <c r="J536" i="6" s="1"/>
  <c r="F537" i="6"/>
  <c r="F538" i="6"/>
  <c r="J538" i="6" s="1"/>
  <c r="F539" i="6"/>
  <c r="F540" i="6"/>
  <c r="J540" i="6" s="1"/>
  <c r="F541" i="6"/>
  <c r="F542" i="6"/>
  <c r="J542" i="6" s="1"/>
  <c r="F543" i="6"/>
  <c r="F544" i="6"/>
  <c r="J544" i="6" s="1"/>
  <c r="F545" i="6"/>
  <c r="F546" i="6"/>
  <c r="J546" i="6" s="1"/>
  <c r="F547" i="6"/>
  <c r="F548" i="6"/>
  <c r="J548" i="6" s="1"/>
  <c r="F549" i="6"/>
  <c r="F550" i="6"/>
  <c r="J550" i="6" s="1"/>
  <c r="F551" i="6"/>
  <c r="F552" i="6"/>
  <c r="J552" i="6" s="1"/>
  <c r="F553" i="6"/>
  <c r="F554" i="6"/>
  <c r="J554" i="6" s="1"/>
  <c r="F555" i="6"/>
  <c r="F556" i="6"/>
  <c r="J556" i="6" s="1"/>
  <c r="F557" i="6"/>
  <c r="F558" i="6"/>
  <c r="J558" i="6" s="1"/>
  <c r="F559" i="6"/>
  <c r="F560" i="6"/>
  <c r="J560" i="6" s="1"/>
  <c r="F561" i="6"/>
  <c r="F562" i="6"/>
  <c r="J562" i="6" s="1"/>
  <c r="F563" i="6"/>
  <c r="F564" i="6"/>
  <c r="J564" i="6" s="1"/>
  <c r="F565" i="6"/>
  <c r="F566" i="6"/>
  <c r="J566" i="6" s="1"/>
  <c r="F567" i="6"/>
  <c r="F568" i="6"/>
  <c r="J568" i="6" s="1"/>
  <c r="F569" i="6"/>
  <c r="F570" i="6"/>
  <c r="J570" i="6" s="1"/>
  <c r="F571" i="6"/>
  <c r="F572" i="6"/>
  <c r="J572" i="6" s="1"/>
  <c r="F573" i="6"/>
  <c r="F574" i="6"/>
  <c r="J574" i="6" s="1"/>
  <c r="F575" i="6"/>
  <c r="F576" i="6"/>
  <c r="J576" i="6" s="1"/>
  <c r="F577" i="6"/>
  <c r="F578" i="6"/>
  <c r="J578" i="6" s="1"/>
  <c r="F579" i="6"/>
  <c r="F580" i="6"/>
  <c r="J580" i="6" s="1"/>
  <c r="F581" i="6"/>
  <c r="F582" i="6"/>
  <c r="J582" i="6" s="1"/>
  <c r="F583" i="6"/>
  <c r="F584" i="6"/>
  <c r="J584" i="6" s="1"/>
  <c r="F585" i="6"/>
  <c r="F586" i="6"/>
  <c r="J586" i="6" s="1"/>
  <c r="F587" i="6"/>
  <c r="F588" i="6"/>
  <c r="J588" i="6" s="1"/>
  <c r="F589" i="6"/>
  <c r="F590" i="6"/>
  <c r="J590" i="6" s="1"/>
  <c r="F591" i="6"/>
  <c r="F592" i="6"/>
  <c r="J592" i="6" s="1"/>
  <c r="F593" i="6"/>
  <c r="F594" i="6"/>
  <c r="J594" i="6" s="1"/>
  <c r="F595" i="6"/>
  <c r="F596" i="6"/>
  <c r="J596" i="6" s="1"/>
  <c r="F597" i="6"/>
  <c r="F598" i="6"/>
  <c r="J598" i="6" s="1"/>
  <c r="F599" i="6"/>
  <c r="F600" i="6"/>
  <c r="J600" i="6" s="1"/>
  <c r="F601" i="6"/>
  <c r="F602" i="6"/>
  <c r="J602" i="6" s="1"/>
  <c r="F603" i="6"/>
  <c r="F604" i="6"/>
  <c r="J604" i="6" s="1"/>
  <c r="F605" i="6"/>
  <c r="F606" i="6"/>
  <c r="J606" i="6" s="1"/>
  <c r="F607" i="6"/>
  <c r="F608" i="6"/>
  <c r="J608" i="6" s="1"/>
  <c r="F609" i="6"/>
  <c r="F610" i="6"/>
  <c r="J610" i="6" s="1"/>
  <c r="F611" i="6"/>
  <c r="F612" i="6"/>
  <c r="J612" i="6" s="1"/>
  <c r="F613" i="6"/>
  <c r="F614" i="6"/>
  <c r="J614" i="6" s="1"/>
  <c r="F615" i="6"/>
  <c r="F616" i="6"/>
  <c r="J616" i="6" s="1"/>
  <c r="F617" i="6"/>
  <c r="F618" i="6"/>
  <c r="J618" i="6" s="1"/>
  <c r="F619" i="6"/>
  <c r="F620" i="6"/>
  <c r="J620" i="6" s="1"/>
  <c r="F621" i="6"/>
  <c r="F622" i="6"/>
  <c r="J622" i="6" s="1"/>
  <c r="F623" i="6"/>
  <c r="F624" i="6"/>
  <c r="J624" i="6" s="1"/>
  <c r="F625" i="6"/>
  <c r="F626" i="6"/>
  <c r="J626" i="6" s="1"/>
  <c r="F627" i="6"/>
  <c r="F628" i="6"/>
  <c r="J628" i="6" s="1"/>
  <c r="F629" i="6"/>
  <c r="F630" i="6"/>
  <c r="J630" i="6" s="1"/>
  <c r="F631" i="6"/>
  <c r="F632" i="6"/>
  <c r="J632" i="6" s="1"/>
  <c r="F633" i="6"/>
  <c r="F634" i="6"/>
  <c r="J634" i="6" s="1"/>
  <c r="F635" i="6"/>
  <c r="F636" i="6"/>
  <c r="J636" i="6" s="1"/>
  <c r="F637" i="6"/>
  <c r="F638" i="6"/>
  <c r="J638" i="6" s="1"/>
  <c r="F639" i="6"/>
  <c r="F640" i="6"/>
  <c r="J640" i="6" s="1"/>
  <c r="F641" i="6"/>
  <c r="F642" i="6"/>
  <c r="J642" i="6" s="1"/>
  <c r="F643" i="6"/>
  <c r="F644" i="6"/>
  <c r="J644" i="6" s="1"/>
  <c r="F645" i="6"/>
  <c r="F646" i="6"/>
  <c r="J646" i="6" s="1"/>
  <c r="F647" i="6"/>
  <c r="F648" i="6"/>
  <c r="J648" i="6" s="1"/>
  <c r="F649" i="6"/>
  <c r="F650" i="6"/>
  <c r="J650" i="6" s="1"/>
  <c r="F651" i="6"/>
  <c r="F652" i="6"/>
  <c r="J652" i="6" s="1"/>
  <c r="F653" i="6"/>
  <c r="F654" i="6"/>
  <c r="J654" i="6" s="1"/>
  <c r="F655" i="6"/>
  <c r="F656" i="6"/>
  <c r="J656" i="6" s="1"/>
  <c r="F657" i="6"/>
  <c r="F658" i="6"/>
  <c r="J658" i="6" s="1"/>
  <c r="F659" i="6"/>
  <c r="F660" i="6"/>
  <c r="J660" i="6" s="1"/>
  <c r="F661" i="6"/>
  <c r="F662" i="6"/>
  <c r="J662" i="6" s="1"/>
  <c r="F663" i="6"/>
  <c r="F664" i="6"/>
  <c r="J664" i="6" s="1"/>
  <c r="F665" i="6"/>
  <c r="F666" i="6"/>
  <c r="J666" i="6" s="1"/>
  <c r="F667" i="6"/>
  <c r="F668" i="6"/>
  <c r="J668" i="6" s="1"/>
  <c r="F669" i="6"/>
  <c r="F670" i="6"/>
  <c r="J670" i="6" s="1"/>
  <c r="F671" i="6"/>
  <c r="F672" i="6"/>
  <c r="J672" i="6" s="1"/>
  <c r="F673" i="6"/>
  <c r="F674" i="6"/>
  <c r="J674" i="6" s="1"/>
  <c r="F675" i="6"/>
  <c r="F676" i="6"/>
  <c r="J676" i="6" s="1"/>
  <c r="F677" i="6"/>
  <c r="F678" i="6"/>
  <c r="J678" i="6" s="1"/>
  <c r="F679" i="6"/>
  <c r="F680" i="6"/>
  <c r="J680" i="6" s="1"/>
  <c r="F681" i="6"/>
  <c r="F682" i="6"/>
  <c r="J682" i="6" s="1"/>
  <c r="F683" i="6"/>
  <c r="F684" i="6"/>
  <c r="J684" i="6" s="1"/>
  <c r="F685" i="6"/>
  <c r="F686" i="6"/>
  <c r="J686" i="6" s="1"/>
  <c r="F687" i="6"/>
  <c r="F688" i="6"/>
  <c r="J688" i="6" s="1"/>
  <c r="F689" i="6"/>
  <c r="F690" i="6"/>
  <c r="J690" i="6" s="1"/>
  <c r="F691" i="6"/>
  <c r="F692" i="6"/>
  <c r="J692" i="6" s="1"/>
  <c r="F693" i="6"/>
  <c r="F694" i="6"/>
  <c r="J694" i="6" s="1"/>
  <c r="F695" i="6"/>
  <c r="F696" i="6"/>
  <c r="J696" i="6" s="1"/>
  <c r="F697" i="6"/>
  <c r="F698" i="6"/>
  <c r="J698" i="6" s="1"/>
  <c r="F699" i="6"/>
  <c r="F700" i="6"/>
  <c r="J700" i="6" s="1"/>
  <c r="F701" i="6"/>
  <c r="F702" i="6"/>
  <c r="J702" i="6" s="1"/>
  <c r="F703" i="6"/>
  <c r="F704" i="6"/>
  <c r="J704" i="6" s="1"/>
  <c r="F705" i="6"/>
  <c r="F706" i="6"/>
  <c r="J706" i="6" s="1"/>
  <c r="F707" i="6"/>
  <c r="F708" i="6"/>
  <c r="J708" i="6" s="1"/>
  <c r="F709" i="6"/>
  <c r="F710" i="6"/>
  <c r="J710" i="6" s="1"/>
  <c r="F711" i="6"/>
  <c r="F712" i="6"/>
  <c r="J712" i="6" s="1"/>
  <c r="F713" i="6"/>
  <c r="F714" i="6"/>
  <c r="J714" i="6" s="1"/>
  <c r="F715" i="6"/>
  <c r="F716" i="6"/>
  <c r="J716" i="6" s="1"/>
  <c r="F717" i="6"/>
  <c r="F718" i="6"/>
  <c r="J718" i="6" s="1"/>
  <c r="F719" i="6"/>
  <c r="F720" i="6"/>
  <c r="J720" i="6" s="1"/>
  <c r="F721" i="6"/>
  <c r="F722" i="6"/>
  <c r="J722" i="6" s="1"/>
  <c r="F723" i="6"/>
  <c r="F724" i="6"/>
  <c r="J724" i="6" s="1"/>
  <c r="F725" i="6"/>
  <c r="F726" i="6"/>
  <c r="J726" i="6" s="1"/>
  <c r="F727" i="6"/>
  <c r="F728" i="6"/>
  <c r="J728" i="6" s="1"/>
  <c r="F729" i="6"/>
  <c r="F730" i="6"/>
  <c r="J730" i="6" s="1"/>
  <c r="F731" i="6"/>
  <c r="F732" i="6"/>
  <c r="J732" i="6" s="1"/>
  <c r="F733" i="6"/>
  <c r="F734" i="6"/>
  <c r="J734" i="6" s="1"/>
  <c r="F735" i="6"/>
  <c r="F736" i="6"/>
  <c r="J736" i="6" s="1"/>
  <c r="F737" i="6"/>
  <c r="F738" i="6"/>
  <c r="J738" i="6" s="1"/>
  <c r="F739" i="6"/>
  <c r="F740" i="6"/>
  <c r="J740" i="6" s="1"/>
  <c r="F741" i="6"/>
  <c r="F742" i="6"/>
  <c r="J742" i="6" s="1"/>
  <c r="F743" i="6"/>
  <c r="F744" i="6"/>
  <c r="J744" i="6" s="1"/>
  <c r="F745" i="6"/>
  <c r="F746" i="6"/>
  <c r="J746" i="6" s="1"/>
  <c r="F747" i="6"/>
  <c r="F748" i="6"/>
  <c r="J748" i="6" s="1"/>
  <c r="F749" i="6"/>
  <c r="F750" i="6"/>
  <c r="J750" i="6" s="1"/>
  <c r="F751" i="6"/>
  <c r="F752" i="6"/>
  <c r="J752" i="6" s="1"/>
  <c r="F753" i="6"/>
  <c r="F754" i="6"/>
  <c r="J754" i="6" s="1"/>
  <c r="F755" i="6"/>
  <c r="F756" i="6"/>
  <c r="J756" i="6" s="1"/>
  <c r="F757" i="6"/>
  <c r="F758" i="6"/>
  <c r="J758" i="6" s="1"/>
  <c r="F759" i="6"/>
  <c r="F760" i="6"/>
  <c r="J760" i="6" s="1"/>
  <c r="F761" i="6"/>
  <c r="F762" i="6"/>
  <c r="J762" i="6" s="1"/>
  <c r="F763" i="6"/>
  <c r="F764" i="6"/>
  <c r="J764" i="6" s="1"/>
  <c r="F765" i="6"/>
  <c r="F766" i="6"/>
  <c r="J766" i="6" s="1"/>
  <c r="F767" i="6"/>
  <c r="F768" i="6"/>
  <c r="J768" i="6" s="1"/>
  <c r="F769" i="6"/>
  <c r="F770" i="6"/>
  <c r="J770" i="6" s="1"/>
  <c r="F771" i="6"/>
  <c r="F772" i="6"/>
  <c r="J772" i="6" s="1"/>
  <c r="F773" i="6"/>
  <c r="F774" i="6"/>
  <c r="J774" i="6" s="1"/>
  <c r="F775" i="6"/>
  <c r="F776" i="6"/>
  <c r="J776" i="6" s="1"/>
  <c r="F777" i="6"/>
  <c r="F778" i="6"/>
  <c r="J778" i="6" s="1"/>
  <c r="F779" i="6"/>
  <c r="F780" i="6"/>
  <c r="J780" i="6" s="1"/>
  <c r="F781" i="6"/>
  <c r="F782" i="6"/>
  <c r="J782" i="6" s="1"/>
  <c r="F783" i="6"/>
  <c r="F784" i="6"/>
  <c r="J784" i="6" s="1"/>
  <c r="F785" i="6"/>
  <c r="F786" i="6"/>
  <c r="J786" i="6" s="1"/>
  <c r="F787" i="6"/>
  <c r="F788" i="6"/>
  <c r="J788" i="6" s="1"/>
  <c r="F789" i="6"/>
  <c r="F790" i="6"/>
  <c r="J790" i="6" s="1"/>
  <c r="F791" i="6"/>
  <c r="F792" i="6"/>
  <c r="J792" i="6" s="1"/>
  <c r="F793" i="6"/>
  <c r="F794" i="6"/>
  <c r="J794" i="6" s="1"/>
  <c r="F795" i="6"/>
  <c r="F796" i="6"/>
  <c r="J796" i="6" s="1"/>
  <c r="F797" i="6"/>
  <c r="F798" i="6"/>
  <c r="J798" i="6" s="1"/>
  <c r="F799" i="6"/>
  <c r="F800" i="6"/>
  <c r="J800" i="6" s="1"/>
  <c r="F801" i="6"/>
  <c r="F802" i="6"/>
  <c r="J802" i="6" s="1"/>
  <c r="F803" i="6"/>
  <c r="F804" i="6"/>
  <c r="J804" i="6" s="1"/>
  <c r="F805" i="6"/>
  <c r="F806" i="6"/>
  <c r="J806" i="6" s="1"/>
  <c r="F807" i="6"/>
  <c r="F808" i="6"/>
  <c r="J808" i="6" s="1"/>
  <c r="F809" i="6"/>
  <c r="F810" i="6"/>
  <c r="J810" i="6" s="1"/>
  <c r="F811" i="6"/>
  <c r="F812" i="6"/>
  <c r="J812" i="6" s="1"/>
  <c r="F813" i="6"/>
  <c r="F814" i="6"/>
  <c r="J814" i="6" s="1"/>
  <c r="F815" i="6"/>
  <c r="F816" i="6"/>
  <c r="J816" i="6" s="1"/>
  <c r="F817" i="6"/>
  <c r="F818" i="6"/>
  <c r="J818" i="6" s="1"/>
  <c r="F819" i="6"/>
  <c r="F820" i="6"/>
  <c r="J820" i="6" s="1"/>
  <c r="F821" i="6"/>
  <c r="F822" i="6"/>
  <c r="J822" i="6" s="1"/>
  <c r="F823" i="6"/>
  <c r="F824" i="6"/>
  <c r="J824" i="6" s="1"/>
  <c r="F825" i="6"/>
  <c r="F826" i="6"/>
  <c r="J826" i="6" s="1"/>
  <c r="F827" i="6"/>
  <c r="F828" i="6"/>
  <c r="J828" i="6" s="1"/>
  <c r="F829" i="6"/>
  <c r="F830" i="6"/>
  <c r="J830" i="6" s="1"/>
  <c r="F831" i="6"/>
  <c r="F832" i="6"/>
  <c r="J832" i="6" s="1"/>
  <c r="F833" i="6"/>
  <c r="F834" i="6"/>
  <c r="J834" i="6" s="1"/>
  <c r="F835" i="6"/>
  <c r="F836" i="6"/>
  <c r="J836" i="6" s="1"/>
  <c r="F837" i="6"/>
  <c r="F838" i="6"/>
  <c r="J838" i="6" s="1"/>
  <c r="F839" i="6"/>
  <c r="F840" i="6"/>
  <c r="J840" i="6" s="1"/>
  <c r="F841" i="6"/>
  <c r="F842" i="6"/>
  <c r="J842" i="6" s="1"/>
  <c r="F843" i="6"/>
  <c r="F844" i="6"/>
  <c r="J844" i="6" s="1"/>
  <c r="F845" i="6"/>
  <c r="F846" i="6"/>
  <c r="J846" i="6" s="1"/>
  <c r="F847" i="6"/>
  <c r="F848" i="6"/>
  <c r="J848" i="6" s="1"/>
  <c r="F849" i="6"/>
  <c r="F850" i="6"/>
  <c r="J850" i="6" s="1"/>
  <c r="F851" i="6"/>
  <c r="F852" i="6"/>
  <c r="J852" i="6" s="1"/>
  <c r="F853" i="6"/>
  <c r="F854" i="6"/>
  <c r="J854" i="6" s="1"/>
  <c r="F855" i="6"/>
  <c r="F856" i="6"/>
  <c r="J856" i="6" s="1"/>
  <c r="F857" i="6"/>
  <c r="F858" i="6"/>
  <c r="J858" i="6" s="1"/>
  <c r="F859" i="6"/>
  <c r="F860" i="6"/>
  <c r="J860" i="6" s="1"/>
  <c r="F861" i="6"/>
  <c r="F862" i="6"/>
  <c r="J862" i="6" s="1"/>
  <c r="F863" i="6"/>
  <c r="F864" i="6"/>
  <c r="J864" i="6" s="1"/>
  <c r="F865" i="6"/>
  <c r="F866" i="6"/>
  <c r="J866" i="6" s="1"/>
  <c r="F867" i="6"/>
  <c r="F868" i="6"/>
  <c r="J868" i="6" s="1"/>
  <c r="F869" i="6"/>
  <c r="F870" i="6"/>
  <c r="J870" i="6" s="1"/>
  <c r="F871" i="6"/>
  <c r="F872" i="6"/>
  <c r="J872" i="6" s="1"/>
  <c r="F873" i="6"/>
  <c r="F874" i="6"/>
  <c r="J874" i="6" s="1"/>
  <c r="F875" i="6"/>
  <c r="F876" i="6"/>
  <c r="J876" i="6" s="1"/>
  <c r="F877" i="6"/>
  <c r="F878" i="6"/>
  <c r="J878" i="6" s="1"/>
  <c r="F879" i="6"/>
  <c r="F880" i="6"/>
  <c r="J880" i="6" s="1"/>
  <c r="F881" i="6"/>
  <c r="F882" i="6"/>
  <c r="J882" i="6" s="1"/>
  <c r="F883" i="6"/>
  <c r="F884" i="6"/>
  <c r="J884" i="6" s="1"/>
  <c r="F885" i="6"/>
  <c r="F886" i="6"/>
  <c r="J886" i="6" s="1"/>
  <c r="F887" i="6"/>
  <c r="F888" i="6"/>
  <c r="J888" i="6" s="1"/>
  <c r="F889" i="6"/>
  <c r="F890" i="6"/>
  <c r="J890" i="6" s="1"/>
  <c r="F891" i="6"/>
  <c r="F892" i="6"/>
  <c r="J892" i="6" s="1"/>
  <c r="F893" i="6"/>
  <c r="J893" i="6" s="1"/>
  <c r="F894" i="6"/>
  <c r="J894" i="6" s="1"/>
  <c r="F895" i="6"/>
  <c r="J895" i="6" s="1"/>
  <c r="F896" i="6"/>
  <c r="J896" i="6" s="1"/>
  <c r="F897" i="6"/>
  <c r="J897" i="6" s="1"/>
  <c r="F898" i="6"/>
  <c r="J898" i="6" s="1"/>
  <c r="F899" i="6"/>
  <c r="J899" i="6" s="1"/>
  <c r="F900" i="6"/>
  <c r="J900" i="6" s="1"/>
  <c r="F901" i="6"/>
  <c r="J901" i="6" s="1"/>
  <c r="F902" i="6"/>
  <c r="J902" i="6" s="1"/>
  <c r="F903" i="6"/>
  <c r="J903" i="6" s="1"/>
  <c r="F904" i="6"/>
  <c r="J904" i="6" s="1"/>
  <c r="F905" i="6"/>
  <c r="J905" i="6" s="1"/>
  <c r="F906" i="6"/>
  <c r="J906" i="6" s="1"/>
  <c r="F907" i="6"/>
  <c r="J907" i="6" s="1"/>
  <c r="F908" i="6"/>
  <c r="J908" i="6" s="1"/>
  <c r="F909" i="6"/>
  <c r="J909" i="6" s="1"/>
  <c r="F910" i="6"/>
  <c r="J910" i="6" s="1"/>
  <c r="F911" i="6"/>
  <c r="J911" i="6" s="1"/>
  <c r="F912" i="6"/>
  <c r="J912" i="6" s="1"/>
  <c r="F913" i="6"/>
  <c r="J913" i="6" s="1"/>
  <c r="F914" i="6"/>
  <c r="J914" i="6" s="1"/>
  <c r="F915" i="6"/>
  <c r="J915" i="6" s="1"/>
  <c r="F916" i="6"/>
  <c r="J916" i="6" s="1"/>
  <c r="F917" i="6"/>
  <c r="J917" i="6" s="1"/>
  <c r="F918" i="6"/>
  <c r="J918" i="6" s="1"/>
  <c r="F919" i="6"/>
  <c r="J919" i="6" s="1"/>
  <c r="F920" i="6"/>
  <c r="J920" i="6" s="1"/>
  <c r="F921" i="6"/>
  <c r="J921" i="6" s="1"/>
  <c r="F922" i="6"/>
  <c r="J922" i="6" s="1"/>
  <c r="F923" i="6"/>
  <c r="J923" i="6" s="1"/>
  <c r="F924" i="6"/>
  <c r="J924" i="6" s="1"/>
  <c r="F925" i="6"/>
  <c r="J925" i="6" s="1"/>
  <c r="F926" i="6"/>
  <c r="J926" i="6" s="1"/>
  <c r="F927" i="6"/>
  <c r="J927" i="6" s="1"/>
  <c r="F928" i="6"/>
  <c r="J928" i="6" s="1"/>
  <c r="F929" i="6"/>
  <c r="J929" i="6" s="1"/>
  <c r="F930" i="6"/>
  <c r="J930" i="6" s="1"/>
  <c r="F931" i="6"/>
  <c r="J931" i="6" s="1"/>
  <c r="F932" i="6"/>
  <c r="J932" i="6" s="1"/>
  <c r="F933" i="6"/>
  <c r="J933" i="6" s="1"/>
  <c r="F934" i="6"/>
  <c r="J934" i="6" s="1"/>
  <c r="F935" i="6"/>
  <c r="J935" i="6" s="1"/>
  <c r="F936" i="6"/>
  <c r="J936" i="6" s="1"/>
  <c r="F937" i="6"/>
  <c r="J937" i="6" s="1"/>
  <c r="F938" i="6"/>
  <c r="J938" i="6" s="1"/>
  <c r="F939" i="6"/>
  <c r="J939" i="6" s="1"/>
  <c r="F940" i="6"/>
  <c r="J940" i="6" s="1"/>
  <c r="F941" i="6"/>
  <c r="J941" i="6" s="1"/>
  <c r="F942" i="6"/>
  <c r="J942" i="6" s="1"/>
  <c r="F943" i="6"/>
  <c r="J943" i="6" s="1"/>
  <c r="F944" i="6"/>
  <c r="J944" i="6" s="1"/>
  <c r="F945" i="6"/>
  <c r="J945" i="6" s="1"/>
  <c r="F946" i="6"/>
  <c r="J946" i="6" s="1"/>
  <c r="F947" i="6"/>
  <c r="J947" i="6" s="1"/>
  <c r="F948" i="6"/>
  <c r="J948" i="6" s="1"/>
  <c r="F949" i="6"/>
  <c r="J949" i="6" s="1"/>
  <c r="F950" i="6"/>
  <c r="J950" i="6" s="1"/>
  <c r="F951" i="6"/>
  <c r="J951" i="6" s="1"/>
  <c r="F952" i="6"/>
  <c r="J952" i="6" s="1"/>
  <c r="F953" i="6"/>
  <c r="J953" i="6" s="1"/>
  <c r="F954" i="6"/>
  <c r="J954" i="6" s="1"/>
  <c r="F955" i="6"/>
  <c r="J955" i="6" s="1"/>
  <c r="F956" i="6"/>
  <c r="J956" i="6" s="1"/>
  <c r="F957" i="6"/>
  <c r="J957" i="6" s="1"/>
  <c r="F958" i="6"/>
  <c r="J958" i="6" s="1"/>
  <c r="F959" i="6"/>
  <c r="J959" i="6" s="1"/>
  <c r="F960" i="6"/>
  <c r="J960" i="6" s="1"/>
  <c r="F961" i="6"/>
  <c r="J961" i="6" s="1"/>
  <c r="F962" i="6"/>
  <c r="J962" i="6" s="1"/>
  <c r="F963" i="6"/>
  <c r="J963" i="6" s="1"/>
  <c r="F964" i="6"/>
  <c r="J964" i="6" s="1"/>
  <c r="F965" i="6"/>
  <c r="J965" i="6" s="1"/>
  <c r="F966" i="6"/>
  <c r="J966" i="6" s="1"/>
  <c r="F967" i="6"/>
  <c r="J967" i="6" s="1"/>
  <c r="F968" i="6"/>
  <c r="J968" i="6" s="1"/>
  <c r="F969" i="6"/>
  <c r="J969" i="6" s="1"/>
  <c r="F970" i="6"/>
  <c r="J970" i="6" s="1"/>
  <c r="F971" i="6"/>
  <c r="J971" i="6" s="1"/>
  <c r="F972" i="6"/>
  <c r="J972" i="6" s="1"/>
  <c r="F973" i="6"/>
  <c r="J973" i="6" s="1"/>
  <c r="F974" i="6"/>
  <c r="J974" i="6" s="1"/>
  <c r="F975" i="6"/>
  <c r="J975" i="6" s="1"/>
  <c r="F976" i="6"/>
  <c r="J976" i="6" s="1"/>
  <c r="F977" i="6"/>
  <c r="J977" i="6" s="1"/>
  <c r="F978" i="6"/>
  <c r="J978" i="6" s="1"/>
  <c r="F979" i="6"/>
  <c r="J979" i="6" s="1"/>
  <c r="F980" i="6"/>
  <c r="J980" i="6" s="1"/>
  <c r="F981" i="6"/>
  <c r="J981" i="6" s="1"/>
  <c r="F982" i="6"/>
  <c r="J982" i="6" s="1"/>
  <c r="F983" i="6"/>
  <c r="J983" i="6" s="1"/>
  <c r="F984" i="6"/>
  <c r="J984" i="6" s="1"/>
  <c r="F985" i="6"/>
  <c r="J985" i="6" s="1"/>
  <c r="F986" i="6"/>
  <c r="J986" i="6" s="1"/>
  <c r="F987" i="6"/>
  <c r="J987" i="6" s="1"/>
  <c r="F988" i="6"/>
  <c r="J988" i="6" s="1"/>
  <c r="F989" i="6"/>
  <c r="J989" i="6" s="1"/>
  <c r="F990" i="6"/>
  <c r="J990" i="6" s="1"/>
  <c r="F991" i="6"/>
  <c r="J991" i="6" s="1"/>
  <c r="F992" i="6"/>
  <c r="J992" i="6" s="1"/>
  <c r="F993" i="6"/>
  <c r="J993" i="6" s="1"/>
  <c r="F994" i="6"/>
  <c r="J994" i="6" s="1"/>
  <c r="F995" i="6"/>
  <c r="J995" i="6" s="1"/>
  <c r="F996" i="6"/>
  <c r="J996" i="6" s="1"/>
  <c r="F997" i="6"/>
  <c r="J997" i="6" s="1"/>
  <c r="F998" i="6"/>
  <c r="J998" i="6" s="1"/>
  <c r="F999" i="6"/>
  <c r="J999" i="6" s="1"/>
  <c r="F1000" i="6"/>
  <c r="J1000" i="6" s="1"/>
  <c r="F1001" i="6"/>
  <c r="J1001" i="6" s="1"/>
  <c r="F1002" i="6"/>
  <c r="J1002" i="6" s="1"/>
  <c r="F1003" i="6"/>
  <c r="J1003" i="6" s="1"/>
  <c r="F1004" i="6"/>
  <c r="J1004" i="6" s="1"/>
  <c r="F1005" i="6"/>
  <c r="J1005" i="6" s="1"/>
  <c r="F1006" i="6"/>
  <c r="J1006" i="6" s="1"/>
  <c r="F1007" i="6"/>
  <c r="J1007" i="6" s="1"/>
  <c r="F1008" i="6"/>
  <c r="J1008" i="6" s="1"/>
  <c r="F1009" i="6"/>
  <c r="J1009" i="6" s="1"/>
  <c r="F1010" i="6"/>
  <c r="J1010" i="6" s="1"/>
  <c r="F1011" i="6"/>
  <c r="J1011" i="6" s="1"/>
  <c r="F1012" i="6"/>
  <c r="J1012" i="6" s="1"/>
  <c r="F1013" i="6"/>
  <c r="J1013" i="6" s="1"/>
  <c r="F1014" i="6"/>
  <c r="J1014" i="6" s="1"/>
  <c r="F1015" i="6"/>
  <c r="J1015" i="6" s="1"/>
  <c r="F1016" i="6"/>
  <c r="J1016" i="6" s="1"/>
  <c r="F1017" i="6"/>
  <c r="J1017" i="6" s="1"/>
  <c r="F1018" i="6"/>
  <c r="J1018" i="6" s="1"/>
  <c r="F1019" i="6"/>
  <c r="J1019" i="6" s="1"/>
  <c r="F1020" i="6"/>
  <c r="J1020" i="6" s="1"/>
  <c r="F1021" i="6"/>
  <c r="J1021" i="6" s="1"/>
  <c r="F1022" i="6"/>
  <c r="J1022" i="6" s="1"/>
  <c r="F1023" i="6"/>
  <c r="J1023" i="6" s="1"/>
  <c r="F10" i="6"/>
  <c r="F9" i="6"/>
  <c r="F8" i="6"/>
  <c r="E10" i="6"/>
  <c r="E9" i="6"/>
  <c r="E8" i="6"/>
  <c r="D10" i="6"/>
  <c r="D9" i="6"/>
  <c r="D8" i="6"/>
  <c r="C10" i="6"/>
  <c r="C9" i="6"/>
  <c r="C8" i="6"/>
  <c r="B10" i="6"/>
  <c r="B9" i="6"/>
  <c r="B8" i="6"/>
  <c r="F7" i="6"/>
  <c r="E7" i="6"/>
  <c r="D7" i="6"/>
  <c r="C7" i="6"/>
  <c r="B7" i="6"/>
  <c r="B6" i="6"/>
  <c r="C6" i="6"/>
  <c r="E6" i="6"/>
  <c r="D6" i="6"/>
  <c r="F6" i="6"/>
  <c r="J6" i="6" s="1"/>
  <c r="J3" i="5"/>
  <c r="I86" i="7" s="1"/>
  <c r="I85" i="7" s="1"/>
  <c r="J330" i="6" l="1"/>
  <c r="J328" i="6"/>
  <c r="J326" i="6"/>
  <c r="J324" i="6"/>
  <c r="J322" i="6"/>
  <c r="J320" i="6"/>
  <c r="J318" i="6"/>
  <c r="J316" i="6"/>
  <c r="J314" i="6"/>
  <c r="J312" i="6"/>
  <c r="J310" i="6"/>
  <c r="J308" i="6"/>
  <c r="J306" i="6"/>
  <c r="J304" i="6"/>
  <c r="J302" i="6"/>
  <c r="J300" i="6"/>
  <c r="J298" i="6"/>
  <c r="J296" i="6"/>
  <c r="J294" i="6"/>
  <c r="J292" i="6"/>
  <c r="J290" i="6"/>
  <c r="J288" i="6"/>
  <c r="J286" i="6"/>
  <c r="J284" i="6"/>
  <c r="J282" i="6"/>
  <c r="J280" i="6"/>
  <c r="J278" i="6"/>
  <c r="J276" i="6"/>
  <c r="J274" i="6"/>
  <c r="J272" i="6"/>
  <c r="J270" i="6"/>
  <c r="J268" i="6"/>
  <c r="J266" i="6"/>
  <c r="J264" i="6"/>
  <c r="J262" i="6"/>
  <c r="J260" i="6"/>
  <c r="J258" i="6"/>
  <c r="J256" i="6"/>
  <c r="J254" i="6"/>
  <c r="J252" i="6"/>
  <c r="J250" i="6"/>
  <c r="J248" i="6"/>
  <c r="J246" i="6"/>
  <c r="J244" i="6"/>
  <c r="J242" i="6"/>
  <c r="J240" i="6"/>
  <c r="J238" i="6"/>
  <c r="J236" i="6"/>
  <c r="J234" i="6"/>
  <c r="J232" i="6"/>
  <c r="J230" i="6"/>
  <c r="J228" i="6"/>
  <c r="J226" i="6"/>
  <c r="J224" i="6"/>
  <c r="J222" i="6"/>
  <c r="J220" i="6"/>
  <c r="J218" i="6"/>
  <c r="J216" i="6"/>
  <c r="J214" i="6"/>
  <c r="J212" i="6"/>
  <c r="J210" i="6"/>
  <c r="J208" i="6"/>
  <c r="J206" i="6"/>
  <c r="J204" i="6"/>
  <c r="J202" i="6"/>
  <c r="J200" i="6"/>
  <c r="J198" i="6"/>
  <c r="J196" i="6"/>
  <c r="J194" i="6"/>
  <c r="J192" i="6"/>
  <c r="J190" i="6"/>
  <c r="J188" i="6"/>
  <c r="J186" i="6"/>
  <c r="J184" i="6"/>
  <c r="J182" i="6"/>
  <c r="J180" i="6"/>
  <c r="J178" i="6"/>
  <c r="J176" i="6"/>
  <c r="J174" i="6"/>
  <c r="J172" i="6"/>
  <c r="J170" i="6"/>
  <c r="J168" i="6"/>
  <c r="J166" i="6"/>
  <c r="J164" i="6"/>
  <c r="J162" i="6"/>
  <c r="J160" i="6"/>
  <c r="J158" i="6"/>
  <c r="J156" i="6"/>
  <c r="J154" i="6"/>
  <c r="J152" i="6"/>
  <c r="J150" i="6"/>
  <c r="J148" i="6"/>
  <c r="J146" i="6"/>
  <c r="J144" i="6"/>
  <c r="J142" i="6"/>
  <c r="J140" i="6"/>
  <c r="J138" i="6"/>
  <c r="J136" i="6"/>
  <c r="J134" i="6"/>
  <c r="J132" i="6"/>
  <c r="J130" i="6"/>
  <c r="J128" i="6"/>
  <c r="J126" i="6"/>
  <c r="J124" i="6"/>
  <c r="J122" i="6"/>
  <c r="J120" i="6"/>
  <c r="J118" i="6"/>
  <c r="J116" i="6"/>
  <c r="J114" i="6"/>
  <c r="J112" i="6"/>
  <c r="J110" i="6"/>
  <c r="J108" i="6"/>
  <c r="J106" i="6"/>
  <c r="J104" i="6"/>
  <c r="J102" i="6"/>
  <c r="J100" i="6"/>
  <c r="J98" i="6"/>
  <c r="J96" i="6"/>
  <c r="J94" i="6"/>
  <c r="J92" i="6"/>
  <c r="J90" i="6"/>
  <c r="J88" i="6"/>
  <c r="J86" i="6"/>
  <c r="J84" i="6"/>
  <c r="J82" i="6"/>
  <c r="J80" i="6"/>
  <c r="J78" i="6"/>
  <c r="J76" i="6"/>
  <c r="J74" i="6"/>
  <c r="J72" i="6"/>
  <c r="J70" i="6"/>
  <c r="J68" i="6"/>
  <c r="J66" i="6"/>
  <c r="J64" i="6"/>
  <c r="J62" i="6"/>
  <c r="J60" i="6"/>
  <c r="J58" i="6"/>
  <c r="J56" i="6"/>
  <c r="J54" i="6"/>
  <c r="J52" i="6"/>
  <c r="J50" i="6"/>
  <c r="J48" i="6"/>
  <c r="J46" i="6"/>
  <c r="J44" i="6"/>
  <c r="J42" i="6"/>
  <c r="J40" i="6"/>
  <c r="J38" i="6"/>
  <c r="J36" i="6"/>
  <c r="J34" i="6"/>
  <c r="J32" i="6"/>
  <c r="J30" i="6"/>
  <c r="J28" i="6"/>
  <c r="J26" i="6"/>
  <c r="J24" i="6"/>
  <c r="J22" i="6"/>
  <c r="J20" i="6"/>
  <c r="J18" i="6"/>
  <c r="J16" i="6"/>
  <c r="J14" i="6"/>
  <c r="J12" i="6"/>
  <c r="J891" i="6"/>
  <c r="J889" i="6"/>
  <c r="J887" i="6"/>
  <c r="J885" i="6"/>
  <c r="J883" i="6"/>
  <c r="J881" i="6"/>
  <c r="J879" i="6"/>
  <c r="J877" i="6"/>
  <c r="J875" i="6"/>
  <c r="J873" i="6"/>
  <c r="J871" i="6"/>
  <c r="J869" i="6"/>
  <c r="J867" i="6"/>
  <c r="J865" i="6"/>
  <c r="J863" i="6"/>
  <c r="J861" i="6"/>
  <c r="J859" i="6"/>
  <c r="J857" i="6"/>
  <c r="J855" i="6"/>
  <c r="J853" i="6"/>
  <c r="J851" i="6"/>
  <c r="J849" i="6"/>
  <c r="J847" i="6"/>
  <c r="J845" i="6"/>
  <c r="J843" i="6"/>
  <c r="J841" i="6"/>
  <c r="J839" i="6"/>
  <c r="J837" i="6"/>
  <c r="J835" i="6"/>
  <c r="J833" i="6"/>
  <c r="J831" i="6"/>
  <c r="J829" i="6"/>
  <c r="J827" i="6"/>
  <c r="J825" i="6"/>
  <c r="J823" i="6"/>
  <c r="J821" i="6"/>
  <c r="J819" i="6"/>
  <c r="J817" i="6"/>
  <c r="J815" i="6"/>
  <c r="J813" i="6"/>
  <c r="J811" i="6"/>
  <c r="J809" i="6"/>
  <c r="J807" i="6"/>
  <c r="J805" i="6"/>
  <c r="J803" i="6"/>
  <c r="J801" i="6"/>
  <c r="J799" i="6"/>
  <c r="J797" i="6"/>
  <c r="J795" i="6"/>
  <c r="J793" i="6"/>
  <c r="J791" i="6"/>
  <c r="J789" i="6"/>
  <c r="J787" i="6"/>
  <c r="J785" i="6"/>
  <c r="J783" i="6"/>
  <c r="J781" i="6"/>
  <c r="J779" i="6"/>
  <c r="J777" i="6"/>
  <c r="J775" i="6"/>
  <c r="J773" i="6"/>
  <c r="J771" i="6"/>
  <c r="J769" i="6"/>
  <c r="J767" i="6"/>
  <c r="J765" i="6"/>
  <c r="J763" i="6"/>
  <c r="J761" i="6"/>
  <c r="J759" i="6"/>
  <c r="J757" i="6"/>
  <c r="J755" i="6"/>
  <c r="J753" i="6"/>
  <c r="J751" i="6"/>
  <c r="J749" i="6"/>
  <c r="J747" i="6"/>
  <c r="J745" i="6"/>
  <c r="J743" i="6"/>
  <c r="J741" i="6"/>
  <c r="J739" i="6"/>
  <c r="J737" i="6"/>
  <c r="J735" i="6"/>
  <c r="J733" i="6"/>
  <c r="J731" i="6"/>
  <c r="J729" i="6"/>
  <c r="J727" i="6"/>
  <c r="J725" i="6"/>
  <c r="J723" i="6"/>
  <c r="J721" i="6"/>
  <c r="J719" i="6"/>
  <c r="J717" i="6"/>
  <c r="J715" i="6"/>
  <c r="J713" i="6"/>
  <c r="J711" i="6"/>
  <c r="J709" i="6"/>
  <c r="J707" i="6"/>
  <c r="J705" i="6"/>
  <c r="J703" i="6"/>
  <c r="J701" i="6"/>
  <c r="J699" i="6"/>
  <c r="J697" i="6"/>
  <c r="J695" i="6"/>
  <c r="J693" i="6"/>
  <c r="J691" i="6"/>
  <c r="J689" i="6"/>
  <c r="J687" i="6"/>
  <c r="J685" i="6"/>
  <c r="J683" i="6"/>
  <c r="J681" i="6"/>
  <c r="J679" i="6"/>
  <c r="J677" i="6"/>
  <c r="J675" i="6"/>
  <c r="J673" i="6"/>
  <c r="J671" i="6"/>
  <c r="J669" i="6"/>
  <c r="J667" i="6"/>
  <c r="J665" i="6"/>
  <c r="J663" i="6"/>
  <c r="J661" i="6"/>
  <c r="J659" i="6"/>
  <c r="J657" i="6"/>
  <c r="J655" i="6"/>
  <c r="J653" i="6"/>
  <c r="J651" i="6"/>
  <c r="J649" i="6"/>
  <c r="J647" i="6"/>
  <c r="J645" i="6"/>
  <c r="J643" i="6"/>
  <c r="J641" i="6"/>
  <c r="J639" i="6"/>
  <c r="J637" i="6"/>
  <c r="J635" i="6"/>
  <c r="J633" i="6"/>
  <c r="J631" i="6"/>
  <c r="J629" i="6"/>
  <c r="J627" i="6"/>
  <c r="J625" i="6"/>
  <c r="J623" i="6"/>
  <c r="J621" i="6"/>
  <c r="J619" i="6"/>
  <c r="J617" i="6"/>
  <c r="J615" i="6"/>
  <c r="J613" i="6"/>
  <c r="J611" i="6"/>
  <c r="J609" i="6"/>
  <c r="J607" i="6"/>
  <c r="J605" i="6"/>
  <c r="J603" i="6"/>
  <c r="J601" i="6"/>
  <c r="J599" i="6"/>
  <c r="J597" i="6"/>
  <c r="J595" i="6"/>
  <c r="J593" i="6"/>
  <c r="J591" i="6"/>
  <c r="J589" i="6"/>
  <c r="J587" i="6"/>
  <c r="J585" i="6"/>
  <c r="J583" i="6"/>
  <c r="J581" i="6"/>
  <c r="J579" i="6"/>
  <c r="J577" i="6"/>
  <c r="J575" i="6"/>
  <c r="J573" i="6"/>
  <c r="J571" i="6"/>
  <c r="J569" i="6"/>
  <c r="J567" i="6"/>
  <c r="J565" i="6"/>
  <c r="J563" i="6"/>
  <c r="J561" i="6"/>
  <c r="J559" i="6"/>
  <c r="J557" i="6"/>
  <c r="J555" i="6"/>
  <c r="J553" i="6"/>
  <c r="J551" i="6"/>
  <c r="J549" i="6"/>
  <c r="J547" i="6"/>
  <c r="J545" i="6"/>
  <c r="J543" i="6"/>
  <c r="J541" i="6"/>
  <c r="J539" i="6"/>
  <c r="J537" i="6"/>
  <c r="J535" i="6"/>
  <c r="J533" i="6"/>
  <c r="J531" i="6"/>
  <c r="J529" i="6"/>
  <c r="J527" i="6"/>
  <c r="J525" i="6"/>
  <c r="J523" i="6"/>
  <c r="J521" i="6"/>
  <c r="J519" i="6"/>
  <c r="J517" i="6"/>
  <c r="J515" i="6"/>
  <c r="J513" i="6"/>
  <c r="J511" i="6"/>
  <c r="J509" i="6"/>
  <c r="J507" i="6"/>
  <c r="J505" i="6"/>
  <c r="J503" i="6"/>
  <c r="J501" i="6"/>
  <c r="J499" i="6"/>
  <c r="J497" i="6"/>
  <c r="J495" i="6"/>
  <c r="J493" i="6"/>
  <c r="J491" i="6"/>
  <c r="J489" i="6"/>
  <c r="J487" i="6"/>
  <c r="J485" i="6"/>
  <c r="J483" i="6"/>
  <c r="J481" i="6"/>
  <c r="J479" i="6"/>
  <c r="J477" i="6"/>
  <c r="J475" i="6"/>
  <c r="J473" i="6"/>
  <c r="J471" i="6"/>
  <c r="J469" i="6"/>
  <c r="J467" i="6"/>
  <c r="J465" i="6"/>
  <c r="J463" i="6"/>
  <c r="J461" i="6"/>
  <c r="J459" i="6"/>
  <c r="J457" i="6"/>
  <c r="J455" i="6"/>
  <c r="J453" i="6"/>
  <c r="J451" i="6"/>
  <c r="J449" i="6"/>
  <c r="J447" i="6"/>
  <c r="J445" i="6"/>
  <c r="J443" i="6"/>
  <c r="J441" i="6"/>
  <c r="J439" i="6"/>
  <c r="J437" i="6"/>
  <c r="J435" i="6"/>
  <c r="J433" i="6"/>
  <c r="J431" i="6"/>
  <c r="J429" i="6"/>
  <c r="J427" i="6"/>
  <c r="J425" i="6"/>
  <c r="J423" i="6"/>
  <c r="J421" i="6"/>
  <c r="J419" i="6"/>
  <c r="J417" i="6"/>
  <c r="J415" i="6"/>
  <c r="J413" i="6"/>
  <c r="J411" i="6"/>
  <c r="J409" i="6"/>
  <c r="J407" i="6"/>
  <c r="J405" i="6"/>
  <c r="J403" i="6"/>
  <c r="J401" i="6"/>
  <c r="J399" i="6"/>
  <c r="J397" i="6"/>
  <c r="J395" i="6"/>
  <c r="J393" i="6"/>
  <c r="J391" i="6"/>
  <c r="J389" i="6"/>
  <c r="J387" i="6"/>
  <c r="J385" i="6"/>
  <c r="J383" i="6"/>
  <c r="J381" i="6"/>
  <c r="J379" i="6"/>
  <c r="J377" i="6"/>
  <c r="J375" i="6"/>
  <c r="J373" i="6"/>
  <c r="J371" i="6"/>
  <c r="J369" i="6"/>
  <c r="J367" i="6"/>
  <c r="J365" i="6"/>
  <c r="J363" i="6"/>
  <c r="J361" i="6"/>
  <c r="J359" i="6"/>
  <c r="J357" i="6"/>
  <c r="J355" i="6"/>
  <c r="J353" i="6"/>
  <c r="J351" i="6"/>
  <c r="J349" i="6"/>
  <c r="J347" i="6"/>
  <c r="J345" i="6"/>
  <c r="J343" i="6"/>
  <c r="J341" i="6"/>
  <c r="J339" i="6"/>
  <c r="J337" i="6"/>
  <c r="J335" i="6"/>
  <c r="J333" i="6"/>
  <c r="J331" i="6"/>
  <c r="J329" i="6"/>
  <c r="J327" i="6"/>
  <c r="J325" i="6"/>
  <c r="J323" i="6"/>
  <c r="J321" i="6"/>
  <c r="J319" i="6"/>
  <c r="J317" i="6"/>
  <c r="J315" i="6"/>
  <c r="J313" i="6"/>
  <c r="J311" i="6"/>
  <c r="J309" i="6"/>
  <c r="J307" i="6"/>
  <c r="J305" i="6"/>
  <c r="J303" i="6"/>
  <c r="J301" i="6"/>
  <c r="J299" i="6"/>
  <c r="J297" i="6"/>
  <c r="J295" i="6"/>
  <c r="J293" i="6"/>
  <c r="J291" i="6"/>
  <c r="J289" i="6"/>
  <c r="J287" i="6"/>
  <c r="J285" i="6"/>
  <c r="J283" i="6"/>
  <c r="J281" i="6"/>
  <c r="J279" i="6"/>
  <c r="J277" i="6"/>
  <c r="J275" i="6"/>
  <c r="J273" i="6"/>
  <c r="J271" i="6"/>
  <c r="J269" i="6"/>
  <c r="J267" i="6"/>
  <c r="J265" i="6"/>
  <c r="J263" i="6"/>
  <c r="J261" i="6"/>
  <c r="J259" i="6"/>
  <c r="J257" i="6"/>
  <c r="J255" i="6"/>
  <c r="J253" i="6"/>
  <c r="J251" i="6"/>
  <c r="J249" i="6"/>
  <c r="J247" i="6"/>
  <c r="J245" i="6"/>
  <c r="J243" i="6"/>
  <c r="J241" i="6"/>
  <c r="J239" i="6"/>
  <c r="J237" i="6"/>
  <c r="J235" i="6"/>
  <c r="J233" i="6"/>
  <c r="J231" i="6"/>
  <c r="J229" i="6"/>
  <c r="J227" i="6"/>
  <c r="J225" i="6"/>
  <c r="J223" i="6"/>
  <c r="J221" i="6"/>
  <c r="J219" i="6"/>
  <c r="J217" i="6"/>
  <c r="J215" i="6"/>
  <c r="J213" i="6"/>
  <c r="J211" i="6"/>
  <c r="J209" i="6"/>
  <c r="J207" i="6"/>
  <c r="J205" i="6"/>
  <c r="J203" i="6"/>
  <c r="J201" i="6"/>
  <c r="J199" i="6"/>
  <c r="J197" i="6"/>
  <c r="J195" i="6"/>
  <c r="J193" i="6"/>
  <c r="J191" i="6"/>
  <c r="J189" i="6"/>
  <c r="J187" i="6"/>
  <c r="J185" i="6"/>
  <c r="J183" i="6"/>
  <c r="J181" i="6"/>
  <c r="J179" i="6"/>
  <c r="J177" i="6"/>
  <c r="J175" i="6"/>
  <c r="J173" i="6"/>
  <c r="J171" i="6"/>
  <c r="J169" i="6"/>
  <c r="J167" i="6"/>
  <c r="J165" i="6"/>
  <c r="J163" i="6"/>
  <c r="J161" i="6"/>
  <c r="J159" i="6"/>
  <c r="J157" i="6"/>
  <c r="J155" i="6"/>
  <c r="J153" i="6"/>
  <c r="J151" i="6"/>
  <c r="J149" i="6"/>
  <c r="J147" i="6"/>
  <c r="J145" i="6"/>
  <c r="J143" i="6"/>
  <c r="J141" i="6"/>
  <c r="J139" i="6"/>
  <c r="J137" i="6"/>
  <c r="J135" i="6"/>
  <c r="J133" i="6"/>
  <c r="J131" i="6"/>
  <c r="J129" i="6"/>
  <c r="J127" i="6"/>
  <c r="J125" i="6"/>
  <c r="J123" i="6"/>
  <c r="J121" i="6"/>
  <c r="J119" i="6"/>
  <c r="J117" i="6"/>
  <c r="J115" i="6"/>
  <c r="J113" i="6"/>
  <c r="J111" i="6"/>
  <c r="J109" i="6"/>
  <c r="J107" i="6"/>
  <c r="J105" i="6"/>
  <c r="J103" i="6"/>
  <c r="J101" i="6"/>
  <c r="J99" i="6"/>
  <c r="J97" i="6"/>
  <c r="J95" i="6"/>
  <c r="J93" i="6"/>
  <c r="J91" i="6"/>
  <c r="J89" i="6"/>
  <c r="J87" i="6"/>
  <c r="J85" i="6"/>
  <c r="J83" i="6"/>
  <c r="J81" i="6"/>
  <c r="J79" i="6"/>
  <c r="J77" i="6"/>
  <c r="J75" i="6"/>
  <c r="J73" i="6"/>
  <c r="J71" i="6"/>
  <c r="J69" i="6"/>
  <c r="J67" i="6"/>
  <c r="J65" i="6"/>
  <c r="J63" i="6"/>
  <c r="J61" i="6"/>
  <c r="J59" i="6"/>
  <c r="J57" i="6"/>
  <c r="J55" i="6"/>
  <c r="J53" i="6"/>
  <c r="J51" i="6"/>
  <c r="J49" i="6"/>
  <c r="J47" i="6"/>
  <c r="J45" i="6"/>
  <c r="J43" i="6"/>
  <c r="J41" i="6"/>
  <c r="J39" i="6"/>
  <c r="J37" i="6"/>
  <c r="J35" i="6"/>
  <c r="J33" i="6"/>
  <c r="J31" i="6"/>
  <c r="J29" i="6"/>
  <c r="J27" i="6"/>
  <c r="J25" i="6"/>
  <c r="J23" i="6"/>
  <c r="J21" i="6"/>
  <c r="J19" i="6"/>
  <c r="J17" i="6"/>
  <c r="J15" i="6"/>
  <c r="J13" i="6"/>
  <c r="J11" i="6"/>
  <c r="J8" i="6"/>
  <c r="J10" i="6"/>
  <c r="J7" i="6"/>
  <c r="J9" i="6"/>
  <c r="M3" i="5"/>
  <c r="C17" i="5"/>
  <c r="C16" i="5"/>
  <c r="C15" i="5"/>
  <c r="C13" i="5"/>
  <c r="C14" i="5"/>
  <c r="C18" i="5"/>
  <c r="C19" i="5"/>
  <c r="M336" i="5"/>
  <c r="M39" i="5"/>
  <c r="M354" i="5"/>
  <c r="M42" i="5"/>
  <c r="M340" i="5"/>
  <c r="M43" i="5"/>
  <c r="M49" i="5"/>
  <c r="M48" i="5"/>
  <c r="M50" i="5"/>
  <c r="M51" i="5"/>
  <c r="M52" i="5"/>
  <c r="M53" i="5"/>
  <c r="M54" i="5"/>
  <c r="M57" i="5"/>
  <c r="M55" i="5"/>
  <c r="M195" i="5"/>
  <c r="M301" i="5"/>
  <c r="M302" i="5"/>
  <c r="M58" i="5"/>
  <c r="M303" i="5"/>
  <c r="M306" i="5"/>
  <c r="M62" i="5"/>
  <c r="M342" i="5"/>
  <c r="M341" i="5"/>
  <c r="M60" i="5"/>
  <c r="M247" i="5"/>
  <c r="M63" i="5"/>
  <c r="M64" i="5"/>
  <c r="M65" i="5"/>
  <c r="M59" i="5"/>
  <c r="M66" i="5"/>
  <c r="M204" i="5"/>
  <c r="M67" i="5"/>
  <c r="M68" i="5"/>
  <c r="M69" i="5"/>
  <c r="M70" i="5"/>
  <c r="M71" i="5"/>
  <c r="M72" i="5"/>
  <c r="M73" i="5"/>
  <c r="M74" i="5"/>
  <c r="M343" i="5"/>
  <c r="M77" i="5"/>
  <c r="M78" i="5"/>
  <c r="M80" i="5"/>
  <c r="M81" i="5"/>
  <c r="M82" i="5"/>
  <c r="M83" i="5"/>
  <c r="M84" i="5"/>
  <c r="M85" i="5"/>
  <c r="M86" i="5"/>
  <c r="M87" i="5"/>
  <c r="M88" i="5"/>
  <c r="M344" i="5"/>
  <c r="M89" i="5"/>
  <c r="M91" i="5"/>
  <c r="M92" i="5"/>
  <c r="M93" i="5"/>
  <c r="M94" i="5"/>
  <c r="M96" i="5"/>
  <c r="M97" i="5"/>
  <c r="M98" i="5"/>
  <c r="M99" i="5"/>
  <c r="M100" i="5"/>
  <c r="M101" i="5"/>
  <c r="M102" i="5"/>
  <c r="M104" i="5"/>
  <c r="M105" i="5"/>
  <c r="M106" i="5"/>
  <c r="M107" i="5"/>
  <c r="M214" i="5"/>
  <c r="M110" i="5"/>
  <c r="M111" i="5"/>
  <c r="M112" i="5"/>
  <c r="M114" i="5"/>
  <c r="M115" i="5"/>
  <c r="M345" i="5"/>
  <c r="M116" i="5"/>
  <c r="M117" i="5"/>
  <c r="M118" i="5"/>
  <c r="M120" i="5"/>
  <c r="M121" i="5"/>
  <c r="M123" i="5"/>
  <c r="M124" i="5"/>
  <c r="M113" i="5"/>
  <c r="M142" i="5"/>
  <c r="M126" i="5"/>
  <c r="M127" i="5"/>
  <c r="M108" i="5"/>
  <c r="M128" i="5"/>
  <c r="M61" i="5"/>
  <c r="M129" i="5"/>
  <c r="M130" i="5"/>
  <c r="M134" i="5"/>
  <c r="M136" i="5"/>
  <c r="M155" i="5"/>
  <c r="M138" i="5"/>
  <c r="M139" i="5"/>
  <c r="M137" i="5"/>
  <c r="M143" i="5"/>
  <c r="M145" i="5"/>
  <c r="M146" i="5"/>
  <c r="M147" i="5"/>
  <c r="M148" i="5"/>
  <c r="M125" i="5"/>
  <c r="M149" i="5"/>
  <c r="M150" i="5"/>
  <c r="M151" i="5"/>
  <c r="M153" i="5"/>
  <c r="M154" i="5"/>
  <c r="M157" i="5"/>
  <c r="M178" i="5"/>
  <c r="M158" i="5"/>
  <c r="M160" i="5"/>
  <c r="M241" i="5"/>
  <c r="M162" i="5"/>
  <c r="M103" i="5"/>
  <c r="M164" i="5"/>
  <c r="M348" i="5"/>
  <c r="M165" i="5"/>
  <c r="M166" i="5"/>
  <c r="M167" i="5"/>
  <c r="M168" i="5"/>
  <c r="M169" i="5"/>
  <c r="M170" i="5"/>
  <c r="M171" i="5"/>
  <c r="M172" i="5"/>
  <c r="M173" i="5"/>
  <c r="M174" i="5"/>
  <c r="M175" i="5"/>
  <c r="M279" i="5"/>
  <c r="M176" i="5"/>
  <c r="M177" i="5"/>
  <c r="M187" i="5"/>
  <c r="M199" i="5"/>
  <c r="M202" i="5"/>
  <c r="M350" i="5"/>
  <c r="M179" i="5"/>
  <c r="M180" i="5"/>
  <c r="M182" i="5"/>
  <c r="M181" i="5"/>
  <c r="M183" i="5"/>
  <c r="M185" i="5"/>
  <c r="M186" i="5"/>
  <c r="M188" i="5"/>
  <c r="M189" i="5"/>
  <c r="M190" i="5"/>
  <c r="M191" i="5"/>
  <c r="M192" i="5"/>
  <c r="M193" i="5"/>
  <c r="M194" i="5"/>
  <c r="M196" i="5"/>
  <c r="M197" i="5"/>
  <c r="M198" i="5"/>
  <c r="M215" i="5"/>
  <c r="M200" i="5"/>
  <c r="M203" i="5"/>
  <c r="M205" i="5"/>
  <c r="M206" i="5"/>
  <c r="M351" i="5"/>
  <c r="M208" i="5"/>
  <c r="M207" i="5"/>
  <c r="M209" i="5"/>
  <c r="M210" i="5"/>
  <c r="M211" i="5"/>
  <c r="M212" i="5"/>
  <c r="M213" i="5"/>
  <c r="M216" i="5"/>
  <c r="M217" i="5"/>
  <c r="M218" i="5"/>
  <c r="M349" i="5"/>
  <c r="M224" i="5"/>
  <c r="M219" i="5"/>
  <c r="M220" i="5"/>
  <c r="M221" i="5"/>
  <c r="M234" i="5"/>
  <c r="M222" i="5"/>
  <c r="M225" i="5"/>
  <c r="M226" i="5"/>
  <c r="M227" i="5"/>
  <c r="M135" i="5"/>
  <c r="M228" i="5"/>
  <c r="M229" i="5"/>
  <c r="M230" i="5"/>
  <c r="M232" i="5"/>
  <c r="M231" i="5"/>
  <c r="M236" i="5"/>
  <c r="M237" i="5"/>
  <c r="M238" i="5"/>
  <c r="M239" i="5"/>
  <c r="M240" i="5"/>
  <c r="M244" i="5"/>
  <c r="M253" i="5"/>
  <c r="M119" i="5"/>
  <c r="M245" i="5"/>
  <c r="M246" i="5"/>
  <c r="M248" i="5"/>
  <c r="M235" i="5"/>
  <c r="M250" i="5"/>
  <c r="M251" i="5"/>
  <c r="M252" i="5"/>
  <c r="M254" i="5"/>
  <c r="M255" i="5"/>
  <c r="M256" i="5"/>
  <c r="M257" i="5"/>
  <c r="M258" i="5"/>
  <c r="M355" i="5"/>
  <c r="M276" i="5"/>
  <c r="M259" i="5"/>
  <c r="M260" i="5"/>
  <c r="M261" i="5"/>
  <c r="M262" i="5"/>
  <c r="M264" i="5"/>
  <c r="M265" i="5"/>
  <c r="M266" i="5"/>
  <c r="M267" i="5"/>
  <c r="M268" i="5"/>
  <c r="M352" i="5"/>
  <c r="M269" i="5"/>
  <c r="M271" i="5"/>
  <c r="M273" i="5"/>
  <c r="M275" i="5"/>
  <c r="M333" i="5"/>
  <c r="M291" i="5"/>
  <c r="M277" i="5"/>
  <c r="M278" i="5"/>
  <c r="M280" i="5"/>
  <c r="M281" i="5"/>
  <c r="M334" i="5"/>
  <c r="M282" i="5"/>
  <c r="M283" i="5"/>
  <c r="M285" i="5"/>
  <c r="M290" i="5"/>
  <c r="M335" i="5"/>
  <c r="M304" i="5"/>
  <c r="M305" i="5"/>
  <c r="M286" i="5"/>
  <c r="M287" i="5"/>
  <c r="M288" i="5"/>
  <c r="M289" i="5"/>
  <c r="M90" i="5"/>
  <c r="M293" i="5"/>
  <c r="M359" i="5"/>
  <c r="M292" i="5"/>
  <c r="M294" i="5"/>
  <c r="M353" i="5"/>
  <c r="M295" i="5"/>
  <c r="M296" i="5"/>
  <c r="M297" i="5"/>
  <c r="M298" i="5"/>
  <c r="M299" i="5"/>
  <c r="M300" i="5"/>
  <c r="M79" i="5"/>
  <c r="M184" i="5"/>
  <c r="M159" i="5"/>
  <c r="M133" i="5"/>
  <c r="M132" i="5"/>
  <c r="M109" i="5"/>
  <c r="M233" i="5"/>
  <c r="M156" i="5"/>
  <c r="M249" i="5"/>
  <c r="M163" i="5"/>
  <c r="M243" i="5"/>
  <c r="G253" i="6" s="1"/>
  <c r="M76" i="5"/>
  <c r="M41" i="5"/>
  <c r="M223" i="5"/>
  <c r="M161" i="5"/>
  <c r="M141" i="5"/>
  <c r="M56" i="5"/>
  <c r="M122" i="5"/>
  <c r="M140" i="5"/>
  <c r="M347" i="5"/>
  <c r="M37" i="5"/>
  <c r="M9" i="5"/>
  <c r="M144" i="5"/>
  <c r="M131" i="5"/>
  <c r="M75" i="5"/>
  <c r="M152" i="5"/>
  <c r="M242" i="5"/>
  <c r="M346" i="5"/>
  <c r="M272" i="5"/>
  <c r="G283" i="6" s="1"/>
  <c r="M6" i="5"/>
  <c r="M10" i="5"/>
  <c r="M14" i="5"/>
  <c r="M15" i="5"/>
  <c r="M24" i="5"/>
  <c r="M25" i="5"/>
  <c r="M26" i="5"/>
  <c r="M23" i="5"/>
  <c r="M27" i="5"/>
  <c r="M356" i="5"/>
  <c r="M308" i="5"/>
  <c r="M309" i="5"/>
  <c r="M310" i="5"/>
  <c r="M311" i="5"/>
  <c r="M312" i="5"/>
  <c r="M313" i="5"/>
  <c r="M314" i="5"/>
  <c r="M315" i="5"/>
  <c r="M316" i="5"/>
  <c r="M317" i="5"/>
  <c r="M318" i="5"/>
  <c r="M319" i="5"/>
  <c r="M320" i="5"/>
  <c r="M321" i="5"/>
  <c r="M357" i="5"/>
  <c r="M337" i="5"/>
  <c r="M322" i="5"/>
  <c r="M323" i="5"/>
  <c r="M358" i="5"/>
  <c r="M324" i="5"/>
  <c r="M325" i="5"/>
  <c r="M326" i="5"/>
  <c r="M327" i="5"/>
  <c r="M328" i="5"/>
  <c r="M329" i="5"/>
  <c r="M330" i="5"/>
  <c r="M331" i="5"/>
  <c r="M332" i="5"/>
  <c r="M45" i="5"/>
  <c r="M46" i="5"/>
  <c r="M274" i="5"/>
  <c r="M16" i="5"/>
  <c r="G16" i="6" s="1"/>
  <c r="M95" i="5"/>
  <c r="M360" i="5"/>
  <c r="G359" i="6" s="1"/>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201" i="5"/>
  <c r="M1001" i="5"/>
  <c r="G1001" i="6" s="1"/>
  <c r="M1002" i="5"/>
  <c r="G1002" i="6" s="1"/>
  <c r="M1003" i="5"/>
  <c r="G1003" i="6" s="1"/>
  <c r="M1004" i="5"/>
  <c r="G1004" i="6" s="1"/>
  <c r="M1005" i="5"/>
  <c r="G1005" i="6" s="1"/>
  <c r="M1006" i="5"/>
  <c r="G1006" i="6" s="1"/>
  <c r="M1007" i="5"/>
  <c r="G1007" i="6" s="1"/>
  <c r="M1008" i="5"/>
  <c r="G1008" i="6" s="1"/>
  <c r="M1009" i="5"/>
  <c r="G1009" i="6" s="1"/>
  <c r="M1010" i="5"/>
  <c r="G1010" i="6" s="1"/>
  <c r="M1011" i="5"/>
  <c r="G1011" i="6" s="1"/>
  <c r="M1012" i="5"/>
  <c r="G1012" i="6" s="1"/>
  <c r="M1013" i="5"/>
  <c r="G1013" i="6" s="1"/>
  <c r="M1014" i="5"/>
  <c r="G1014" i="6" s="1"/>
  <c r="M1015" i="5"/>
  <c r="G1015" i="6" s="1"/>
  <c r="M1016" i="5"/>
  <c r="G1016" i="6" s="1"/>
  <c r="M1017" i="5"/>
  <c r="G1017" i="6" s="1"/>
  <c r="M1018" i="5"/>
  <c r="G1018" i="6" s="1"/>
  <c r="M1019" i="5"/>
  <c r="G1019" i="6" s="1"/>
  <c r="M1020" i="5"/>
  <c r="G1020" i="6" s="1"/>
  <c r="M1021" i="5"/>
  <c r="G1021" i="6" s="1"/>
  <c r="M1022" i="5"/>
  <c r="G1022" i="6" s="1"/>
  <c r="M1023" i="5"/>
  <c r="G1023" i="6" s="1"/>
  <c r="M1024" i="5"/>
  <c r="M307" i="5"/>
  <c r="M36" i="5"/>
  <c r="M40" i="5"/>
  <c r="M44" i="5"/>
  <c r="M47" i="5"/>
  <c r="G9" i="6" l="1"/>
  <c r="G999" i="6"/>
  <c r="G997" i="6"/>
  <c r="G995" i="6"/>
  <c r="G993" i="6"/>
  <c r="G991" i="6"/>
  <c r="G989" i="6"/>
  <c r="G987" i="6"/>
  <c r="G985" i="6"/>
  <c r="G983" i="6"/>
  <c r="G981" i="6"/>
  <c r="G979" i="6"/>
  <c r="G977" i="6"/>
  <c r="G975" i="6"/>
  <c r="G973" i="6"/>
  <c r="G971" i="6"/>
  <c r="G969" i="6"/>
  <c r="G967" i="6"/>
  <c r="G965" i="6"/>
  <c r="G963" i="6"/>
  <c r="G961" i="6"/>
  <c r="G959" i="6"/>
  <c r="G957" i="6"/>
  <c r="G955" i="6"/>
  <c r="G953" i="6"/>
  <c r="G951" i="6"/>
  <c r="G949" i="6"/>
  <c r="G947" i="6"/>
  <c r="G945" i="6"/>
  <c r="G943" i="6"/>
  <c r="G941" i="6"/>
  <c r="G939" i="6"/>
  <c r="G937" i="6"/>
  <c r="G935" i="6"/>
  <c r="G933" i="6"/>
  <c r="G931" i="6"/>
  <c r="G929" i="6"/>
  <c r="G927" i="6"/>
  <c r="G925" i="6"/>
  <c r="G923" i="6"/>
  <c r="G921" i="6"/>
  <c r="G919" i="6"/>
  <c r="G917" i="6"/>
  <c r="G915" i="6"/>
  <c r="G913" i="6"/>
  <c r="G911" i="6"/>
  <c r="G909" i="6"/>
  <c r="G907" i="6"/>
  <c r="G905" i="6"/>
  <c r="G903" i="6"/>
  <c r="G901" i="6"/>
  <c r="G899" i="6"/>
  <c r="G897" i="6"/>
  <c r="G895" i="6"/>
  <c r="G893" i="6"/>
  <c r="G891" i="6"/>
  <c r="G889" i="6"/>
  <c r="G887" i="6"/>
  <c r="G885" i="6"/>
  <c r="G883" i="6"/>
  <c r="G881" i="6"/>
  <c r="G879" i="6"/>
  <c r="G877" i="6"/>
  <c r="G875" i="6"/>
  <c r="G873" i="6"/>
  <c r="G871" i="6"/>
  <c r="G869" i="6"/>
  <c r="G867" i="6"/>
  <c r="G865" i="6"/>
  <c r="G863" i="6"/>
  <c r="G861" i="6"/>
  <c r="G859" i="6"/>
  <c r="G857" i="6"/>
  <c r="G855" i="6"/>
  <c r="G853" i="6"/>
  <c r="G851" i="6"/>
  <c r="G849" i="6"/>
  <c r="G847" i="6"/>
  <c r="G845" i="6"/>
  <c r="G843" i="6"/>
  <c r="G841" i="6"/>
  <c r="G839" i="6"/>
  <c r="G837" i="6"/>
  <c r="G835" i="6"/>
  <c r="G833" i="6"/>
  <c r="G831" i="6"/>
  <c r="G829" i="6"/>
  <c r="G827" i="6"/>
  <c r="G825" i="6"/>
  <c r="G823" i="6"/>
  <c r="G821" i="6"/>
  <c r="G819" i="6"/>
  <c r="G817" i="6"/>
  <c r="G815" i="6"/>
  <c r="G813" i="6"/>
  <c r="G811" i="6"/>
  <c r="G809" i="6"/>
  <c r="G807" i="6"/>
  <c r="G805" i="6"/>
  <c r="G803" i="6"/>
  <c r="G801" i="6"/>
  <c r="G799" i="6"/>
  <c r="G797" i="6"/>
  <c r="G795" i="6"/>
  <c r="G793" i="6"/>
  <c r="G791" i="6"/>
  <c r="G789" i="6"/>
  <c r="G787" i="6"/>
  <c r="G785" i="6"/>
  <c r="G783" i="6"/>
  <c r="G781" i="6"/>
  <c r="G779" i="6"/>
  <c r="G777" i="6"/>
  <c r="G775" i="6"/>
  <c r="G773" i="6"/>
  <c r="G771" i="6"/>
  <c r="G769" i="6"/>
  <c r="G767" i="6"/>
  <c r="G765" i="6"/>
  <c r="G763" i="6"/>
  <c r="G761" i="6"/>
  <c r="G759" i="6"/>
  <c r="G757" i="6"/>
  <c r="G755" i="6"/>
  <c r="G753" i="6"/>
  <c r="G751" i="6"/>
  <c r="G749" i="6"/>
  <c r="G747" i="6"/>
  <c r="G745" i="6"/>
  <c r="G743" i="6"/>
  <c r="G741" i="6"/>
  <c r="G739" i="6"/>
  <c r="G737" i="6"/>
  <c r="G735" i="6"/>
  <c r="G733" i="6"/>
  <c r="G731" i="6"/>
  <c r="G729" i="6"/>
  <c r="G727" i="6"/>
  <c r="G725" i="6"/>
  <c r="G723" i="6"/>
  <c r="G721" i="6"/>
  <c r="G719" i="6"/>
  <c r="G717" i="6"/>
  <c r="G715" i="6"/>
  <c r="G713" i="6"/>
  <c r="G711" i="6"/>
  <c r="G709" i="6"/>
  <c r="G707" i="6"/>
  <c r="G705" i="6"/>
  <c r="G703" i="6"/>
  <c r="G701" i="6"/>
  <c r="G699" i="6"/>
  <c r="G697" i="6"/>
  <c r="G695" i="6"/>
  <c r="G693" i="6"/>
  <c r="G691" i="6"/>
  <c r="G689" i="6"/>
  <c r="G687" i="6"/>
  <c r="G685" i="6"/>
  <c r="G683" i="6"/>
  <c r="G681" i="6"/>
  <c r="G679" i="6"/>
  <c r="G677" i="6"/>
  <c r="G675" i="6"/>
  <c r="G673" i="6"/>
  <c r="G671" i="6"/>
  <c r="G669" i="6"/>
  <c r="G667" i="6"/>
  <c r="G665" i="6"/>
  <c r="G663" i="6"/>
  <c r="G661" i="6"/>
  <c r="G659" i="6"/>
  <c r="G657" i="6"/>
  <c r="G655" i="6"/>
  <c r="G653" i="6"/>
  <c r="G651" i="6"/>
  <c r="G649" i="6"/>
  <c r="G647" i="6"/>
  <c r="G645" i="6"/>
  <c r="G643" i="6"/>
  <c r="G641" i="6"/>
  <c r="G639" i="6"/>
  <c r="G637" i="6"/>
  <c r="G635" i="6"/>
  <c r="G633" i="6"/>
  <c r="G631" i="6"/>
  <c r="G629" i="6"/>
  <c r="G627" i="6"/>
  <c r="G625" i="6"/>
  <c r="G623" i="6"/>
  <c r="G621" i="6"/>
  <c r="G619" i="6"/>
  <c r="G617" i="6"/>
  <c r="G615" i="6"/>
  <c r="G613" i="6"/>
  <c r="G611" i="6"/>
  <c r="G609" i="6"/>
  <c r="G607" i="6"/>
  <c r="G605" i="6"/>
  <c r="G603" i="6"/>
  <c r="G601" i="6"/>
  <c r="G599" i="6"/>
  <c r="G597" i="6"/>
  <c r="G595" i="6"/>
  <c r="G593" i="6"/>
  <c r="G591" i="6"/>
  <c r="G589" i="6"/>
  <c r="G587" i="6"/>
  <c r="G585" i="6"/>
  <c r="G583" i="6"/>
  <c r="G581" i="6"/>
  <c r="G579" i="6"/>
  <c r="G577" i="6"/>
  <c r="G575" i="6"/>
  <c r="G573" i="6"/>
  <c r="G571" i="6"/>
  <c r="G569" i="6"/>
  <c r="G567" i="6"/>
  <c r="G565" i="6"/>
  <c r="G563" i="6"/>
  <c r="G561" i="6"/>
  <c r="G559" i="6"/>
  <c r="G557" i="6"/>
  <c r="G555" i="6"/>
  <c r="G553" i="6"/>
  <c r="G551" i="6"/>
  <c r="G549" i="6"/>
  <c r="G547" i="6"/>
  <c r="G545" i="6"/>
  <c r="G543" i="6"/>
  <c r="G541" i="6"/>
  <c r="G539" i="6"/>
  <c r="G537" i="6"/>
  <c r="G535" i="6"/>
  <c r="G533" i="6"/>
  <c r="G531" i="6"/>
  <c r="G529" i="6"/>
  <c r="G527" i="6"/>
  <c r="G525" i="6"/>
  <c r="G523" i="6"/>
  <c r="G521" i="6"/>
  <c r="G519" i="6"/>
  <c r="G517" i="6"/>
  <c r="G515" i="6"/>
  <c r="G513" i="6"/>
  <c r="G511" i="6"/>
  <c r="G509" i="6"/>
  <c r="G507" i="6"/>
  <c r="G505" i="6"/>
  <c r="G503" i="6"/>
  <c r="G501" i="6"/>
  <c r="G499" i="6"/>
  <c r="G497" i="6"/>
  <c r="G495" i="6"/>
  <c r="G493" i="6"/>
  <c r="G491" i="6"/>
  <c r="G489" i="6"/>
  <c r="G487" i="6"/>
  <c r="G485" i="6"/>
  <c r="G483" i="6"/>
  <c r="G481" i="6"/>
  <c r="G479" i="6"/>
  <c r="G477" i="6"/>
  <c r="G475" i="6"/>
  <c r="G473" i="6"/>
  <c r="G471" i="6"/>
  <c r="G469" i="6"/>
  <c r="G467" i="6"/>
  <c r="G465" i="6"/>
  <c r="G463" i="6"/>
  <c r="G461" i="6"/>
  <c r="G459" i="6"/>
  <c r="G457" i="6"/>
  <c r="G455" i="6"/>
  <c r="G453" i="6"/>
  <c r="G451" i="6"/>
  <c r="G449" i="6"/>
  <c r="G447" i="6"/>
  <c r="G445" i="6"/>
  <c r="G443" i="6"/>
  <c r="G441" i="6"/>
  <c r="G439" i="6"/>
  <c r="G437" i="6"/>
  <c r="G435" i="6"/>
  <c r="G433" i="6"/>
  <c r="G431" i="6"/>
  <c r="G429" i="6"/>
  <c r="G427" i="6"/>
  <c r="G425" i="6"/>
  <c r="G423" i="6"/>
  <c r="G421" i="6"/>
  <c r="G419" i="6"/>
  <c r="G417" i="6"/>
  <c r="G415" i="6"/>
  <c r="G413" i="6"/>
  <c r="G411" i="6"/>
  <c r="G409" i="6"/>
  <c r="G407" i="6"/>
  <c r="G405" i="6"/>
  <c r="G403" i="6"/>
  <c r="G401" i="6"/>
  <c r="G399" i="6"/>
  <c r="G397" i="6"/>
  <c r="G395" i="6"/>
  <c r="G393" i="6"/>
  <c r="G391" i="6"/>
  <c r="G389" i="6"/>
  <c r="G387" i="6"/>
  <c r="G385" i="6"/>
  <c r="G383" i="6"/>
  <c r="G381" i="6"/>
  <c r="G379" i="6"/>
  <c r="G377" i="6"/>
  <c r="G375" i="6"/>
  <c r="G373" i="6"/>
  <c r="G371" i="6"/>
  <c r="G369" i="6"/>
  <c r="G367" i="6"/>
  <c r="G365" i="6"/>
  <c r="G363" i="6"/>
  <c r="G361" i="6"/>
  <c r="G1000" i="6"/>
  <c r="G998" i="6"/>
  <c r="G996" i="6"/>
  <c r="G994" i="6"/>
  <c r="G992" i="6"/>
  <c r="G990" i="6"/>
  <c r="G988" i="6"/>
  <c r="G986" i="6"/>
  <c r="G984" i="6"/>
  <c r="G982" i="6"/>
  <c r="G980" i="6"/>
  <c r="G978" i="6"/>
  <c r="G976" i="6"/>
  <c r="G974" i="6"/>
  <c r="G972" i="6"/>
  <c r="G970" i="6"/>
  <c r="G968" i="6"/>
  <c r="G966" i="6"/>
  <c r="G964" i="6"/>
  <c r="G962" i="6"/>
  <c r="G960" i="6"/>
  <c r="G958" i="6"/>
  <c r="G956" i="6"/>
  <c r="G954" i="6"/>
  <c r="G952" i="6"/>
  <c r="G950" i="6"/>
  <c r="G948" i="6"/>
  <c r="G946" i="6"/>
  <c r="G944" i="6"/>
  <c r="G942" i="6"/>
  <c r="G940" i="6"/>
  <c r="G938" i="6"/>
  <c r="G936" i="6"/>
  <c r="G934" i="6"/>
  <c r="G932" i="6"/>
  <c r="G930" i="6"/>
  <c r="G928" i="6"/>
  <c r="G926" i="6"/>
  <c r="G924" i="6"/>
  <c r="G922" i="6"/>
  <c r="G920" i="6"/>
  <c r="G918" i="6"/>
  <c r="G916" i="6"/>
  <c r="G914" i="6"/>
  <c r="G912" i="6"/>
  <c r="G910" i="6"/>
  <c r="G908" i="6"/>
  <c r="G906" i="6"/>
  <c r="G904" i="6"/>
  <c r="G902" i="6"/>
  <c r="G900" i="6"/>
  <c r="G898" i="6"/>
  <c r="G896" i="6"/>
  <c r="G894" i="6"/>
  <c r="G892" i="6"/>
  <c r="G890" i="6"/>
  <c r="G888" i="6"/>
  <c r="G886" i="6"/>
  <c r="G884" i="6"/>
  <c r="G882" i="6"/>
  <c r="G880" i="6"/>
  <c r="G878" i="6"/>
  <c r="G876" i="6"/>
  <c r="G874" i="6"/>
  <c r="G872" i="6"/>
  <c r="G870" i="6"/>
  <c r="G868" i="6"/>
  <c r="G866" i="6"/>
  <c r="G864" i="6"/>
  <c r="G862" i="6"/>
  <c r="G860" i="6"/>
  <c r="G858" i="6"/>
  <c r="G856" i="6"/>
  <c r="G854" i="6"/>
  <c r="G852" i="6"/>
  <c r="G850" i="6"/>
  <c r="G848" i="6"/>
  <c r="G846" i="6"/>
  <c r="G844" i="6"/>
  <c r="G842" i="6"/>
  <c r="G840" i="6"/>
  <c r="G838" i="6"/>
  <c r="G836" i="6"/>
  <c r="G834" i="6"/>
  <c r="G832" i="6"/>
  <c r="G830" i="6"/>
  <c r="G828" i="6"/>
  <c r="G826" i="6"/>
  <c r="G824" i="6"/>
  <c r="G822" i="6"/>
  <c r="G820" i="6"/>
  <c r="G818" i="6"/>
  <c r="G816" i="6"/>
  <c r="G814" i="6"/>
  <c r="G812" i="6"/>
  <c r="G810" i="6"/>
  <c r="G808" i="6"/>
  <c r="G806" i="6"/>
  <c r="G804" i="6"/>
  <c r="G802" i="6"/>
  <c r="G800" i="6"/>
  <c r="G798" i="6"/>
  <c r="G796" i="6"/>
  <c r="G794" i="6"/>
  <c r="G792" i="6"/>
  <c r="G790" i="6"/>
  <c r="G788" i="6"/>
  <c r="G786" i="6"/>
  <c r="G784" i="6"/>
  <c r="G782" i="6"/>
  <c r="G780" i="6"/>
  <c r="G778" i="6"/>
  <c r="G776" i="6"/>
  <c r="G774" i="6"/>
  <c r="G772" i="6"/>
  <c r="G770" i="6"/>
  <c r="G768" i="6"/>
  <c r="G766" i="6"/>
  <c r="G764" i="6"/>
  <c r="G762" i="6"/>
  <c r="G760" i="6"/>
  <c r="G758" i="6"/>
  <c r="G756" i="6"/>
  <c r="G754" i="6"/>
  <c r="G752" i="6"/>
  <c r="G750" i="6"/>
  <c r="G748" i="6"/>
  <c r="G746" i="6"/>
  <c r="G744" i="6"/>
  <c r="G742" i="6"/>
  <c r="G740" i="6"/>
  <c r="G738" i="6"/>
  <c r="G736" i="6"/>
  <c r="G734" i="6"/>
  <c r="G732" i="6"/>
  <c r="G730" i="6"/>
  <c r="G728" i="6"/>
  <c r="G726" i="6"/>
  <c r="G724" i="6"/>
  <c r="G722" i="6"/>
  <c r="G720" i="6"/>
  <c r="G718" i="6"/>
  <c r="G716" i="6"/>
  <c r="G714" i="6"/>
  <c r="G712" i="6"/>
  <c r="G710" i="6"/>
  <c r="G708" i="6"/>
  <c r="G706" i="6"/>
  <c r="G704" i="6"/>
  <c r="G702" i="6"/>
  <c r="G700" i="6"/>
  <c r="G698" i="6"/>
  <c r="G696" i="6"/>
  <c r="G694" i="6"/>
  <c r="G692" i="6"/>
  <c r="G690" i="6"/>
  <c r="G688" i="6"/>
  <c r="G686" i="6"/>
  <c r="G684" i="6"/>
  <c r="G682" i="6"/>
  <c r="G680" i="6"/>
  <c r="G678" i="6"/>
  <c r="G676" i="6"/>
  <c r="G674" i="6"/>
  <c r="G672" i="6"/>
  <c r="G670" i="6"/>
  <c r="G668" i="6"/>
  <c r="G666" i="6"/>
  <c r="G664" i="6"/>
  <c r="G662" i="6"/>
  <c r="G660" i="6"/>
  <c r="G658" i="6"/>
  <c r="G656" i="6"/>
  <c r="G654" i="6"/>
  <c r="G652" i="6"/>
  <c r="G650" i="6"/>
  <c r="G648" i="6"/>
  <c r="G646" i="6"/>
  <c r="G644" i="6"/>
  <c r="G642" i="6"/>
  <c r="G640" i="6"/>
  <c r="G638" i="6"/>
  <c r="G636" i="6"/>
  <c r="G634" i="6"/>
  <c r="G632" i="6"/>
  <c r="G630" i="6"/>
  <c r="G628" i="6"/>
  <c r="G626" i="6"/>
  <c r="G624" i="6"/>
  <c r="G622" i="6"/>
  <c r="G620" i="6"/>
  <c r="G618" i="6"/>
  <c r="G616" i="6"/>
  <c r="G614" i="6"/>
  <c r="G612" i="6"/>
  <c r="G610" i="6"/>
  <c r="G608" i="6"/>
  <c r="G606" i="6"/>
  <c r="G604" i="6"/>
  <c r="G602" i="6"/>
  <c r="G600" i="6"/>
  <c r="G598" i="6"/>
  <c r="G596" i="6"/>
  <c r="G594" i="6"/>
  <c r="G592" i="6"/>
  <c r="G590" i="6"/>
  <c r="G588" i="6"/>
  <c r="G586" i="6"/>
  <c r="G584" i="6"/>
  <c r="G582" i="6"/>
  <c r="G580" i="6"/>
  <c r="G578" i="6"/>
  <c r="G576" i="6"/>
  <c r="G574" i="6"/>
  <c r="G572" i="6"/>
  <c r="G570" i="6"/>
  <c r="G568" i="6"/>
  <c r="G566" i="6"/>
  <c r="G564" i="6"/>
  <c r="G562" i="6"/>
  <c r="G560" i="6"/>
  <c r="G558" i="6"/>
  <c r="G556" i="6"/>
  <c r="G554" i="6"/>
  <c r="G552" i="6"/>
  <c r="G550" i="6"/>
  <c r="G548" i="6"/>
  <c r="G546" i="6"/>
  <c r="G544" i="6"/>
  <c r="G542" i="6"/>
  <c r="G540" i="6"/>
  <c r="G538" i="6"/>
  <c r="G536" i="6"/>
  <c r="G534" i="6"/>
  <c r="G532" i="6"/>
  <c r="G530" i="6"/>
  <c r="G528" i="6"/>
  <c r="G526" i="6"/>
  <c r="G524" i="6"/>
  <c r="G522" i="6"/>
  <c r="G520" i="6"/>
  <c r="G518" i="6"/>
  <c r="G516" i="6"/>
  <c r="G514" i="6"/>
  <c r="G512" i="6"/>
  <c r="G510" i="6"/>
  <c r="G508" i="6"/>
  <c r="G506" i="6"/>
  <c r="G504" i="6"/>
  <c r="G502" i="6"/>
  <c r="G500" i="6"/>
  <c r="G498" i="6"/>
  <c r="G496" i="6"/>
  <c r="G494" i="6"/>
  <c r="G492" i="6"/>
  <c r="G490" i="6"/>
  <c r="G488" i="6"/>
  <c r="G486" i="6"/>
  <c r="G484" i="6"/>
  <c r="G482" i="6"/>
  <c r="G480" i="6"/>
  <c r="G478" i="6"/>
  <c r="G476" i="6"/>
  <c r="G474" i="6"/>
  <c r="G472" i="6"/>
  <c r="G470" i="6"/>
  <c r="G468" i="6"/>
  <c r="G466" i="6"/>
  <c r="G464" i="6"/>
  <c r="G462" i="6"/>
  <c r="G460" i="6"/>
  <c r="G458" i="6"/>
  <c r="G456" i="6"/>
  <c r="G454" i="6"/>
  <c r="G452" i="6"/>
  <c r="G450" i="6"/>
  <c r="G448" i="6"/>
  <c r="G446" i="6"/>
  <c r="G444" i="6"/>
  <c r="G442" i="6"/>
  <c r="G440" i="6"/>
  <c r="G438" i="6"/>
  <c r="G436" i="6"/>
  <c r="G434" i="6"/>
  <c r="G432" i="6"/>
  <c r="G430" i="6"/>
  <c r="G428" i="6"/>
  <c r="G426" i="6"/>
  <c r="G424" i="6"/>
  <c r="G422" i="6"/>
  <c r="G420" i="6"/>
  <c r="G418" i="6"/>
  <c r="G416" i="6"/>
  <c r="G414" i="6"/>
  <c r="G412" i="6"/>
  <c r="G410" i="6"/>
  <c r="G408" i="6"/>
  <c r="G406" i="6"/>
  <c r="G404" i="6"/>
  <c r="G402" i="6"/>
  <c r="G400" i="6"/>
  <c r="G398" i="6"/>
  <c r="G396" i="6"/>
  <c r="G394" i="6"/>
  <c r="G392" i="6"/>
  <c r="G390" i="6"/>
  <c r="G388" i="6"/>
  <c r="G386" i="6"/>
  <c r="G384" i="6"/>
  <c r="G382" i="6"/>
  <c r="G380" i="6"/>
  <c r="G378" i="6"/>
  <c r="G376" i="6"/>
  <c r="G374" i="6"/>
  <c r="G372" i="6"/>
  <c r="G370" i="6"/>
  <c r="G368" i="6"/>
  <c r="G366" i="6"/>
  <c r="G364" i="6"/>
  <c r="G362" i="6"/>
  <c r="G360" i="6"/>
  <c r="G248" i="6"/>
  <c r="G302" i="6"/>
  <c r="G356" i="6"/>
  <c r="G342" i="6"/>
  <c r="G330" i="6"/>
  <c r="G315" i="6"/>
  <c r="G231" i="6"/>
  <c r="G177" i="6"/>
  <c r="G127" i="6"/>
  <c r="G358" i="6"/>
  <c r="G357" i="6"/>
  <c r="G41" i="6"/>
  <c r="G303" i="6"/>
  <c r="G25" i="6"/>
  <c r="G23" i="6"/>
  <c r="G80" i="6"/>
  <c r="G170" i="6"/>
  <c r="G95" i="6"/>
  <c r="G252" i="6"/>
  <c r="G57" i="6"/>
  <c r="G306" i="6"/>
  <c r="G250" i="6"/>
  <c r="G280" i="6"/>
  <c r="G259" i="6"/>
  <c r="G334" i="6"/>
  <c r="G316" i="6"/>
  <c r="G313" i="6"/>
  <c r="G311" i="6"/>
  <c r="G300" i="6"/>
  <c r="G298" i="6"/>
  <c r="G304" i="6"/>
  <c r="G247" i="6"/>
  <c r="G225" i="6"/>
  <c r="G232" i="6"/>
  <c r="G210" i="6"/>
  <c r="G203" i="6"/>
  <c r="G197" i="6"/>
  <c r="G184" i="6"/>
  <c r="G187" i="6"/>
  <c r="G341" i="6"/>
  <c r="G335" i="6"/>
  <c r="G137" i="6"/>
  <c r="G312" i="6"/>
  <c r="G308" i="6"/>
  <c r="G121" i="6"/>
  <c r="G46" i="6"/>
  <c r="G355" i="6"/>
  <c r="G333" i="6"/>
  <c r="G327" i="6"/>
  <c r="G37" i="6"/>
  <c r="G310" i="6"/>
  <c r="G278" i="6"/>
  <c r="G274" i="6"/>
  <c r="G271" i="6"/>
  <c r="G269" i="6"/>
  <c r="G265" i="6"/>
  <c r="G246" i="6"/>
  <c r="G220" i="6"/>
  <c r="G188" i="6"/>
  <c r="G186" i="6"/>
  <c r="G26" i="6"/>
  <c r="G309" i="6"/>
  <c r="G272" i="6"/>
  <c r="G235" i="6"/>
  <c r="G234" i="6"/>
  <c r="G221" i="6"/>
  <c r="G219" i="6"/>
  <c r="G185" i="6"/>
  <c r="G169" i="6"/>
  <c r="G119" i="6"/>
  <c r="G352" i="6"/>
  <c r="G350" i="6"/>
  <c r="G348" i="6"/>
  <c r="G344" i="6"/>
  <c r="G336" i="6"/>
  <c r="G167" i="6"/>
  <c r="G321" i="6"/>
  <c r="G314" i="6"/>
  <c r="G353" i="6"/>
  <c r="G351" i="6"/>
  <c r="G349" i="6"/>
  <c r="G345" i="6"/>
  <c r="G343" i="6"/>
  <c r="G337" i="6"/>
  <c r="G79" i="6"/>
  <c r="G83" i="6"/>
  <c r="G320" i="6"/>
  <c r="G107" i="6"/>
  <c r="G108" i="6"/>
  <c r="G40" i="6"/>
  <c r="G332" i="6"/>
  <c r="G264" i="6"/>
  <c r="G124" i="6"/>
  <c r="G206" i="6"/>
  <c r="G166" i="6"/>
  <c r="G111" i="6"/>
  <c r="G70" i="6"/>
  <c r="G62" i="6"/>
  <c r="G236" i="6"/>
  <c r="G66" i="6"/>
  <c r="G331" i="6"/>
  <c r="G329" i="6"/>
  <c r="G354" i="6"/>
  <c r="G168" i="6"/>
  <c r="G243" i="6"/>
  <c r="G301" i="6"/>
  <c r="G296" i="6"/>
  <c r="G292" i="6"/>
  <c r="G276" i="6"/>
  <c r="G267" i="6"/>
  <c r="G242" i="6"/>
  <c r="G239" i="6"/>
  <c r="G140" i="6"/>
  <c r="G230" i="6"/>
  <c r="G228" i="6"/>
  <c r="G226" i="6"/>
  <c r="G222" i="6"/>
  <c r="G218" i="6"/>
  <c r="G215" i="6"/>
  <c r="G207" i="6"/>
  <c r="G204" i="6"/>
  <c r="G200" i="6"/>
  <c r="G198" i="6"/>
  <c r="G195" i="6"/>
  <c r="G191" i="6"/>
  <c r="G190" i="6"/>
  <c r="G291" i="6"/>
  <c r="G181" i="6"/>
  <c r="G176" i="6"/>
  <c r="G174" i="6"/>
  <c r="G172" i="6"/>
  <c r="G251" i="6"/>
  <c r="G159" i="6"/>
  <c r="G145" i="6"/>
  <c r="G143" i="6"/>
  <c r="G141" i="6"/>
  <c r="G117" i="6"/>
  <c r="G122" i="6"/>
  <c r="G120" i="6"/>
  <c r="G118" i="6"/>
  <c r="G110" i="6"/>
  <c r="G105" i="6"/>
  <c r="G103" i="6"/>
  <c r="G101" i="6"/>
  <c r="G97" i="6"/>
  <c r="G92" i="6"/>
  <c r="G90" i="6"/>
  <c r="G88" i="6"/>
  <c r="G86" i="6"/>
  <c r="G84" i="6"/>
  <c r="G73" i="6"/>
  <c r="G67" i="6"/>
  <c r="G258" i="6"/>
  <c r="G319" i="6"/>
  <c r="G205" i="6"/>
  <c r="G58" i="6"/>
  <c r="G54" i="6"/>
  <c r="G52" i="6"/>
  <c r="G44" i="6"/>
  <c r="G42" i="6"/>
  <c r="G287" i="6"/>
  <c r="G279" i="6"/>
  <c r="G245" i="6"/>
  <c r="G254" i="6"/>
  <c r="G241" i="6"/>
  <c r="G240" i="6"/>
  <c r="G238" i="6"/>
  <c r="G229" i="6"/>
  <c r="G227" i="6"/>
  <c r="G216" i="6"/>
  <c r="G214" i="6"/>
  <c r="G208" i="6"/>
  <c r="G201" i="6"/>
  <c r="G196" i="6"/>
  <c r="G211" i="6"/>
  <c r="G182" i="6"/>
  <c r="G180" i="6"/>
  <c r="G178" i="6"/>
  <c r="G173" i="6"/>
  <c r="G154" i="6"/>
  <c r="G149" i="6"/>
  <c r="G144" i="6"/>
  <c r="G132" i="6"/>
  <c r="G129" i="6"/>
  <c r="G126" i="6"/>
  <c r="G123" i="6"/>
  <c r="G116" i="6"/>
  <c r="G109" i="6"/>
  <c r="G106" i="6"/>
  <c r="G100" i="6"/>
  <c r="G98" i="6"/>
  <c r="G93" i="6"/>
  <c r="G82" i="6"/>
  <c r="G68" i="6"/>
  <c r="G322" i="6"/>
  <c r="G317" i="6"/>
  <c r="G53" i="6"/>
  <c r="G50" i="6"/>
  <c r="G286" i="6"/>
  <c r="G326" i="6"/>
  <c r="G255" i="6"/>
  <c r="G212" i="6"/>
  <c r="G43" i="6"/>
  <c r="G325" i="6"/>
  <c r="G324" i="6"/>
  <c r="M34" i="5"/>
  <c r="G192" i="6" s="1"/>
  <c r="M29" i="5"/>
  <c r="M30" i="5"/>
  <c r="G293" i="6" s="1"/>
  <c r="M339" i="5"/>
  <c r="G152" i="6" s="1"/>
  <c r="M31" i="5"/>
  <c r="G347" i="6" s="1"/>
  <c r="M33" i="5"/>
  <c r="G133" i="6" s="1"/>
  <c r="G114" i="6" l="1"/>
  <c r="G171" i="6"/>
  <c r="G94" i="6"/>
  <c r="G328" i="6"/>
  <c r="G125" i="6"/>
  <c r="G323" i="6"/>
  <c r="G339" i="6"/>
  <c r="G338" i="6"/>
  <c r="G34" i="6"/>
  <c r="G104" i="6"/>
  <c r="G128" i="6"/>
  <c r="G340" i="6"/>
  <c r="G233" i="6"/>
  <c r="G138" i="6"/>
  <c r="G130" i="6"/>
  <c r="G346" i="6"/>
  <c r="G131" i="6"/>
  <c r="G139" i="6"/>
  <c r="G202" i="6"/>
  <c r="G55" i="6"/>
  <c r="G102" i="6"/>
  <c r="G161" i="6"/>
  <c r="G162" i="6"/>
  <c r="G164" i="6"/>
  <c r="G31" i="6"/>
  <c r="M38" i="5"/>
  <c r="G183" i="6" s="1"/>
  <c r="M28" i="5"/>
  <c r="G136" i="6" s="1"/>
  <c r="M35" i="5"/>
  <c r="M284" i="5"/>
  <c r="G51" i="6" s="1"/>
  <c r="M32" i="5"/>
  <c r="G33" i="6" s="1"/>
  <c r="M22" i="5"/>
  <c r="G61" i="6" s="1"/>
  <c r="M21" i="5"/>
  <c r="M263" i="5"/>
  <c r="M20" i="5"/>
  <c r="G63" i="6" s="1"/>
  <c r="M19" i="5"/>
  <c r="G85" i="6" s="1"/>
  <c r="M18" i="5"/>
  <c r="G266" i="6" s="1"/>
  <c r="M17" i="5"/>
  <c r="G155" i="6" s="1"/>
  <c r="M13" i="5"/>
  <c r="M12" i="5"/>
  <c r="M11" i="5"/>
  <c r="G199" i="6" s="1"/>
  <c r="M8" i="5"/>
  <c r="G194" i="6" s="1"/>
  <c r="M7" i="5"/>
  <c r="G87" i="6" l="1"/>
  <c r="G71" i="6"/>
  <c r="G48" i="6"/>
  <c r="G47" i="6"/>
  <c r="G305" i="6"/>
  <c r="G213" i="6"/>
  <c r="G60" i="6"/>
  <c r="G76" i="6"/>
  <c r="G284" i="6"/>
  <c r="G72" i="6"/>
  <c r="G99" i="6"/>
  <c r="G148" i="6"/>
  <c r="G29" i="6"/>
  <c r="G59" i="6"/>
  <c r="G75" i="6"/>
  <c r="G36" i="6"/>
  <c r="G277" i="6"/>
  <c r="G261" i="6"/>
  <c r="G263" i="6"/>
  <c r="G281" i="6"/>
  <c r="G282" i="6"/>
  <c r="G262" i="6"/>
  <c r="G260" i="6"/>
  <c r="G299" i="6"/>
  <c r="G285" i="6"/>
  <c r="G237" i="6"/>
  <c r="G39" i="6"/>
  <c r="G28" i="6"/>
  <c r="G270" i="6"/>
  <c r="G275" i="6"/>
  <c r="G146" i="6"/>
  <c r="G14" i="6"/>
  <c r="G209" i="6"/>
  <c r="G135" i="6"/>
  <c r="G64" i="6"/>
  <c r="G49" i="6"/>
  <c r="G163" i="6"/>
  <c r="G24" i="6"/>
  <c r="G165" i="6"/>
  <c r="G175" i="6"/>
  <c r="G257" i="6"/>
  <c r="G249" i="6"/>
  <c r="G89" i="6"/>
  <c r="G268" i="6"/>
  <c r="G318" i="6"/>
  <c r="G56" i="6"/>
  <c r="G224" i="6"/>
  <c r="G223" i="6"/>
  <c r="G15" i="6"/>
  <c r="G10" i="6"/>
  <c r="G157" i="6"/>
  <c r="G77" i="6"/>
  <c r="G65" i="6"/>
  <c r="G193" i="6"/>
  <c r="G307" i="6"/>
  <c r="G91" i="6"/>
  <c r="G158" i="6"/>
  <c r="G78" i="6"/>
  <c r="G160" i="6"/>
  <c r="G153" i="6"/>
  <c r="G30" i="6"/>
  <c r="G294" i="6"/>
  <c r="G74" i="6"/>
  <c r="G6" i="6"/>
  <c r="G179" i="6"/>
  <c r="G147" i="6"/>
  <c r="G288" i="6"/>
  <c r="G45" i="6"/>
  <c r="G256" i="6"/>
  <c r="G156" i="6"/>
  <c r="G244" i="6"/>
  <c r="G150" i="6"/>
  <c r="G142" i="6"/>
  <c r="G151" i="6"/>
  <c r="G18" i="6"/>
  <c r="G289" i="6"/>
  <c r="G21" i="6"/>
  <c r="G115" i="6"/>
  <c r="G32" i="6"/>
  <c r="G217" i="6"/>
  <c r="G35" i="6"/>
  <c r="G134" i="6"/>
  <c r="G17" i="6"/>
  <c r="G81" i="6"/>
  <c r="G273" i="6"/>
  <c r="G189" i="6"/>
  <c r="G22" i="6"/>
  <c r="G112" i="6"/>
  <c r="G297" i="6"/>
  <c r="G69" i="6"/>
  <c r="G27" i="6"/>
  <c r="G113" i="6"/>
  <c r="G7" i="6"/>
  <c r="G96" i="6"/>
  <c r="G20" i="6"/>
  <c r="G290" i="6"/>
  <c r="G38" i="6"/>
  <c r="G295" i="6"/>
  <c r="G12" i="6"/>
  <c r="G8" i="6"/>
  <c r="G19" i="6"/>
  <c r="G11" i="6"/>
  <c r="G13" i="6"/>
</calcChain>
</file>

<file path=xl/sharedStrings.xml><?xml version="1.0" encoding="utf-8"?>
<sst xmlns="http://schemas.openxmlformats.org/spreadsheetml/2006/main" count="2120" uniqueCount="633">
  <si>
    <t>Character Notes</t>
  </si>
  <si>
    <t>Fleet Rank</t>
  </si>
  <si>
    <t>Fleet Ranks</t>
  </si>
  <si>
    <t>No</t>
  </si>
  <si>
    <t>NA</t>
  </si>
  <si>
    <t>At Handle</t>
  </si>
  <si>
    <t>Character name</t>
  </si>
  <si>
    <t>Character Name</t>
  </si>
  <si>
    <t>Aaron</t>
  </si>
  <si>
    <t>1 of 12</t>
  </si>
  <si>
    <t>Adan</t>
  </si>
  <si>
    <t>Aidan</t>
  </si>
  <si>
    <t>Amadaeus</t>
  </si>
  <si>
    <t>Aneka</t>
  </si>
  <si>
    <t>Aneko</t>
  </si>
  <si>
    <t>ASHUR</t>
  </si>
  <si>
    <t>Bambera</t>
  </si>
  <si>
    <t>Bayonetta</t>
  </si>
  <si>
    <t>Beaumont</t>
  </si>
  <si>
    <t>Beel Zabub</t>
  </si>
  <si>
    <t>Bertinelli</t>
  </si>
  <si>
    <t>Bichop</t>
  </si>
  <si>
    <t>Caitlain Pharn</t>
  </si>
  <si>
    <t>Cali'ban</t>
  </si>
  <si>
    <t>Carenza</t>
  </si>
  <si>
    <t>Celicia</t>
  </si>
  <si>
    <t>Charles</t>
  </si>
  <si>
    <t>Cho'Koth</t>
  </si>
  <si>
    <t>Chris</t>
  </si>
  <si>
    <t>Christoper</t>
  </si>
  <si>
    <t>Cultastica</t>
  </si>
  <si>
    <t>Da'vil</t>
  </si>
  <si>
    <t>Daniel</t>
  </si>
  <si>
    <t>Daville Stargazer</t>
  </si>
  <si>
    <t>Donovan</t>
  </si>
  <si>
    <t>Douglas</t>
  </si>
  <si>
    <t>Drake</t>
  </si>
  <si>
    <t>Dumat</t>
  </si>
  <si>
    <t>Duncan</t>
  </si>
  <si>
    <t>Ejin</t>
  </si>
  <si>
    <t>Elnora</t>
  </si>
  <si>
    <t>Eragon</t>
  </si>
  <si>
    <t>Evach</t>
  </si>
  <si>
    <t>Evak</t>
  </si>
  <si>
    <t>Face</t>
  </si>
  <si>
    <t>Fagen</t>
  </si>
  <si>
    <t>Fermi</t>
  </si>
  <si>
    <t>Flik</t>
  </si>
  <si>
    <t>Fox</t>
  </si>
  <si>
    <t>FranknFurter</t>
  </si>
  <si>
    <t>Ratzap</t>
  </si>
  <si>
    <t>Tanthal</t>
  </si>
  <si>
    <t>PVP For ADV</t>
  </si>
  <si>
    <t>Total Characters</t>
  </si>
  <si>
    <t>Current Rank</t>
  </si>
  <si>
    <t>ADV Rank</t>
  </si>
  <si>
    <t>Total Players</t>
  </si>
  <si>
    <t>Ariakes</t>
  </si>
  <si>
    <t>Pyroyoyo</t>
  </si>
  <si>
    <t>Captain_Hadrian</t>
  </si>
  <si>
    <t>4idan</t>
  </si>
  <si>
    <t>Dailey010</t>
  </si>
  <si>
    <t>dewycheatemandhowe</t>
  </si>
  <si>
    <t>johnsg9909</t>
  </si>
  <si>
    <t>Khaos_Silva</t>
  </si>
  <si>
    <t>ImmortalSelene</t>
  </si>
  <si>
    <t>SamoanJedi</t>
  </si>
  <si>
    <t>XenoXarcavian</t>
  </si>
  <si>
    <t>Mossimo_Barbarossa</t>
  </si>
  <si>
    <t>Eversun</t>
  </si>
  <si>
    <t>Volgron</t>
  </si>
  <si>
    <t>Kekoa</t>
  </si>
  <si>
    <t>csljr1</t>
  </si>
  <si>
    <t>Kotheris</t>
  </si>
  <si>
    <t>XWRed5W3</t>
  </si>
  <si>
    <t>bdwestfall</t>
  </si>
  <si>
    <t>cultoo</t>
  </si>
  <si>
    <t>Isswar</t>
  </si>
  <si>
    <t>Da-vil</t>
  </si>
  <si>
    <t>Joebaby2775</t>
  </si>
  <si>
    <t>Malmagor</t>
  </si>
  <si>
    <t>Incendium</t>
  </si>
  <si>
    <t>technocricket</t>
  </si>
  <si>
    <t>Dojuk</t>
  </si>
  <si>
    <t>DuggyVersus</t>
  </si>
  <si>
    <t>SBC0021</t>
  </si>
  <si>
    <t>Sagen</t>
  </si>
  <si>
    <t>Terahn</t>
  </si>
  <si>
    <t>braness</t>
  </si>
  <si>
    <t>seaquest3062</t>
  </si>
  <si>
    <t>Matchoo</t>
  </si>
  <si>
    <t>kaplan3001</t>
  </si>
  <si>
    <t>Emerson</t>
  </si>
  <si>
    <t>Brence</t>
  </si>
  <si>
    <t>whitewolf007</t>
  </si>
  <si>
    <t>Maelstrom04</t>
  </si>
  <si>
    <t>Claire</t>
  </si>
  <si>
    <t>PliskenWA</t>
  </si>
  <si>
    <t>Bopaad</t>
  </si>
  <si>
    <t>Shiken</t>
  </si>
  <si>
    <t>LastErr</t>
  </si>
  <si>
    <t>Ely McDermot</t>
  </si>
  <si>
    <t>Abay</t>
  </si>
  <si>
    <t>LFC Required To ADV</t>
  </si>
  <si>
    <t>LFC Still Needed For ADV</t>
  </si>
  <si>
    <t>0. Initiate</t>
  </si>
  <si>
    <t>1. Junior Member</t>
  </si>
  <si>
    <t>2. Member</t>
  </si>
  <si>
    <t>3. Senior Member</t>
  </si>
  <si>
    <t>4. Consul Initiate</t>
  </si>
  <si>
    <t>5. Council Member</t>
  </si>
  <si>
    <t>6. Senior Council</t>
  </si>
  <si>
    <t>STF Lead For ADV</t>
  </si>
  <si>
    <t>Council of Athena Rank and Info</t>
  </si>
  <si>
    <t>LFC Earned on Leaderboard</t>
  </si>
  <si>
    <t>STF for ADV</t>
  </si>
  <si>
    <t>Enough LFC to ADV</t>
  </si>
  <si>
    <t>Council of Athena Rank Report</t>
  </si>
  <si>
    <t>Rank Requirements</t>
  </si>
  <si>
    <t>Abraxas</t>
  </si>
  <si>
    <t>martijn84</t>
  </si>
  <si>
    <t>Adam</t>
  </si>
  <si>
    <t>neoadam</t>
  </si>
  <si>
    <t>sega1988</t>
  </si>
  <si>
    <t>Adams</t>
  </si>
  <si>
    <t>G606</t>
  </si>
  <si>
    <t>Adira</t>
  </si>
  <si>
    <t>wefdsfs</t>
  </si>
  <si>
    <t>Adough</t>
  </si>
  <si>
    <t>alerai</t>
  </si>
  <si>
    <t>Alerai</t>
  </si>
  <si>
    <t>Alex</t>
  </si>
  <si>
    <t>EagleXT</t>
  </si>
  <si>
    <t>Anthus</t>
  </si>
  <si>
    <t>shaunmountfrord</t>
  </si>
  <si>
    <t>Anthus-ENG</t>
  </si>
  <si>
    <t>dragonhighlordapophis</t>
  </si>
  <si>
    <t>Apophis</t>
  </si>
  <si>
    <t>chedder666</t>
  </si>
  <si>
    <t>Archas</t>
  </si>
  <si>
    <t>Beatlejoose</t>
  </si>
  <si>
    <t>Beetlejuice</t>
  </si>
  <si>
    <t>ImpulsePurchase</t>
  </si>
  <si>
    <t>Beral</t>
  </si>
  <si>
    <t>Sysop</t>
  </si>
  <si>
    <t>Betsuni</t>
  </si>
  <si>
    <t>foxboxpdx</t>
  </si>
  <si>
    <t>Bisk</t>
  </si>
  <si>
    <t>mblacktree</t>
  </si>
  <si>
    <t>Blacktree</t>
  </si>
  <si>
    <t>Bran</t>
  </si>
  <si>
    <t>Carmen Rosita Jad'nia</t>
  </si>
  <si>
    <t>Flash33</t>
  </si>
  <si>
    <t>jimTblob</t>
  </si>
  <si>
    <t>Cece</t>
  </si>
  <si>
    <t>ceraphid</t>
  </si>
  <si>
    <t>biglouie</t>
  </si>
  <si>
    <t>Chase</t>
  </si>
  <si>
    <t>snugglesaurus</t>
  </si>
  <si>
    <t>Chipmunk</t>
  </si>
  <si>
    <t>tubatitan88</t>
  </si>
  <si>
    <t>Connor</t>
  </si>
  <si>
    <t>Cyrilmak</t>
  </si>
  <si>
    <t>Darth Amidala</t>
  </si>
  <si>
    <t>DarthSage</t>
  </si>
  <si>
    <t>darthsage00</t>
  </si>
  <si>
    <t>De Vries</t>
  </si>
  <si>
    <t>HouseAtreides</t>
  </si>
  <si>
    <t>Deathicate</t>
  </si>
  <si>
    <t>futurespuds1</t>
  </si>
  <si>
    <t>Deimos</t>
  </si>
  <si>
    <t>Messmint</t>
  </si>
  <si>
    <t>Dinesy</t>
  </si>
  <si>
    <t>Dinesyboy</t>
  </si>
  <si>
    <t>Djarzenian</t>
  </si>
  <si>
    <t>djarzenian</t>
  </si>
  <si>
    <t>VodkaTonic</t>
  </si>
  <si>
    <t>Ehjoss</t>
  </si>
  <si>
    <t>Eighteen</t>
  </si>
  <si>
    <t>Enoch Dax</t>
  </si>
  <si>
    <t>ethelwolfe</t>
  </si>
  <si>
    <t>Ethelwolfe</t>
  </si>
  <si>
    <t>Eugene West</t>
  </si>
  <si>
    <t>kereto</t>
  </si>
  <si>
    <t>Ezekiel</t>
  </si>
  <si>
    <t>TimecopE01</t>
  </si>
  <si>
    <t>Faith</t>
  </si>
  <si>
    <t>Faye</t>
  </si>
  <si>
    <t>George</t>
  </si>
  <si>
    <t>goyaface</t>
  </si>
  <si>
    <t>Gingavitis</t>
  </si>
  <si>
    <t>grizbit</t>
  </si>
  <si>
    <t>Goodmane</t>
  </si>
  <si>
    <t>Gothar</t>
  </si>
  <si>
    <t>ntup1234</t>
  </si>
  <si>
    <t>Grey</t>
  </si>
  <si>
    <t>Grizster</t>
  </si>
  <si>
    <t>grizster</t>
  </si>
  <si>
    <t>Halleck</t>
  </si>
  <si>
    <t>Haralion</t>
  </si>
  <si>
    <t>halarel</t>
  </si>
  <si>
    <t>Haru</t>
  </si>
  <si>
    <t>Echo08</t>
  </si>
  <si>
    <t>Hass</t>
  </si>
  <si>
    <t>Hayden</t>
  </si>
  <si>
    <t>mosskiller96</t>
  </si>
  <si>
    <t>Heather</t>
  </si>
  <si>
    <t>Blk-ops</t>
  </si>
  <si>
    <t>Hell Hound 911</t>
  </si>
  <si>
    <t>spock772</t>
  </si>
  <si>
    <t>Hermione</t>
  </si>
  <si>
    <t>heroesA</t>
  </si>
  <si>
    <t>heroesangels00</t>
  </si>
  <si>
    <t>Hoku</t>
  </si>
  <si>
    <t>Radil</t>
  </si>
  <si>
    <t>Hon Wey</t>
  </si>
  <si>
    <t>skevven</t>
  </si>
  <si>
    <t>HUDSON</t>
  </si>
  <si>
    <t>stealth8472</t>
  </si>
  <si>
    <t>Hurrikane</t>
  </si>
  <si>
    <t>Hurrikane8504</t>
  </si>
  <si>
    <t>Hutageg</t>
  </si>
  <si>
    <t>Hellfire54901</t>
  </si>
  <si>
    <t>Ineluki</t>
  </si>
  <si>
    <t>Tohuq</t>
  </si>
  <si>
    <t>Inemy</t>
  </si>
  <si>
    <t>Image_of_Hades</t>
  </si>
  <si>
    <t>Ishira Aoshi</t>
  </si>
  <si>
    <t>TshenQin</t>
  </si>
  <si>
    <t>Jadcia</t>
  </si>
  <si>
    <t>zergi1</t>
  </si>
  <si>
    <t>Jadzia</t>
  </si>
  <si>
    <t>James</t>
  </si>
  <si>
    <t>LaKoch3</t>
  </si>
  <si>
    <t>James T Blob</t>
  </si>
  <si>
    <t>Jane</t>
  </si>
  <si>
    <t>biiignaassty</t>
  </si>
  <si>
    <t>Jariz</t>
  </si>
  <si>
    <t>talrew</t>
  </si>
  <si>
    <t>Jazz</t>
  </si>
  <si>
    <t>Jeaneous</t>
  </si>
  <si>
    <t>Jezez</t>
  </si>
  <si>
    <t>Jinod</t>
  </si>
  <si>
    <t>jholt001</t>
  </si>
  <si>
    <t>John Luc</t>
  </si>
  <si>
    <t>commander2113</t>
  </si>
  <si>
    <t>John Martin</t>
  </si>
  <si>
    <t>d3m0nel1te</t>
  </si>
  <si>
    <t>John T mayson</t>
  </si>
  <si>
    <t>captzander03</t>
  </si>
  <si>
    <t>Jon Tech</t>
  </si>
  <si>
    <t>Jonathan Donistan</t>
  </si>
  <si>
    <t>pandomoniums</t>
  </si>
  <si>
    <t>Jordan</t>
  </si>
  <si>
    <t>Juniio</t>
  </si>
  <si>
    <t>zuenior10</t>
  </si>
  <si>
    <t>Juran</t>
  </si>
  <si>
    <t>SemiSuite</t>
  </si>
  <si>
    <t>Justin</t>
  </si>
  <si>
    <t>jlsac64</t>
  </si>
  <si>
    <t>K'Les</t>
  </si>
  <si>
    <t>Kaarg</t>
  </si>
  <si>
    <t>Kah'Dukhr</t>
  </si>
  <si>
    <t>masterkrut</t>
  </si>
  <si>
    <t>Kalkin</t>
  </si>
  <si>
    <t>kruno94</t>
  </si>
  <si>
    <t>Karela SCI</t>
  </si>
  <si>
    <t>Mrs.Oster</t>
  </si>
  <si>
    <t>Alliiee</t>
  </si>
  <si>
    <t>Katy</t>
  </si>
  <si>
    <t>dendybar28142</t>
  </si>
  <si>
    <t>Kaybayen</t>
  </si>
  <si>
    <t>tak178</t>
  </si>
  <si>
    <t>Keana</t>
  </si>
  <si>
    <t>Keili</t>
  </si>
  <si>
    <t>PaintedWing</t>
  </si>
  <si>
    <t>Kelly T. Grier</t>
  </si>
  <si>
    <t>Kelway</t>
  </si>
  <si>
    <t>nodeluk</t>
  </si>
  <si>
    <t>Kemloor</t>
  </si>
  <si>
    <t>Kemsci</t>
  </si>
  <si>
    <t>Kemtac</t>
  </si>
  <si>
    <t>Kenton</t>
  </si>
  <si>
    <t>R0adKi1l</t>
  </si>
  <si>
    <t>Kepler</t>
  </si>
  <si>
    <t>Kersar</t>
  </si>
  <si>
    <t>cartanis</t>
  </si>
  <si>
    <t>Keru</t>
  </si>
  <si>
    <t>alredneck2</t>
  </si>
  <si>
    <t>Kexx</t>
  </si>
  <si>
    <t>Keyid</t>
  </si>
  <si>
    <t>Zrooper</t>
  </si>
  <si>
    <t>Kirian</t>
  </si>
  <si>
    <t>Zenie</t>
  </si>
  <si>
    <t>Kits</t>
  </si>
  <si>
    <t>Ashryn</t>
  </si>
  <si>
    <t>Kitty</t>
  </si>
  <si>
    <t>nn87</t>
  </si>
  <si>
    <t>Klak</t>
  </si>
  <si>
    <t>legionchild</t>
  </si>
  <si>
    <t>Kolve</t>
  </si>
  <si>
    <t>Zorsea</t>
  </si>
  <si>
    <t>Kon Emaka</t>
  </si>
  <si>
    <t>halocarp</t>
  </si>
  <si>
    <t>krallous</t>
  </si>
  <si>
    <t>Krallous</t>
  </si>
  <si>
    <t>Krawll</t>
  </si>
  <si>
    <t>Sgt.Krawll</t>
  </si>
  <si>
    <t>Larou</t>
  </si>
  <si>
    <t>Leaia</t>
  </si>
  <si>
    <t>Leandro</t>
  </si>
  <si>
    <t>Lemmy</t>
  </si>
  <si>
    <t>lemko</t>
  </si>
  <si>
    <t>Leonardo</t>
  </si>
  <si>
    <t>Leviticus</t>
  </si>
  <si>
    <t>TimecopEO1</t>
  </si>
  <si>
    <t>Lexi</t>
  </si>
  <si>
    <t>lexiana</t>
  </si>
  <si>
    <t>Liam</t>
  </si>
  <si>
    <t>AzgorTheDark</t>
  </si>
  <si>
    <t>Liem</t>
  </si>
  <si>
    <t>Alliee</t>
  </si>
  <si>
    <t>LIFETAKR</t>
  </si>
  <si>
    <t>Lilah</t>
  </si>
  <si>
    <t>LilBastar'd</t>
  </si>
  <si>
    <t>Lisa</t>
  </si>
  <si>
    <t>rocketfan</t>
  </si>
  <si>
    <t>Locke</t>
  </si>
  <si>
    <t>A-Hol</t>
  </si>
  <si>
    <t>Logan</t>
  </si>
  <si>
    <t>Allanonthx</t>
  </si>
  <si>
    <t>Lou Armstrong</t>
  </si>
  <si>
    <t>eddwardelric</t>
  </si>
  <si>
    <t>Lumus</t>
  </si>
  <si>
    <t>darkswarmer</t>
  </si>
  <si>
    <t>Lykiel</t>
  </si>
  <si>
    <t>M'eow</t>
  </si>
  <si>
    <t>silvrbat85</t>
  </si>
  <si>
    <t>M'Ralla</t>
  </si>
  <si>
    <t>Solcee</t>
  </si>
  <si>
    <t>M'Ztaan</t>
  </si>
  <si>
    <t>blackrevan22</t>
  </si>
  <si>
    <t>Mack</t>
  </si>
  <si>
    <t>CaiusIgnus</t>
  </si>
  <si>
    <t>Mackenzie</t>
  </si>
  <si>
    <t>lordtitan2</t>
  </si>
  <si>
    <t>Magno Lon</t>
  </si>
  <si>
    <t>Magnus</t>
  </si>
  <si>
    <t>Windomace</t>
  </si>
  <si>
    <t>Maiek</t>
  </si>
  <si>
    <t>ramp4ge</t>
  </si>
  <si>
    <t>Makoto Aoshi</t>
  </si>
  <si>
    <t>Maktreknotwar</t>
  </si>
  <si>
    <t>donthatebroskii</t>
  </si>
  <si>
    <t>Mancel</t>
  </si>
  <si>
    <t>Mellodii</t>
  </si>
  <si>
    <t>Etapi</t>
  </si>
  <si>
    <t>Meraxes</t>
  </si>
  <si>
    <t>Zenryoku</t>
  </si>
  <si>
    <t>Michael</t>
  </si>
  <si>
    <t>mic_of_orion</t>
  </si>
  <si>
    <t>Mickalie</t>
  </si>
  <si>
    <t>mike</t>
  </si>
  <si>
    <t>Miles</t>
  </si>
  <si>
    <t>aaryononasi</t>
  </si>
  <si>
    <t>Miri</t>
  </si>
  <si>
    <t>vykorprime</t>
  </si>
  <si>
    <t>Misha</t>
  </si>
  <si>
    <t>Moro</t>
  </si>
  <si>
    <t>Heblue</t>
  </si>
  <si>
    <t>Mossimo</t>
  </si>
  <si>
    <t>MOUSE</t>
  </si>
  <si>
    <t>Murasaki</t>
  </si>
  <si>
    <t>Neane</t>
  </si>
  <si>
    <t>gllrdp</t>
  </si>
  <si>
    <t>Nessas</t>
  </si>
  <si>
    <t>Rollo90000</t>
  </si>
  <si>
    <t>Nightshade</t>
  </si>
  <si>
    <t>DarkDragonfire</t>
  </si>
  <si>
    <t>Nika</t>
  </si>
  <si>
    <t>Musashi_X</t>
  </si>
  <si>
    <t>Nine</t>
  </si>
  <si>
    <t>Darth-Hermiod</t>
  </si>
  <si>
    <t>Darth_Sid</t>
  </si>
  <si>
    <t>Nivasyth</t>
  </si>
  <si>
    <t>PhilCK</t>
  </si>
  <si>
    <t>Noil</t>
  </si>
  <si>
    <t>RWoehr</t>
  </si>
  <si>
    <t>Ossan</t>
  </si>
  <si>
    <t>GreyCouncil</t>
  </si>
  <si>
    <t>Otto Von Bismarck</t>
  </si>
  <si>
    <t>grandmasteroz</t>
  </si>
  <si>
    <t>Pahis La Forge</t>
  </si>
  <si>
    <t>pahislaforge</t>
  </si>
  <si>
    <t>Paul</t>
  </si>
  <si>
    <t>Peter</t>
  </si>
  <si>
    <t>Bludga</t>
  </si>
  <si>
    <t>Plump</t>
  </si>
  <si>
    <t>Porkins</t>
  </si>
  <si>
    <t>Price</t>
  </si>
  <si>
    <t>Psyla</t>
  </si>
  <si>
    <t>CptPsycho</t>
  </si>
  <si>
    <t>Pump'kin</t>
  </si>
  <si>
    <t>Qwell</t>
  </si>
  <si>
    <t>PhatStar</t>
  </si>
  <si>
    <t>R'Reon</t>
  </si>
  <si>
    <t>ragnar</t>
  </si>
  <si>
    <t>ragnar-black</t>
  </si>
  <si>
    <t>Rayenak</t>
  </si>
  <si>
    <t>rayenak</t>
  </si>
  <si>
    <t>Reama</t>
  </si>
  <si>
    <t>Ahwaer</t>
  </si>
  <si>
    <t>Reaper</t>
  </si>
  <si>
    <t>marineinspace</t>
  </si>
  <si>
    <t>Reia</t>
  </si>
  <si>
    <t>Reilly</t>
  </si>
  <si>
    <t>Revan</t>
  </si>
  <si>
    <t>DrFarnsworth</t>
  </si>
  <si>
    <t>Rich</t>
  </si>
  <si>
    <t>Rikos</t>
  </si>
  <si>
    <t>Rikos_Monteflow</t>
  </si>
  <si>
    <t>Robrwoman</t>
  </si>
  <si>
    <t>Robrman</t>
  </si>
  <si>
    <t>Roland Keifer</t>
  </si>
  <si>
    <t>equinosz</t>
  </si>
  <si>
    <t>rollo</t>
  </si>
  <si>
    <t>Ryeseda</t>
  </si>
  <si>
    <t>thechris1026</t>
  </si>
  <si>
    <t>Ryker.Two</t>
  </si>
  <si>
    <t>vwuff</t>
  </si>
  <si>
    <t>Rysian</t>
  </si>
  <si>
    <t>Ryumi</t>
  </si>
  <si>
    <t>Samurai_Pumpkin</t>
  </si>
  <si>
    <t>sap</t>
  </si>
  <si>
    <t>sapboy</t>
  </si>
  <si>
    <t>Sar</t>
  </si>
  <si>
    <t>SarBorg</t>
  </si>
  <si>
    <t>SarSFE</t>
  </si>
  <si>
    <t>Saryll</t>
  </si>
  <si>
    <t>Dark_Thread</t>
  </si>
  <si>
    <t>ScubaSteve</t>
  </si>
  <si>
    <t>rickybobby32</t>
  </si>
  <si>
    <t>Seldon</t>
  </si>
  <si>
    <t>Selene</t>
  </si>
  <si>
    <t>Serrana</t>
  </si>
  <si>
    <t>Setuna</t>
  </si>
  <si>
    <t>Armforce</t>
  </si>
  <si>
    <t>Sevenn 0f Nine</t>
  </si>
  <si>
    <t>SGT VANCE</t>
  </si>
  <si>
    <t>bigm1017</t>
  </si>
  <si>
    <t>Shakaar</t>
  </si>
  <si>
    <t>Shameka</t>
  </si>
  <si>
    <t>Shani</t>
  </si>
  <si>
    <t>generalhoth</t>
  </si>
  <si>
    <t>Shann K'Wren</t>
  </si>
  <si>
    <t>Gladius_Bonaparte</t>
  </si>
  <si>
    <t>Shaweef</t>
  </si>
  <si>
    <t>Krisco131</t>
  </si>
  <si>
    <t>Shoopaman</t>
  </si>
  <si>
    <t>Shoopaman TAC</t>
  </si>
  <si>
    <t>silver</t>
  </si>
  <si>
    <t>SilverSFT</t>
  </si>
  <si>
    <t>silvette</t>
  </si>
  <si>
    <t>Simok</t>
  </si>
  <si>
    <t>Siom</t>
  </si>
  <si>
    <t>Six</t>
  </si>
  <si>
    <t>sl3dg3hamm3r</t>
  </si>
  <si>
    <t>Siz</t>
  </si>
  <si>
    <t>Tillzy</t>
  </si>
  <si>
    <t>Skar'lette Thy'rx</t>
  </si>
  <si>
    <t>Avertyoureyes</t>
  </si>
  <si>
    <t>Skarmin</t>
  </si>
  <si>
    <t>Darlathian</t>
  </si>
  <si>
    <t>Skeeve</t>
  </si>
  <si>
    <t>masterskeeve</t>
  </si>
  <si>
    <t>smudge</t>
  </si>
  <si>
    <t>smudge11</t>
  </si>
  <si>
    <t>Snugglesaurus</t>
  </si>
  <si>
    <t>Socrates</t>
  </si>
  <si>
    <t>wisesocrates</t>
  </si>
  <si>
    <t>Sohtoh</t>
  </si>
  <si>
    <t>cabal1202</t>
  </si>
  <si>
    <t>Solok</t>
  </si>
  <si>
    <t>Spuma</t>
  </si>
  <si>
    <t>spuma1</t>
  </si>
  <si>
    <t>Ssaed</t>
  </si>
  <si>
    <t>Wolfton</t>
  </si>
  <si>
    <t>Ssaed Thraisihaer</t>
  </si>
  <si>
    <t>Ssaedeyiv</t>
  </si>
  <si>
    <t>Ssaedeyiv Tr'Traisihaer</t>
  </si>
  <si>
    <t>Star</t>
  </si>
  <si>
    <t>Aroyo</t>
  </si>
  <si>
    <t>Steel</t>
  </si>
  <si>
    <t>snowjeffe</t>
  </si>
  <si>
    <t>striker</t>
  </si>
  <si>
    <t>gundamstriker117</t>
  </si>
  <si>
    <t>Stryker</t>
  </si>
  <si>
    <t>SkeetKing</t>
  </si>
  <si>
    <t>Suekyen</t>
  </si>
  <si>
    <t>Bochmeir</t>
  </si>
  <si>
    <t>Sulak</t>
  </si>
  <si>
    <t>vandukreen</t>
  </si>
  <si>
    <t>Sylar</t>
  </si>
  <si>
    <t>Dazzylad</t>
  </si>
  <si>
    <t>Sysal</t>
  </si>
  <si>
    <t>Karmadragon</t>
  </si>
  <si>
    <t>T'Bena</t>
  </si>
  <si>
    <t>g2g_cu_later</t>
  </si>
  <si>
    <t>T'Lak</t>
  </si>
  <si>
    <t>soulcoughing</t>
  </si>
  <si>
    <t>T'Shara</t>
  </si>
  <si>
    <t>amphil28</t>
  </si>
  <si>
    <t>T'Shemop</t>
  </si>
  <si>
    <t>bobbyjoe12</t>
  </si>
  <si>
    <t>Taia</t>
  </si>
  <si>
    <t>StarFury222</t>
  </si>
  <si>
    <t>Talana</t>
  </si>
  <si>
    <t>Slylandro</t>
  </si>
  <si>
    <t>Taurek</t>
  </si>
  <si>
    <t>SilverKitsune</t>
  </si>
  <si>
    <t>Ten</t>
  </si>
  <si>
    <t>The Doctor</t>
  </si>
  <si>
    <t>elevenitydoctor</t>
  </si>
  <si>
    <t>mattman80</t>
  </si>
  <si>
    <t>Thirteen</t>
  </si>
  <si>
    <t>Thrane Ch'Shras</t>
  </si>
  <si>
    <t>SuperG</t>
  </si>
  <si>
    <t>Tico</t>
  </si>
  <si>
    <t>Joshuau</t>
  </si>
  <si>
    <t>Tilot</t>
  </si>
  <si>
    <t>jhoengen</t>
  </si>
  <si>
    <t>Tipsy</t>
  </si>
  <si>
    <t>TipsyTen</t>
  </si>
  <si>
    <t>Tipsy Ten</t>
  </si>
  <si>
    <t>Torias Dax</t>
  </si>
  <si>
    <t>Meliav</t>
  </si>
  <si>
    <t>Travis</t>
  </si>
  <si>
    <t>stjohnp</t>
  </si>
  <si>
    <t>Tristan Bold</t>
  </si>
  <si>
    <t>SFwriter</t>
  </si>
  <si>
    <t>Truenight</t>
  </si>
  <si>
    <t>Tu'Bad</t>
  </si>
  <si>
    <t>tucker</t>
  </si>
  <si>
    <t>malcom8</t>
  </si>
  <si>
    <t>Tudra</t>
  </si>
  <si>
    <t>Djwoodward</t>
  </si>
  <si>
    <t>Tyderia</t>
  </si>
  <si>
    <t>Tyderium</t>
  </si>
  <si>
    <t>Tydir</t>
  </si>
  <si>
    <t>Tylaria</t>
  </si>
  <si>
    <t>Aleylia</t>
  </si>
  <si>
    <t>Tyr</t>
  </si>
  <si>
    <t>Doctor-DRM</t>
  </si>
  <si>
    <t>Valamara</t>
  </si>
  <si>
    <t>shaneeybabeey</t>
  </si>
  <si>
    <t>Vanis</t>
  </si>
  <si>
    <t>Vanrea</t>
  </si>
  <si>
    <t>varo</t>
  </si>
  <si>
    <t>Vasz</t>
  </si>
  <si>
    <t>Venussa</t>
  </si>
  <si>
    <t>Viscosia</t>
  </si>
  <si>
    <t>Verindi</t>
  </si>
  <si>
    <t>vorinda</t>
  </si>
  <si>
    <t>Victor Daywalker</t>
  </si>
  <si>
    <t>Victor Goryal</t>
  </si>
  <si>
    <t>goryal</t>
  </si>
  <si>
    <t>Viktron</t>
  </si>
  <si>
    <t>Virtual</t>
  </si>
  <si>
    <t>vrnightmare</t>
  </si>
  <si>
    <t>Vito</t>
  </si>
  <si>
    <t>McNez</t>
  </si>
  <si>
    <t>Vol</t>
  </si>
  <si>
    <t>Vorgar</t>
  </si>
  <si>
    <t>Wahak</t>
  </si>
  <si>
    <t>Hamuul</t>
  </si>
  <si>
    <t>Wahkan</t>
  </si>
  <si>
    <t>BlackieX</t>
  </si>
  <si>
    <t>Whiskers</t>
  </si>
  <si>
    <t>Whittle</t>
  </si>
  <si>
    <t>Wienerblut</t>
  </si>
  <si>
    <t>xavi</t>
  </si>
  <si>
    <t>xavi8212</t>
  </si>
  <si>
    <t>Xaxan</t>
  </si>
  <si>
    <t>Asurith</t>
  </si>
  <si>
    <t>Yeduz</t>
  </si>
  <si>
    <t>Zazon</t>
  </si>
  <si>
    <t>Zeke</t>
  </si>
  <si>
    <t>Zoimi</t>
  </si>
  <si>
    <t>Zoune</t>
  </si>
  <si>
    <t>kingsofleon</t>
  </si>
  <si>
    <t>Visible LFC Earned</t>
  </si>
  <si>
    <t>Visible % of Fleet</t>
  </si>
  <si>
    <t>Visible characters</t>
  </si>
  <si>
    <t>Last Edited</t>
  </si>
  <si>
    <t>Total</t>
  </si>
  <si>
    <t>%</t>
  </si>
  <si>
    <t>Yes</t>
  </si>
  <si>
    <t>Last Active Date</t>
  </si>
  <si>
    <t>Players On Webpage</t>
  </si>
  <si>
    <t>% Of Fleet On Website</t>
  </si>
  <si>
    <t>Carmondai</t>
  </si>
  <si>
    <t>Catwoman</t>
  </si>
  <si>
    <t>Fluffy</t>
  </si>
  <si>
    <t>Sooty</t>
  </si>
  <si>
    <t>bitova</t>
  </si>
  <si>
    <t>Aeru</t>
  </si>
  <si>
    <t>Miss Vr</t>
  </si>
  <si>
    <t>Kahtarina</t>
  </si>
  <si>
    <t>Row Labels</t>
  </si>
  <si>
    <t>(blank)</t>
  </si>
  <si>
    <t>$1,581,000</t>
  </si>
  <si>
    <t>$51,000</t>
  </si>
  <si>
    <t>$0</t>
  </si>
  <si>
    <t>$306,000</t>
  </si>
  <si>
    <t>Annie</t>
  </si>
  <si>
    <t>saklin</t>
  </si>
  <si>
    <t>GODFATHER</t>
  </si>
  <si>
    <t>GODFATHER-R1</t>
  </si>
  <si>
    <t>M'urr</t>
  </si>
  <si>
    <t>Sum of LFC Earned on Leaderboard</t>
  </si>
  <si>
    <t>Percent of Fleet ranks</t>
  </si>
  <si>
    <t>Fleet  Turnout on Website</t>
  </si>
  <si>
    <t>Total Toons Active Last 6 months</t>
  </si>
  <si>
    <t>1 month</t>
  </si>
  <si>
    <t>2 to 4 months</t>
  </si>
  <si>
    <t>4 to 6 months</t>
  </si>
  <si>
    <t>6 months or more</t>
  </si>
  <si>
    <t>Kirito</t>
  </si>
  <si>
    <t>quxilite</t>
  </si>
  <si>
    <t>Shana</t>
  </si>
  <si>
    <t>On Website</t>
  </si>
  <si>
    <t>Setup Team Speak</t>
  </si>
  <si>
    <t>Characters to Player % Ratio</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</si>
</sst>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164" formatCode="&quot;$&quot;#,##0"/>
    <numFmt numFmtId="165" formatCode="[$-F400]h:mm:ss\ AM/PM"/>
    <numFmt numFmtId="166" formatCode="0.0000%"/>
    <numFmt numFmtId="167" formatCode="0_);[Red]\(0\)"/>
  </numFmts>
  <fonts count="26" x14ac:knownFonts="1">
    <font>
      <sz val="11"/>
      <color theme="1"/>
      <name val="Calibri"/>
      <family val="2"/>
      <scheme val="minor"/>
    </font>
    <font>
      <b/>
      <sz val="10"/>
      <color theme="1"/>
      <name val="Calibri"/>
      <family val="2"/>
      <scheme val="minor"/>
    </font>
    <font>
      <b/>
      <sz val="12"/>
      <color theme="1"/>
      <name val="Calibri"/>
      <family val="2"/>
      <scheme val="minor"/>
    </font>
    <font>
      <sz val="12"/>
      <color theme="1"/>
      <name val="Calibri"/>
      <family val="2"/>
      <scheme val="minor"/>
    </font>
    <font>
      <b/>
      <sz val="10"/>
      <name val="Calibri"/>
      <family val="2"/>
    </font>
    <font>
      <sz val="10"/>
      <name val="Calibri"/>
      <family val="2"/>
      <scheme val="minor"/>
    </font>
    <font>
      <sz val="11"/>
      <color theme="0"/>
      <name val="Calibri"/>
      <family val="2"/>
      <scheme val="minor"/>
    </font>
    <font>
      <sz val="11"/>
      <name val="Calibri"/>
      <family val="2"/>
      <scheme val="minor"/>
    </font>
    <font>
      <sz val="12"/>
      <color theme="0"/>
      <name val="Calibri"/>
      <family val="2"/>
    </font>
    <font>
      <b/>
      <sz val="10"/>
      <color theme="0"/>
      <name val="Calibri"/>
      <family val="2"/>
    </font>
    <font>
      <sz val="10"/>
      <name val="Calibri"/>
      <family val="2"/>
      <scheme val="minor"/>
    </font>
    <font>
      <b/>
      <sz val="10"/>
      <color theme="1"/>
      <name val="Calibri"/>
      <family val="2"/>
      <scheme val="minor"/>
    </font>
    <font>
      <sz val="10"/>
      <color theme="0"/>
      <name val="Calibri"/>
      <family val="2"/>
      <scheme val="minor"/>
    </font>
    <font>
      <sz val="18"/>
      <color theme="1"/>
      <name val="Calibri"/>
      <family val="2"/>
      <scheme val="minor"/>
    </font>
    <font>
      <sz val="24"/>
      <color theme="1"/>
      <name val="Calibri"/>
      <family val="2"/>
      <scheme val="minor"/>
    </font>
    <font>
      <sz val="11"/>
      <color theme="1"/>
      <name val="Calibri"/>
      <family val="2"/>
      <scheme val="minor"/>
    </font>
    <font>
      <sz val="10"/>
      <name val="Calibri"/>
      <family val="2"/>
      <scheme val="minor"/>
    </font>
    <font>
      <b/>
      <sz val="10"/>
      <color theme="1"/>
      <name val="Calibri"/>
      <family val="2"/>
      <scheme val="minor"/>
    </font>
    <font>
      <u/>
      <sz val="11"/>
      <color theme="10"/>
      <name val="Calibri"/>
      <family val="2"/>
      <scheme val="minor"/>
    </font>
    <font>
      <sz val="14"/>
      <color theme="1"/>
      <name val="Calibri"/>
      <family val="2"/>
      <scheme val="minor"/>
    </font>
    <font>
      <sz val="20"/>
      <color theme="1"/>
      <name val="Calibri"/>
      <family val="2"/>
      <scheme val="minor"/>
    </font>
    <font>
      <sz val="12"/>
      <color theme="4" tint="-0.249977111117893"/>
      <name val="Calibri"/>
      <family val="2"/>
    </font>
    <font>
      <b/>
      <sz val="10"/>
      <color theme="4" tint="-0.249977111117893"/>
      <name val="Calibri"/>
      <family val="2"/>
    </font>
    <font>
      <sz val="14"/>
      <color theme="4" tint="-0.249977111117893"/>
      <name val="Calibri"/>
      <family val="2"/>
      <scheme val="minor"/>
    </font>
    <font>
      <b/>
      <sz val="10"/>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6"/>
        <bgColor indexed="64"/>
      </patternFill>
    </fill>
    <fill>
      <patternFill patternType="solid">
        <fgColor rgb="FF9BBB59"/>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s>
  <borders count="21">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diagonal/>
    </border>
    <border>
      <left style="thin">
        <color auto="1"/>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8" fillId="0" borderId="0" applyNumberFormat="0" applyFill="0" applyBorder="0" applyAlignment="0" applyProtection="0"/>
  </cellStyleXfs>
  <cellXfs count="119">
    <xf numFmtId="0" fontId="0" fillId="0" borderId="0" xfId="0"/>
    <xf numFmtId="0" fontId="0" fillId="0" borderId="0" xfId="0" applyAlignment="1">
      <alignment horizontal="center" vertical="center"/>
    </xf>
    <xf numFmtId="0" fontId="2" fillId="2" borderId="6" xfId="0" applyFont="1" applyFill="1" applyBorder="1" applyAlignment="1">
      <alignment horizontal="center" vertical="center"/>
    </xf>
    <xf numFmtId="0" fontId="2" fillId="2" borderId="2" xfId="0" applyFont="1" applyFill="1" applyBorder="1" applyAlignment="1">
      <alignment horizontal="center" vertical="center"/>
    </xf>
    <xf numFmtId="0" fontId="0" fillId="0" borderId="2" xfId="0" applyNumberFormat="1" applyFont="1" applyBorder="1" applyAlignment="1" applyProtection="1">
      <alignment horizontal="left" vertical="center" indent="2"/>
      <protection locked="0"/>
    </xf>
    <xf numFmtId="0" fontId="0" fillId="0" borderId="1" xfId="0" applyNumberFormat="1" applyFont="1" applyBorder="1" applyAlignment="1" applyProtection="1">
      <alignment horizontal="left" vertical="center" indent="2"/>
      <protection locked="0"/>
    </xf>
    <xf numFmtId="0" fontId="5" fillId="0" borderId="2" xfId="0" applyNumberFormat="1" applyFont="1" applyBorder="1" applyAlignment="1" applyProtection="1">
      <alignment horizontal="left" vertical="center" indent="2"/>
      <protection locked="0"/>
    </xf>
    <xf numFmtId="0" fontId="10" fillId="0" borderId="2" xfId="0" applyNumberFormat="1" applyFont="1" applyBorder="1" applyAlignment="1" applyProtection="1">
      <alignment horizontal="left" vertical="center" indent="2"/>
      <protection locked="0"/>
    </xf>
    <xf numFmtId="0" fontId="0" fillId="0" borderId="4" xfId="0" applyBorder="1" applyAlignment="1" applyProtection="1">
      <alignment horizontal="left" vertical="center" indent="2"/>
      <protection locked="0"/>
    </xf>
    <xf numFmtId="0" fontId="0" fillId="0" borderId="5" xfId="0" applyBorder="1" applyAlignment="1" applyProtection="1">
      <alignment horizontal="left" vertical="center" indent="2"/>
      <protection locked="0"/>
    </xf>
    <xf numFmtId="164" fontId="1" fillId="0" borderId="1" xfId="0" applyNumberFormat="1" applyFont="1" applyBorder="1" applyAlignment="1" applyProtection="1">
      <alignment horizontal="left" vertical="center" indent="2"/>
    </xf>
    <xf numFmtId="164" fontId="1" fillId="0" borderId="2" xfId="0" applyNumberFormat="1" applyFont="1" applyBorder="1" applyAlignment="1" applyProtection="1">
      <alignment horizontal="left" vertical="center" indent="2"/>
    </xf>
    <xf numFmtId="164" fontId="1" fillId="0" borderId="3" xfId="0" applyNumberFormat="1" applyFont="1" applyBorder="1" applyAlignment="1" applyProtection="1">
      <alignment horizontal="left" vertical="center" indent="2"/>
    </xf>
    <xf numFmtId="0" fontId="0" fillId="0" borderId="3" xfId="0" applyBorder="1"/>
    <xf numFmtId="0" fontId="0" fillId="0" borderId="9" xfId="0" applyBorder="1"/>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2" fillId="2" borderId="7" xfId="0" applyFont="1" applyFill="1" applyBorder="1" applyAlignment="1">
      <alignment horizontal="center" vertical="center"/>
    </xf>
    <xf numFmtId="0" fontId="0" fillId="0" borderId="2" xfId="0" applyNumberFormat="1" applyBorder="1" applyAlignment="1" applyProtection="1">
      <alignment horizontal="left" vertical="center" indent="2"/>
      <protection locked="0"/>
    </xf>
    <xf numFmtId="0" fontId="13" fillId="0" borderId="16" xfId="0" applyFont="1" applyBorder="1"/>
    <xf numFmtId="0" fontId="0" fillId="0" borderId="15" xfId="0" applyBorder="1"/>
    <xf numFmtId="0" fontId="3" fillId="0" borderId="10" xfId="0" applyFont="1" applyBorder="1"/>
    <xf numFmtId="0" fontId="0" fillId="0" borderId="1" xfId="0" applyBorder="1" applyProtection="1">
      <protection hidden="1"/>
    </xf>
    <xf numFmtId="0" fontId="0" fillId="0" borderId="4" xfId="0" applyBorder="1" applyProtection="1">
      <protection hidden="1"/>
    </xf>
    <xf numFmtId="0" fontId="0" fillId="0" borderId="6" xfId="0" applyBorder="1" applyProtection="1">
      <protection hidden="1"/>
    </xf>
    <xf numFmtId="0" fontId="0" fillId="0" borderId="2" xfId="0" applyBorder="1" applyProtection="1">
      <protection hidden="1"/>
    </xf>
    <xf numFmtId="0" fontId="0" fillId="0" borderId="5" xfId="0" applyBorder="1" applyProtection="1">
      <protection hidden="1"/>
    </xf>
    <xf numFmtId="0" fontId="15" fillId="0" borderId="2" xfId="0" applyNumberFormat="1" applyFont="1" applyBorder="1" applyAlignment="1" applyProtection="1">
      <alignment horizontal="left" vertical="center" indent="2"/>
      <protection locked="0"/>
    </xf>
    <xf numFmtId="0" fontId="15" fillId="0" borderId="2" xfId="0" applyNumberFormat="1" applyFont="1" applyBorder="1" applyAlignment="1" applyProtection="1">
      <alignment horizontal="center" vertical="center"/>
      <protection locked="0"/>
    </xf>
    <xf numFmtId="0" fontId="16" fillId="0" borderId="2" xfId="0" applyNumberFormat="1" applyFont="1" applyBorder="1" applyAlignment="1" applyProtection="1">
      <alignment horizontal="left" vertical="center" indent="2"/>
      <protection locked="0"/>
    </xf>
    <xf numFmtId="164" fontId="1" fillId="0" borderId="5" xfId="0" applyNumberFormat="1" applyFont="1" applyBorder="1" applyAlignment="1" applyProtection="1">
      <alignment horizontal="left" vertical="center" indent="2"/>
    </xf>
    <xf numFmtId="0" fontId="0" fillId="2" borderId="7" xfId="0" applyFill="1" applyBorder="1" applyAlignment="1">
      <alignment horizontal="center" vertical="center"/>
    </xf>
    <xf numFmtId="0" fontId="10" fillId="0" borderId="1" xfId="0" applyNumberFormat="1" applyFont="1" applyBorder="1" applyAlignment="1" applyProtection="1">
      <alignment horizontal="left" vertical="center" indent="2"/>
      <protection locked="0"/>
    </xf>
    <xf numFmtId="0" fontId="10" fillId="0" borderId="5" xfId="0" applyNumberFormat="1" applyFont="1" applyBorder="1" applyAlignment="1" applyProtection="1">
      <alignment horizontal="left" vertical="center" indent="2"/>
      <protection locked="0"/>
    </xf>
    <xf numFmtId="0" fontId="10" fillId="0" borderId="6" xfId="0" applyNumberFormat="1" applyFont="1" applyBorder="1" applyAlignment="1" applyProtection="1">
      <alignment horizontal="left" vertical="center" indent="2"/>
      <protection locked="0"/>
    </xf>
    <xf numFmtId="0" fontId="7" fillId="0" borderId="2" xfId="1" applyNumberFormat="1" applyFont="1" applyBorder="1" applyAlignment="1" applyProtection="1">
      <alignment horizontal="left" vertical="center" indent="2"/>
      <protection locked="0"/>
    </xf>
    <xf numFmtId="0" fontId="0" fillId="0" borderId="0" xfId="0" applyBorder="1"/>
    <xf numFmtId="6" fontId="11" fillId="0" borderId="8" xfId="0" applyNumberFormat="1" applyFont="1" applyBorder="1" applyAlignment="1" applyProtection="1">
      <alignment horizontal="left" vertical="center" indent="2"/>
    </xf>
    <xf numFmtId="6" fontId="1" fillId="0" borderId="6" xfId="0" applyNumberFormat="1" applyFont="1" applyBorder="1" applyAlignment="1" applyProtection="1">
      <alignment horizontal="left" vertical="center" indent="2"/>
    </xf>
    <xf numFmtId="6" fontId="11" fillId="0" borderId="6" xfId="0" applyNumberFormat="1" applyFont="1" applyBorder="1" applyAlignment="1" applyProtection="1">
      <alignment horizontal="left" vertical="center" indent="2"/>
    </xf>
    <xf numFmtId="6" fontId="17" fillId="0" borderId="2" xfId="0" applyNumberFormat="1" applyFont="1" applyBorder="1" applyAlignment="1" applyProtection="1">
      <alignment horizontal="left" vertical="center" indent="2"/>
    </xf>
    <xf numFmtId="6" fontId="17" fillId="0" borderId="6" xfId="0" applyNumberFormat="1" applyFont="1" applyBorder="1" applyAlignment="1" applyProtection="1">
      <alignment horizontal="left" vertical="center" indent="2"/>
    </xf>
    <xf numFmtId="6" fontId="11" fillId="0" borderId="1" xfId="0" applyNumberFormat="1" applyFont="1" applyBorder="1" applyAlignment="1" applyProtection="1">
      <alignment horizontal="left" vertical="center" indent="2"/>
      <protection locked="0"/>
    </xf>
    <xf numFmtId="6" fontId="1" fillId="0" borderId="2" xfId="0" applyNumberFormat="1" applyFont="1" applyBorder="1" applyAlignment="1" applyProtection="1">
      <alignment horizontal="left" vertical="center" indent="2"/>
      <protection locked="0"/>
    </xf>
    <xf numFmtId="6" fontId="11" fillId="0" borderId="2" xfId="0" applyNumberFormat="1" applyFont="1" applyBorder="1" applyAlignment="1" applyProtection="1">
      <alignment horizontal="left" vertical="center" indent="2"/>
      <protection locked="0"/>
    </xf>
    <xf numFmtId="6" fontId="17" fillId="0" borderId="2" xfId="0" applyNumberFormat="1" applyFont="1" applyBorder="1" applyAlignment="1" applyProtection="1">
      <alignment horizontal="left" vertical="center" indent="2"/>
      <protection locked="0"/>
    </xf>
    <xf numFmtId="0" fontId="20" fillId="0" borderId="11" xfId="0" applyFont="1" applyBorder="1" applyAlignment="1" applyProtection="1">
      <alignment horizontal="center" vertical="center"/>
      <protection locked="0"/>
    </xf>
    <xf numFmtId="0" fontId="0" fillId="0" borderId="6" xfId="0" applyNumberFormat="1" applyFont="1" applyBorder="1" applyAlignment="1" applyProtection="1">
      <alignment horizontal="left" vertical="center" indent="2"/>
      <protection locked="0"/>
    </xf>
    <xf numFmtId="0" fontId="3" fillId="3" borderId="11" xfId="0" applyFont="1" applyFill="1" applyBorder="1" applyAlignment="1">
      <alignment horizontal="center" vertical="center"/>
    </xf>
    <xf numFmtId="0" fontId="0" fillId="0" borderId="6" xfId="0" applyBorder="1" applyAlignment="1" applyProtection="1">
      <alignment horizontal="left" vertical="center"/>
      <protection hidden="1"/>
    </xf>
    <xf numFmtId="0" fontId="13" fillId="0" borderId="0" xfId="0" applyFont="1" applyBorder="1"/>
    <xf numFmtId="0" fontId="0" fillId="0" borderId="8" xfId="0" applyBorder="1" applyAlignment="1" applyProtection="1">
      <alignment horizontal="left" vertical="center"/>
      <protection hidden="1"/>
    </xf>
    <xf numFmtId="0" fontId="7" fillId="4" borderId="0" xfId="0" applyFont="1" applyFill="1"/>
    <xf numFmtId="0" fontId="0" fillId="4" borderId="0" xfId="0" applyFill="1" applyAlignment="1">
      <alignment horizontal="center" vertical="center"/>
    </xf>
    <xf numFmtId="0" fontId="0" fillId="4" borderId="0" xfId="0" applyFill="1"/>
    <xf numFmtId="0" fontId="14" fillId="4" borderId="0" xfId="0" applyFont="1" applyFill="1" applyBorder="1" applyAlignment="1">
      <alignment horizontal="left" vertical="center" indent="2"/>
    </xf>
    <xf numFmtId="0" fontId="0" fillId="4" borderId="0" xfId="0" applyFill="1" applyBorder="1"/>
    <xf numFmtId="0" fontId="0" fillId="4" borderId="0" xfId="0" applyNumberFormat="1" applyFill="1" applyAlignment="1">
      <alignment horizontal="center" vertical="center"/>
    </xf>
    <xf numFmtId="165" fontId="7" fillId="4" borderId="0" xfId="0" applyNumberFormat="1" applyFont="1" applyFill="1" applyBorder="1" applyAlignment="1" applyProtection="1">
      <alignment horizontal="center" vertical="center"/>
    </xf>
    <xf numFmtId="0" fontId="8" fillId="4" borderId="0" xfId="0" applyNumberFormat="1" applyFont="1" applyFill="1" applyBorder="1" applyAlignment="1">
      <alignment horizontal="center" vertical="center"/>
    </xf>
    <xf numFmtId="0" fontId="9" fillId="4" borderId="0" xfId="0" applyNumberFormat="1" applyFont="1" applyFill="1" applyBorder="1" applyAlignment="1" applyProtection="1">
      <alignment horizontal="center" vertical="center"/>
      <protection hidden="1"/>
    </xf>
    <xf numFmtId="164" fontId="6" fillId="4" borderId="0" xfId="0" applyNumberFormat="1" applyFont="1" applyFill="1" applyBorder="1" applyAlignment="1" applyProtection="1">
      <alignment horizontal="center" vertical="center"/>
      <protection hidden="1"/>
    </xf>
    <xf numFmtId="164" fontId="6" fillId="4" borderId="0" xfId="0" applyNumberFormat="1" applyFont="1" applyFill="1" applyAlignment="1" applyProtection="1">
      <alignment horizontal="center" vertical="center"/>
      <protection hidden="1"/>
    </xf>
    <xf numFmtId="0" fontId="12" fillId="4" borderId="0" xfId="0" applyNumberFormat="1" applyFont="1" applyFill="1" applyAlignment="1" applyProtection="1">
      <alignment horizontal="center" vertical="center"/>
    </xf>
    <xf numFmtId="0" fontId="21" fillId="4" borderId="0" xfId="0" applyNumberFormat="1" applyFont="1" applyFill="1" applyBorder="1" applyAlignment="1">
      <alignment horizontal="center" vertical="center"/>
    </xf>
    <xf numFmtId="0" fontId="22" fillId="4" borderId="0" xfId="0" applyNumberFormat="1" applyFont="1" applyFill="1" applyBorder="1" applyAlignment="1" applyProtection="1">
      <alignment horizontal="center" vertical="center"/>
      <protection hidden="1"/>
    </xf>
    <xf numFmtId="0" fontId="0" fillId="4" borderId="0" xfId="0" applyFill="1" applyBorder="1" applyAlignment="1">
      <alignment horizontal="center" vertical="center"/>
    </xf>
    <xf numFmtId="0" fontId="0" fillId="4" borderId="0" xfId="0" applyFill="1" applyBorder="1" applyAlignment="1">
      <alignment horizontal="left" vertical="center" indent="2"/>
    </xf>
    <xf numFmtId="14" fontId="19" fillId="5" borderId="11" xfId="0" applyNumberFormat="1" applyFont="1" applyFill="1" applyBorder="1" applyAlignment="1" applyProtection="1">
      <alignment horizontal="center" vertical="center"/>
    </xf>
    <xf numFmtId="165" fontId="7" fillId="5" borderId="11" xfId="0" applyNumberFormat="1" applyFont="1" applyFill="1" applyBorder="1" applyAlignment="1" applyProtection="1">
      <alignment horizontal="center" vertical="center"/>
    </xf>
    <xf numFmtId="166" fontId="13" fillId="5" borderId="11" xfId="0" applyNumberFormat="1" applyFont="1" applyFill="1" applyBorder="1" applyAlignment="1">
      <alignment horizontal="center" vertical="center"/>
    </xf>
    <xf numFmtId="1" fontId="13" fillId="5" borderId="11" xfId="0" applyNumberFormat="1" applyFont="1" applyFill="1" applyBorder="1" applyAlignment="1">
      <alignment horizontal="center" vertical="center"/>
    </xf>
    <xf numFmtId="3" fontId="13" fillId="5" borderId="11" xfId="0" applyNumberFormat="1" applyFont="1" applyFill="1" applyBorder="1" applyAlignment="1">
      <alignment horizontal="center" vertical="center"/>
    </xf>
    <xf numFmtId="0" fontId="13" fillId="5" borderId="11" xfId="0" applyFont="1" applyFill="1" applyBorder="1" applyAlignment="1">
      <alignment horizontal="center" vertical="center"/>
    </xf>
    <xf numFmtId="6" fontId="13" fillId="5" borderId="11" xfId="0" applyNumberFormat="1" applyFont="1" applyFill="1" applyBorder="1" applyAlignment="1">
      <alignment horizontal="center" vertical="center"/>
    </xf>
    <xf numFmtId="0" fontId="4" fillId="5" borderId="18" xfId="0" applyNumberFormat="1" applyFont="1" applyFill="1" applyBorder="1" applyAlignment="1">
      <alignment horizontal="left" vertical="center" indent="2"/>
    </xf>
    <xf numFmtId="10" fontId="4" fillId="5" borderId="18" xfId="0" applyNumberFormat="1" applyFont="1" applyFill="1" applyBorder="1" applyAlignment="1">
      <alignment horizontal="left" vertical="center" indent="2"/>
    </xf>
    <xf numFmtId="0" fontId="4" fillId="5" borderId="19" xfId="0" applyNumberFormat="1" applyFont="1" applyFill="1" applyBorder="1" applyAlignment="1">
      <alignment horizontal="left" vertical="center" indent="2"/>
    </xf>
    <xf numFmtId="0" fontId="4" fillId="5" borderId="20" xfId="0" applyNumberFormat="1" applyFont="1" applyFill="1" applyBorder="1" applyAlignment="1">
      <alignment horizontal="left" vertical="center" indent="2"/>
    </xf>
    <xf numFmtId="10" fontId="4" fillId="5" borderId="11" xfId="0" applyNumberFormat="1" applyFont="1" applyFill="1" applyBorder="1" applyAlignment="1">
      <alignment horizontal="left" vertical="center" indent="2"/>
    </xf>
    <xf numFmtId="0" fontId="0" fillId="5" borderId="1" xfId="0" applyFill="1" applyBorder="1" applyAlignment="1">
      <alignment horizontal="left" vertical="center" indent="2"/>
    </xf>
    <xf numFmtId="0" fontId="0" fillId="5" borderId="2" xfId="0" applyFill="1" applyBorder="1" applyAlignment="1">
      <alignment horizontal="left" vertical="center" indent="2"/>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13" fillId="6" borderId="11" xfId="0" applyFont="1" applyFill="1" applyBorder="1" applyAlignment="1">
      <alignment horizontal="center" vertical="center"/>
    </xf>
    <xf numFmtId="14" fontId="23" fillId="4" borderId="0" xfId="0" applyNumberFormat="1" applyFont="1" applyFill="1" applyBorder="1" applyAlignment="1" applyProtection="1">
      <alignment horizontal="center" vertical="center"/>
    </xf>
    <xf numFmtId="0" fontId="0" fillId="3" borderId="11" xfId="0" applyFill="1" applyBorder="1" applyAlignment="1">
      <alignment horizontal="center" vertical="center"/>
    </xf>
    <xf numFmtId="167" fontId="0" fillId="5" borderId="17" xfId="0" applyNumberFormat="1" applyFill="1" applyBorder="1" applyAlignment="1">
      <alignment horizontal="left" vertical="center" indent="2"/>
    </xf>
    <xf numFmtId="167" fontId="0" fillId="5" borderId="11" xfId="0" applyNumberFormat="1" applyFill="1" applyBorder="1" applyAlignment="1">
      <alignment horizontal="left" vertical="center" indent="2"/>
    </xf>
    <xf numFmtId="0" fontId="19" fillId="6" borderId="11" xfId="0" applyFont="1" applyFill="1" applyBorder="1" applyAlignment="1">
      <alignment horizontal="center" vertical="center"/>
    </xf>
    <xf numFmtId="0" fontId="5" fillId="0" borderId="1" xfId="0" applyNumberFormat="1" applyFont="1" applyBorder="1" applyAlignment="1" applyProtection="1">
      <alignment horizontal="left" vertical="center" indent="2"/>
      <protection locked="0"/>
    </xf>
    <xf numFmtId="6" fontId="11" fillId="0" borderId="2" xfId="0" applyNumberFormat="1" applyFont="1" applyBorder="1" applyAlignment="1" applyProtection="1">
      <alignment horizontal="left" vertical="center" indent="2"/>
    </xf>
    <xf numFmtId="14" fontId="0" fillId="0" borderId="1" xfId="0" applyNumberFormat="1" applyFont="1" applyFill="1" applyBorder="1" applyAlignment="1" applyProtection="1">
      <alignment horizontal="center" vertical="center"/>
      <protection locked="0"/>
    </xf>
    <xf numFmtId="14" fontId="0" fillId="0" borderId="2" xfId="0" applyNumberFormat="1" applyFont="1" applyFill="1" applyBorder="1" applyAlignment="1" applyProtection="1">
      <alignment horizontal="center" vertical="center"/>
      <protection locked="0"/>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167" fontId="0" fillId="4" borderId="0" xfId="0" applyNumberFormat="1" applyFill="1" applyBorder="1" applyAlignment="1">
      <alignment horizontal="left" vertical="center" indent="2"/>
    </xf>
    <xf numFmtId="0" fontId="0" fillId="0" borderId="5" xfId="0" applyNumberFormat="1" applyFont="1" applyBorder="1" applyAlignment="1" applyProtection="1">
      <alignment horizontal="left" vertical="center" indent="2"/>
      <protection locked="0"/>
    </xf>
    <xf numFmtId="6" fontId="24" fillId="4" borderId="2" xfId="0" applyNumberFormat="1" applyFont="1" applyFill="1" applyBorder="1" applyAlignment="1" applyProtection="1">
      <alignment horizontal="left" vertical="center" indent="2"/>
    </xf>
    <xf numFmtId="0" fontId="0" fillId="0" borderId="0" xfId="0" applyNumberFormat="1"/>
    <xf numFmtId="0" fontId="14" fillId="6" borderId="12" xfId="0" applyFont="1" applyFill="1" applyBorder="1" applyAlignment="1">
      <alignment horizontal="center" vertical="center"/>
    </xf>
    <xf numFmtId="0" fontId="14" fillId="6" borderId="13" xfId="0" applyFont="1" applyFill="1" applyBorder="1" applyAlignment="1">
      <alignment horizontal="center" vertical="center"/>
    </xf>
    <xf numFmtId="0" fontId="14" fillId="6" borderId="14" xfId="0" applyFont="1" applyFill="1" applyBorder="1" applyAlignment="1">
      <alignment horizontal="center" vertical="center"/>
    </xf>
    <xf numFmtId="0" fontId="25" fillId="0" borderId="12" xfId="0" applyFont="1" applyBorder="1" applyAlignment="1">
      <alignment horizontal="center" vertical="center"/>
    </xf>
    <xf numFmtId="0" fontId="25" fillId="0" borderId="13" xfId="0" applyFont="1" applyBorder="1" applyAlignment="1">
      <alignment horizontal="center" vertical="center"/>
    </xf>
    <xf numFmtId="0" fontId="25" fillId="0" borderId="14" xfId="0" applyFont="1" applyBorder="1" applyAlignment="1">
      <alignment horizontal="center" vertical="center"/>
    </xf>
    <xf numFmtId="0" fontId="2" fillId="2" borderId="5" xfId="0" applyFont="1" applyFill="1" applyBorder="1" applyAlignment="1">
      <alignment horizontal="center" vertical="center"/>
    </xf>
    <xf numFmtId="49" fontId="0" fillId="0" borderId="1" xfId="0" applyNumberFormat="1" applyFill="1" applyBorder="1" applyAlignment="1" applyProtection="1">
      <alignment horizontal="center" vertical="center"/>
      <protection locked="0"/>
    </xf>
    <xf numFmtId="49" fontId="0" fillId="0" borderId="2" xfId="0" applyNumberFormat="1" applyFill="1" applyBorder="1" applyAlignment="1" applyProtection="1">
      <alignment horizontal="center" vertical="center"/>
      <protection locked="0"/>
    </xf>
    <xf numFmtId="49" fontId="0" fillId="0" borderId="3" xfId="0" applyNumberFormat="1" applyFill="1" applyBorder="1" applyAlignment="1" applyProtection="1">
      <alignment horizontal="center" vertical="center"/>
      <protection locked="0"/>
    </xf>
    <xf numFmtId="0" fontId="18" fillId="0" borderId="0" xfId="1"/>
    <xf numFmtId="49" fontId="0" fillId="0" borderId="0" xfId="0" applyNumberFormat="1"/>
    <xf numFmtId="0" fontId="0" fillId="0" borderId="0" xfId="0" applyProtection="1">
      <protection hidden="1"/>
    </xf>
    <xf numFmtId="14" fontId="6" fillId="0" borderId="0" xfId="0" applyNumberFormat="1" applyFont="1" applyProtection="1">
      <protection hidden="1"/>
    </xf>
    <xf numFmtId="0" fontId="6" fillId="0" borderId="0" xfId="0" applyFont="1" applyProtection="1">
      <protection hidden="1"/>
    </xf>
    <xf numFmtId="166" fontId="6" fillId="0" borderId="0" xfId="0" applyNumberFormat="1" applyFont="1" applyProtection="1">
      <protection hidden="1"/>
    </xf>
  </cellXfs>
  <cellStyles count="2">
    <cellStyle name="Hyperlink" xfId="1" builtinId="8"/>
    <cellStyle name="Normal" xfId="0" builtinId="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b/>
        <i/>
        <color theme="1"/>
      </font>
      <fill>
        <patternFill>
          <bgColor rgb="FF92D050"/>
        </patternFill>
      </fill>
    </dxf>
    <dxf>
      <font>
        <color rgb="FF006100"/>
      </font>
      <fill>
        <patternFill>
          <bgColor rgb="FFC6EFCE"/>
        </patternFill>
      </fill>
    </dxf>
    <dxf>
      <font>
        <color rgb="FF9C0006"/>
      </font>
      <fill>
        <patternFill>
          <bgColor rgb="FFFFC7CE"/>
        </patternFill>
      </fill>
    </dxf>
    <dxf>
      <fill>
        <patternFill>
          <bgColor rgb="FF92D050"/>
        </patternFill>
      </fill>
    </dxf>
    <dxf>
      <font>
        <b/>
        <i val="0"/>
      </font>
      <fill>
        <patternFill>
          <bgColor rgb="FFFF0000"/>
        </patternFill>
      </fill>
    </dxf>
    <dxf>
      <font>
        <b val="0"/>
        <i val="0"/>
      </font>
      <fill>
        <patternFill>
          <bgColor rgb="FF92D050"/>
        </patternFill>
      </fill>
    </dxf>
    <dxf>
      <font>
        <b/>
        <i val="0"/>
      </font>
      <fill>
        <patternFill>
          <bgColor rgb="FFFF0000"/>
        </patternFill>
      </fill>
    </dxf>
    <dxf>
      <font>
        <b/>
        <i/>
        <color theme="1"/>
      </font>
      <fill>
        <patternFill>
          <bgColor rgb="FFFF0000"/>
        </patternFill>
      </fill>
    </dxf>
    <dxf>
      <font>
        <b/>
        <i/>
        <color theme="1"/>
      </font>
      <fill>
        <patternFill>
          <bgColor rgb="FFF57B17"/>
        </patternFill>
      </fill>
    </dxf>
    <dxf>
      <font>
        <b val="0"/>
        <i val="0"/>
        <color theme="1"/>
      </font>
      <fill>
        <patternFill>
          <bgColor rgb="FFFFFF00"/>
        </patternFill>
      </fill>
    </dxf>
    <dxf>
      <fill>
        <patternFill>
          <bgColor rgb="FF00B050"/>
        </patternFill>
      </fill>
    </dxf>
    <dxf>
      <font>
        <b/>
        <i/>
        <color theme="1"/>
      </font>
      <fill>
        <patternFill>
          <bgColor rgb="FF92D050"/>
        </patternFill>
      </fill>
    </dxf>
    <dxf>
      <fill>
        <patternFill>
          <bgColor rgb="FFFFC7CE"/>
        </patternFill>
      </fill>
    </dxf>
    <dxf>
      <font>
        <color rgb="FF9C6500"/>
      </font>
      <fill>
        <patternFill>
          <bgColor rgb="FFFFEB9C"/>
        </patternFill>
      </fill>
    </dxf>
    <dxf>
      <font>
        <b/>
        <i/>
        <color theme="1"/>
      </font>
      <fill>
        <patternFill>
          <bgColor rgb="FF92D050"/>
        </patternFill>
      </fill>
    </dxf>
    <dxf>
      <font>
        <color rgb="FF9C0006"/>
      </font>
      <fill>
        <patternFill>
          <bgColor rgb="FFFFC7CE"/>
        </patternFill>
      </fill>
    </dxf>
    <dxf>
      <fill>
        <patternFill>
          <bgColor rgb="FFFFC7CE"/>
        </patternFill>
      </fill>
    </dxf>
    <dxf>
      <font>
        <b/>
        <i/>
        <color theme="1"/>
      </font>
      <fill>
        <patternFill>
          <bgColor rgb="FF92D050"/>
        </patternFill>
      </fill>
    </dxf>
    <dxf>
      <font>
        <color rgb="FF9C0006"/>
      </font>
      <fill>
        <patternFill>
          <bgColor rgb="FFFFC7CE"/>
        </patternFill>
      </fill>
    </dxf>
    <dxf>
      <font>
        <color rgb="FF9C0006"/>
      </font>
      <fill>
        <patternFill>
          <bgColor rgb="FFFFC7CE"/>
        </patternFill>
      </fill>
    </dxf>
    <dxf>
      <fill>
        <patternFill>
          <bgColor rgb="FFFFC7CE"/>
        </patternFill>
      </fill>
    </dxf>
    <dxf>
      <fill>
        <patternFill>
          <bgColor rgb="FFFFC7CE"/>
        </patternFill>
      </fill>
    </dxf>
    <dxf>
      <fill>
        <patternFill>
          <bgColor rgb="FFCCE9AD"/>
        </patternFill>
      </fill>
    </dxf>
    <dxf>
      <numFmt numFmtId="0" formatCode="General"/>
      <border diagonalUp="0" diagonalDown="0">
        <left style="thin">
          <color auto="1"/>
        </left>
        <right/>
        <top/>
        <bottom/>
        <vertical/>
        <horizontal/>
      </border>
      <protection locked="1" hidden="1"/>
    </dxf>
    <dxf>
      <numFmt numFmtId="0" formatCode="General"/>
      <border diagonalUp="0" diagonalDown="0">
        <left style="thin">
          <color auto="1"/>
        </left>
        <right/>
        <top/>
        <bottom/>
        <vertical/>
        <horizontal/>
      </border>
      <protection locked="1" hidden="1"/>
    </dxf>
    <dxf>
      <numFmt numFmtId="0" formatCode="General"/>
      <border diagonalUp="0" diagonalDown="0">
        <left style="thin">
          <color auto="1"/>
        </left>
        <right/>
        <top/>
        <bottom/>
        <vertical/>
        <horizontal/>
      </border>
      <protection locked="1" hidden="1"/>
    </dxf>
    <dxf>
      <numFmt numFmtId="30" formatCode="@"/>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numFmt numFmtId="30" formatCode="@"/>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font>
        <strike val="0"/>
        <outline val="0"/>
        <shadow val="0"/>
        <u val="none"/>
        <vertAlign val="baseline"/>
        <sz val="11"/>
        <color theme="1"/>
        <name val="Calibri"/>
        <scheme val="minor"/>
      </font>
      <numFmt numFmtId="19" formatCode="m/d/yyyy"/>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bottom/>
      </border>
      <protection locked="0" hidden="0"/>
    </dxf>
    <dxf>
      <numFmt numFmtId="0" formatCode="General"/>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right style="thin">
          <color auto="1"/>
        </right>
        <top/>
        <bottom/>
        <vertical/>
        <horizontal/>
      </border>
      <protection locked="1" hidden="1"/>
    </dxf>
    <dxf>
      <border outline="0">
        <left style="thin">
          <color auto="1"/>
        </left>
        <right style="thin">
          <color auto="1"/>
        </right>
        <top style="thin">
          <color indexed="64"/>
        </top>
        <bottom style="thin">
          <color indexed="64"/>
        </bottom>
      </border>
    </dxf>
    <dxf>
      <protection locked="1" hidden="1"/>
    </dxf>
    <dxf>
      <border outline="0">
        <bottom style="thin">
          <color indexed="64"/>
        </bottom>
      </border>
    </dxf>
    <dxf>
      <border diagonalUp="0" diagonalDown="0" outline="0">
        <left style="thin">
          <color auto="1"/>
        </left>
        <right style="thin">
          <color auto="1"/>
        </right>
        <top/>
        <bottom/>
      </border>
    </dxf>
    <dxf>
      <alignment horizontal="left" vertical="center" textRotation="0" wrapText="0" indent="2" justifyLastLine="0" shrinkToFit="0" readingOrder="0"/>
      <border diagonalUp="0" diagonalDown="0" outline="0">
        <left style="thin">
          <color indexed="64"/>
        </left>
        <right style="thin">
          <color auto="1"/>
        </right>
        <top/>
        <bottom/>
      </border>
      <protection locked="0" hidden="0"/>
    </dxf>
    <dxf>
      <font>
        <b/>
        <i val="0"/>
        <strike val="0"/>
        <condense val="0"/>
        <extend val="0"/>
        <outline val="0"/>
        <shadow val="0"/>
        <u val="none"/>
        <vertAlign val="baseline"/>
        <sz val="10"/>
        <color theme="1"/>
        <name val="Calibri"/>
        <scheme val="minor"/>
      </font>
      <numFmt numFmtId="10" formatCode="&quot;$&quot;#,##0_);[Red]\(&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0" hidden="0"/>
    </dxf>
    <dxf>
      <font>
        <b/>
        <i val="0"/>
        <strike val="0"/>
        <condense val="0"/>
        <extend val="0"/>
        <outline val="0"/>
        <shadow val="0"/>
        <u val="none"/>
        <vertAlign val="baseline"/>
        <sz val="10"/>
        <color theme="1"/>
        <name val="Calibri"/>
        <scheme val="minor"/>
      </font>
      <numFmt numFmtId="10" formatCode="&quot;$&quot;#,##0_);[Red]\(&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1" hidden="0"/>
    </dxf>
    <dxf>
      <font>
        <b/>
        <i val="0"/>
        <strike val="0"/>
        <condense val="0"/>
        <extend val="0"/>
        <outline val="0"/>
        <shadow val="0"/>
        <u val="none"/>
        <vertAlign val="baseline"/>
        <sz val="10"/>
        <color theme="1"/>
        <name val="Calibri"/>
        <scheme val="minor"/>
      </font>
      <numFmt numFmtId="164" formatCode="&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1"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1"/>
        <color theme="1"/>
        <name val="Calibri"/>
        <scheme val="minor"/>
      </font>
      <numFmt numFmtId="0" formatCode="Genera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font>
        <b val="0"/>
        <i val="0"/>
        <strike val="0"/>
        <condense val="0"/>
        <extend val="0"/>
        <outline val="0"/>
        <shadow val="0"/>
        <u val="none"/>
        <vertAlign val="baseline"/>
        <sz val="11"/>
        <color theme="1"/>
        <name val="Calibri"/>
        <scheme val="minor"/>
      </font>
      <numFmt numFmtId="0" formatCode="General"/>
      <alignment horizontal="left" vertical="center" textRotation="0" wrapText="0" indent="2" justifyLastLine="0" shrinkToFit="0" readingOrder="0"/>
      <border diagonalUp="0" diagonalDown="0">
        <left style="thin">
          <color indexed="64"/>
        </left>
        <right style="thin">
          <color indexed="64"/>
        </right>
        <top/>
        <bottom/>
        <vertical/>
        <horizontal/>
      </border>
      <protection locked="0" hidden="0"/>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1"/>
        <name val="Calibri"/>
        <scheme val="minor"/>
      </font>
      <fill>
        <patternFill patternType="solid">
          <fgColor indexed="64"/>
          <bgColor theme="6"/>
        </patternFill>
      </fill>
      <alignment horizontal="center"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Medium9"/>
  <colors>
    <mruColors>
      <color rgb="FFCCE9AD"/>
      <color rgb="FFABDB77"/>
      <color rgb="FFF57B17"/>
      <color rgb="FF9BBB5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0"/>
      <c:perspective val="30"/>
    </c:view3D>
    <c:floor>
      <c:thickness val="0"/>
    </c:floor>
    <c:sideWall>
      <c:thickness val="0"/>
    </c:sideWall>
    <c:backWall>
      <c:thickness val="0"/>
    </c:backWall>
    <c:plotArea>
      <c:layout/>
      <c:bar3DChart>
        <c:barDir val="col"/>
        <c:grouping val="clustered"/>
        <c:varyColors val="0"/>
        <c:ser>
          <c:idx val="0"/>
          <c:order val="0"/>
          <c:tx>
            <c:strRef>
              <c:f>'Fleet Rankings'!$B$13</c:f>
              <c:strCache>
                <c:ptCount val="1"/>
                <c:pt idx="0">
                  <c:v>0. Initiate</c:v>
                </c:pt>
              </c:strCache>
            </c:strRef>
          </c:tx>
          <c:invertIfNegative val="0"/>
          <c:val>
            <c:numRef>
              <c:f>'Fleet Rankings'!$C$13</c:f>
              <c:numCache>
                <c:formatCode>0.00%</c:formatCode>
                <c:ptCount val="1"/>
                <c:pt idx="0">
                  <c:v>0.56880733944954132</c:v>
                </c:pt>
              </c:numCache>
            </c:numRef>
          </c:val>
        </c:ser>
        <c:ser>
          <c:idx val="1"/>
          <c:order val="1"/>
          <c:tx>
            <c:strRef>
              <c:f>'Fleet Rankings'!$B$14</c:f>
              <c:strCache>
                <c:ptCount val="1"/>
                <c:pt idx="0">
                  <c:v>1. Junior Member</c:v>
                </c:pt>
              </c:strCache>
            </c:strRef>
          </c:tx>
          <c:invertIfNegative val="0"/>
          <c:val>
            <c:numRef>
              <c:f>'Fleet Rankings'!$C$14</c:f>
              <c:numCache>
                <c:formatCode>0.00%</c:formatCode>
                <c:ptCount val="1"/>
                <c:pt idx="0">
                  <c:v>0.15596330275229359</c:v>
                </c:pt>
              </c:numCache>
            </c:numRef>
          </c:val>
        </c:ser>
        <c:ser>
          <c:idx val="2"/>
          <c:order val="2"/>
          <c:tx>
            <c:strRef>
              <c:f>'Fleet Rankings'!$B$15</c:f>
              <c:strCache>
                <c:ptCount val="1"/>
                <c:pt idx="0">
                  <c:v>2. Member</c:v>
                </c:pt>
              </c:strCache>
            </c:strRef>
          </c:tx>
          <c:invertIfNegative val="0"/>
          <c:val>
            <c:numRef>
              <c:f>'Fleet Rankings'!$C$15</c:f>
              <c:numCache>
                <c:formatCode>0.00%</c:formatCode>
                <c:ptCount val="1"/>
                <c:pt idx="0">
                  <c:v>9.7859327217125383E-2</c:v>
                </c:pt>
              </c:numCache>
            </c:numRef>
          </c:val>
        </c:ser>
        <c:ser>
          <c:idx val="3"/>
          <c:order val="3"/>
          <c:tx>
            <c:strRef>
              <c:f>'Fleet Rankings'!$B$16</c:f>
              <c:strCache>
                <c:ptCount val="1"/>
                <c:pt idx="0">
                  <c:v>3. Senior Member</c:v>
                </c:pt>
              </c:strCache>
            </c:strRef>
          </c:tx>
          <c:invertIfNegative val="0"/>
          <c:val>
            <c:numRef>
              <c:f>'Fleet Rankings'!$C$16</c:f>
              <c:numCache>
                <c:formatCode>0.00%</c:formatCode>
                <c:ptCount val="1"/>
                <c:pt idx="0">
                  <c:v>4.5871559633027525E-2</c:v>
                </c:pt>
              </c:numCache>
            </c:numRef>
          </c:val>
        </c:ser>
        <c:ser>
          <c:idx val="4"/>
          <c:order val="4"/>
          <c:tx>
            <c:strRef>
              <c:f>'Fleet Rankings'!$B$17</c:f>
              <c:strCache>
                <c:ptCount val="1"/>
                <c:pt idx="0">
                  <c:v>4. Consul Initiate</c:v>
                </c:pt>
              </c:strCache>
            </c:strRef>
          </c:tx>
          <c:invertIfNegative val="0"/>
          <c:val>
            <c:numRef>
              <c:f>'Fleet Rankings'!$C$17</c:f>
              <c:numCache>
                <c:formatCode>0.00%</c:formatCode>
                <c:ptCount val="1"/>
                <c:pt idx="0">
                  <c:v>4.5871559633027525E-2</c:v>
                </c:pt>
              </c:numCache>
            </c:numRef>
          </c:val>
        </c:ser>
        <c:ser>
          <c:idx val="5"/>
          <c:order val="5"/>
          <c:tx>
            <c:strRef>
              <c:f>'Fleet Rankings'!$B$18</c:f>
              <c:strCache>
                <c:ptCount val="1"/>
                <c:pt idx="0">
                  <c:v>5. Council Member</c:v>
                </c:pt>
              </c:strCache>
            </c:strRef>
          </c:tx>
          <c:invertIfNegative val="0"/>
          <c:val>
            <c:numRef>
              <c:f>'Fleet Rankings'!$C$18</c:f>
              <c:numCache>
                <c:formatCode>0.00%</c:formatCode>
                <c:ptCount val="1"/>
                <c:pt idx="0">
                  <c:v>3.9755351681957186E-2</c:v>
                </c:pt>
              </c:numCache>
            </c:numRef>
          </c:val>
        </c:ser>
        <c:ser>
          <c:idx val="6"/>
          <c:order val="6"/>
          <c:tx>
            <c:strRef>
              <c:f>'Fleet Rankings'!$B$19</c:f>
              <c:strCache>
                <c:ptCount val="1"/>
                <c:pt idx="0">
                  <c:v>6. Senior Council</c:v>
                </c:pt>
              </c:strCache>
            </c:strRef>
          </c:tx>
          <c:invertIfNegative val="0"/>
          <c:val>
            <c:numRef>
              <c:f>'Fleet Rankings'!$C$19</c:f>
              <c:numCache>
                <c:formatCode>0.00%</c:formatCode>
                <c:ptCount val="1"/>
                <c:pt idx="0">
                  <c:v>4.2813455657492352E-2</c:v>
                </c:pt>
              </c:numCache>
            </c:numRef>
          </c:val>
        </c:ser>
        <c:dLbls>
          <c:showLegendKey val="0"/>
          <c:showVal val="0"/>
          <c:showCatName val="0"/>
          <c:showSerName val="0"/>
          <c:showPercent val="0"/>
          <c:showBubbleSize val="0"/>
        </c:dLbls>
        <c:gapWidth val="150"/>
        <c:shape val="box"/>
        <c:axId val="84768256"/>
        <c:axId val="84769792"/>
        <c:axId val="0"/>
      </c:bar3DChart>
      <c:catAx>
        <c:axId val="84768256"/>
        <c:scaling>
          <c:orientation val="minMax"/>
        </c:scaling>
        <c:delete val="0"/>
        <c:axPos val="b"/>
        <c:majorTickMark val="out"/>
        <c:minorTickMark val="none"/>
        <c:tickLblPos val="nextTo"/>
        <c:crossAx val="84769792"/>
        <c:crosses val="autoZero"/>
        <c:auto val="1"/>
        <c:lblAlgn val="ctr"/>
        <c:lblOffset val="100"/>
        <c:noMultiLvlLbl val="0"/>
      </c:catAx>
      <c:valAx>
        <c:axId val="84769792"/>
        <c:scaling>
          <c:orientation val="minMax"/>
        </c:scaling>
        <c:delete val="0"/>
        <c:axPos val="l"/>
        <c:majorGridlines/>
        <c:numFmt formatCode="0.00%" sourceLinked="1"/>
        <c:majorTickMark val="out"/>
        <c:minorTickMark val="none"/>
        <c:tickLblPos val="nextTo"/>
        <c:crossAx val="8476825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0"/>
      <c:perspective val="30"/>
    </c:view3D>
    <c:floor>
      <c:thickness val="0"/>
    </c:floor>
    <c:sideWall>
      <c:thickness val="0"/>
    </c:sideWall>
    <c:backWall>
      <c:thickness val="0"/>
    </c:backWall>
    <c:plotArea>
      <c:layout/>
      <c:bar3DChart>
        <c:barDir val="col"/>
        <c:grouping val="percentStacked"/>
        <c:varyColors val="0"/>
        <c:ser>
          <c:idx val="0"/>
          <c:order val="0"/>
          <c:tx>
            <c:strRef>
              <c:f>'Fleet Rankings'!$I$2</c:f>
              <c:strCache>
                <c:ptCount val="1"/>
                <c:pt idx="0">
                  <c:v>Players On Webpage</c:v>
                </c:pt>
              </c:strCache>
            </c:strRef>
          </c:tx>
          <c:invertIfNegative val="0"/>
          <c:dPt>
            <c:idx val="0"/>
            <c:invertIfNegative val="0"/>
            <c:bubble3D val="0"/>
            <c:spPr>
              <a:solidFill>
                <a:srgbClr val="00B050"/>
              </a:solidFill>
            </c:spPr>
          </c:dPt>
          <c:dLbls>
            <c:dLbl>
              <c:idx val="0"/>
              <c:layout>
                <c:manualLayout>
                  <c:x val="2.7350424405365163E-2"/>
                  <c:y val="-3.0792910162775688E-3"/>
                </c:manualLayout>
              </c:layout>
              <c:showLegendKey val="0"/>
              <c:showVal val="1"/>
              <c:showCatName val="0"/>
              <c:showSerName val="0"/>
              <c:showPercent val="0"/>
              <c:showBubbleSize val="0"/>
            </c:dLbl>
            <c:showLegendKey val="0"/>
            <c:showVal val="1"/>
            <c:showCatName val="0"/>
            <c:showSerName val="0"/>
            <c:showPercent val="0"/>
            <c:showBubbleSize val="0"/>
            <c:showLeaderLines val="0"/>
          </c:dLbls>
          <c:val>
            <c:numRef>
              <c:f>'Fleet Rankings'!$H$3</c:f>
              <c:numCache>
                <c:formatCode>0.0000%</c:formatCode>
                <c:ptCount val="1"/>
                <c:pt idx="0">
                  <c:v>0.18666666666666668</c:v>
                </c:pt>
              </c:numCache>
            </c:numRef>
          </c:val>
        </c:ser>
        <c:ser>
          <c:idx val="1"/>
          <c:order val="1"/>
          <c:tx>
            <c:strRef>
              <c:f>'Fleet Rankings'!$K$2</c:f>
              <c:strCache>
                <c:ptCount val="1"/>
                <c:pt idx="0">
                  <c:v>Total Players</c:v>
                </c:pt>
              </c:strCache>
            </c:strRef>
          </c:tx>
          <c:invertIfNegative val="0"/>
          <c:val>
            <c:numLit>
              <c:formatCode>General</c:formatCode>
              <c:ptCount val="1"/>
              <c:pt idx="0">
                <c:v>1</c:v>
              </c:pt>
            </c:numLit>
          </c:val>
        </c:ser>
        <c:dLbls>
          <c:showLegendKey val="0"/>
          <c:showVal val="0"/>
          <c:showCatName val="0"/>
          <c:showSerName val="0"/>
          <c:showPercent val="0"/>
          <c:showBubbleSize val="0"/>
        </c:dLbls>
        <c:gapWidth val="150"/>
        <c:shape val="cylinder"/>
        <c:axId val="38739968"/>
        <c:axId val="38741504"/>
        <c:axId val="0"/>
      </c:bar3DChart>
      <c:catAx>
        <c:axId val="38739968"/>
        <c:scaling>
          <c:orientation val="minMax"/>
        </c:scaling>
        <c:delete val="0"/>
        <c:axPos val="b"/>
        <c:majorTickMark val="out"/>
        <c:minorTickMark val="none"/>
        <c:tickLblPos val="nextTo"/>
        <c:crossAx val="38741504"/>
        <c:crosses val="autoZero"/>
        <c:auto val="1"/>
        <c:lblAlgn val="ctr"/>
        <c:lblOffset val="100"/>
        <c:noMultiLvlLbl val="0"/>
      </c:catAx>
      <c:valAx>
        <c:axId val="38741504"/>
        <c:scaling>
          <c:orientation val="minMax"/>
        </c:scaling>
        <c:delete val="0"/>
        <c:axPos val="l"/>
        <c:majorGridlines/>
        <c:numFmt formatCode="0%" sourceLinked="1"/>
        <c:majorTickMark val="out"/>
        <c:minorTickMark val="none"/>
        <c:tickLblPos val="nextTo"/>
        <c:crossAx val="38739968"/>
        <c:crosses val="autoZero"/>
        <c:crossBetween val="between"/>
      </c:valAx>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explosion val="10"/>
          <c:dPt>
            <c:idx val="0"/>
            <c:bubble3D val="0"/>
            <c:explosion val="0"/>
            <c:spPr>
              <a:solidFill>
                <a:srgbClr val="00B050"/>
              </a:solidFill>
            </c:spPr>
          </c:dPt>
          <c:dPt>
            <c:idx val="1"/>
            <c:bubble3D val="0"/>
            <c:explosion val="0"/>
            <c:spPr>
              <a:solidFill>
                <a:srgbClr val="FFFF00"/>
              </a:solidFill>
            </c:spPr>
          </c:dPt>
          <c:dPt>
            <c:idx val="2"/>
            <c:bubble3D val="0"/>
            <c:explosion val="0"/>
            <c:spPr>
              <a:solidFill>
                <a:srgbClr val="FFC000"/>
              </a:solidFill>
            </c:spPr>
          </c:dPt>
          <c:dPt>
            <c:idx val="3"/>
            <c:bubble3D val="0"/>
            <c:explosion val="25"/>
            <c:spPr>
              <a:solidFill>
                <a:srgbClr val="FF0000"/>
              </a:solidFill>
            </c:spPr>
          </c:dPt>
          <c:cat>
            <c:strRef>
              <c:f>'Tables Graphs'!$L$53:$L$56</c:f>
              <c:strCache>
                <c:ptCount val="4"/>
                <c:pt idx="0">
                  <c:v>1 month</c:v>
                </c:pt>
                <c:pt idx="1">
                  <c:v>2 to 4 months</c:v>
                </c:pt>
                <c:pt idx="2">
                  <c:v>4 to 6 months</c:v>
                </c:pt>
                <c:pt idx="3">
                  <c:v>6 months or more</c:v>
                </c:pt>
              </c:strCache>
            </c:strRef>
          </c:cat>
          <c:val>
            <c:numRef>
              <c:f>'Tables Graphs'!$K$53:$K$56</c:f>
              <c:numCache>
                <c:formatCode>General</c:formatCode>
                <c:ptCount val="4"/>
                <c:pt idx="0">
                  <c:v>196</c:v>
                </c:pt>
                <c:pt idx="1">
                  <c:v>86</c:v>
                </c:pt>
                <c:pt idx="2">
                  <c:v>45</c:v>
                </c:pt>
                <c:pt idx="3">
                  <c:v>0</c:v>
                </c:pt>
              </c:numCache>
            </c:numRef>
          </c:val>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1"/>
          <c:order val="0"/>
          <c:tx>
            <c:v>Players</c:v>
          </c:tx>
          <c:invertIfNegative val="0"/>
          <c:dPt>
            <c:idx val="0"/>
            <c:invertIfNegative val="0"/>
            <c:bubble3D val="0"/>
            <c:spPr>
              <a:solidFill>
                <a:srgbClr val="92D050"/>
              </a:solidFill>
            </c:spPr>
          </c:dPt>
          <c:val>
            <c:numRef>
              <c:f>'Tables Graphs'!$I$86</c:f>
              <c:numCache>
                <c:formatCode>0.0000%</c:formatCode>
                <c:ptCount val="1"/>
                <c:pt idx="0">
                  <c:v>0.68807339449541283</c:v>
                </c:pt>
              </c:numCache>
            </c:numRef>
          </c:val>
        </c:ser>
        <c:ser>
          <c:idx val="0"/>
          <c:order val="1"/>
          <c:tx>
            <c:v>Characters</c:v>
          </c:tx>
          <c:invertIfNegative val="0"/>
          <c:val>
            <c:numRef>
              <c:f>'Tables Graphs'!$I$85</c:f>
              <c:numCache>
                <c:formatCode>0.0000%</c:formatCode>
                <c:ptCount val="1"/>
                <c:pt idx="0">
                  <c:v>0.31192660550458717</c:v>
                </c:pt>
              </c:numCache>
            </c:numRef>
          </c:val>
        </c:ser>
        <c:dLbls>
          <c:showLegendKey val="0"/>
          <c:showVal val="0"/>
          <c:showCatName val="0"/>
          <c:showSerName val="0"/>
          <c:showPercent val="0"/>
          <c:showBubbleSize val="0"/>
        </c:dLbls>
        <c:gapWidth val="150"/>
        <c:shape val="box"/>
        <c:axId val="38516608"/>
        <c:axId val="38518144"/>
        <c:axId val="0"/>
      </c:bar3DChart>
      <c:catAx>
        <c:axId val="38516608"/>
        <c:scaling>
          <c:orientation val="minMax"/>
        </c:scaling>
        <c:delete val="0"/>
        <c:axPos val="b"/>
        <c:majorTickMark val="out"/>
        <c:minorTickMark val="none"/>
        <c:tickLblPos val="nextTo"/>
        <c:crossAx val="38518144"/>
        <c:crosses val="autoZero"/>
        <c:auto val="1"/>
        <c:lblAlgn val="ctr"/>
        <c:lblOffset val="100"/>
        <c:noMultiLvlLbl val="0"/>
      </c:catAx>
      <c:valAx>
        <c:axId val="38518144"/>
        <c:scaling>
          <c:orientation val="minMax"/>
        </c:scaling>
        <c:delete val="0"/>
        <c:axPos val="l"/>
        <c:majorGridlines/>
        <c:numFmt formatCode="0%" sourceLinked="1"/>
        <c:majorTickMark val="out"/>
        <c:minorTickMark val="none"/>
        <c:tickLblPos val="nextTo"/>
        <c:crossAx val="3851660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1</xdr:col>
      <xdr:colOff>47626</xdr:colOff>
      <xdr:row>32</xdr:row>
      <xdr:rowOff>66675</xdr:rowOff>
    </xdr:from>
    <xdr:ext cx="1809750" cy="6857999"/>
    <xdr:sp macro="" textlink="">
      <xdr:nvSpPr>
        <xdr:cNvPr id="2" name="TextBox 1"/>
        <xdr:cNvSpPr txBox="1"/>
      </xdr:nvSpPr>
      <xdr:spPr>
        <a:xfrm>
          <a:off x="361951" y="6905625"/>
          <a:ext cx="1809750" cy="6857999"/>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effectLst/>
            </a:rPr>
            <a:t>Initiate to Junior Member = 51000 Lifetime Fleet Credits earned*.</a:t>
          </a:r>
          <a:br>
            <a:rPr lang="en-US">
              <a:effectLst/>
            </a:rPr>
          </a:br>
          <a:r>
            <a:rPr lang="en-US">
              <a:effectLst/>
            </a:rPr>
            <a:t/>
          </a:r>
          <a:br>
            <a:rPr lang="en-US">
              <a:effectLst/>
            </a:rPr>
          </a:br>
          <a:r>
            <a:rPr lang="en-US">
              <a:effectLst/>
            </a:rPr>
            <a:t>Junior Member to Member = 306000 Lifetime Fleet Credits earned* and Space PVP vs Consul or Senior Consul. You must show flight proficiency and adaptability. Winning is not required.</a:t>
          </a:r>
          <a:br>
            <a:rPr lang="en-US">
              <a:effectLst/>
            </a:rPr>
          </a:br>
          <a:r>
            <a:rPr lang="en-US">
              <a:effectLst/>
            </a:rPr>
            <a:t/>
          </a:r>
          <a:br>
            <a:rPr lang="en-US">
              <a:effectLst/>
            </a:rPr>
          </a:br>
          <a:r>
            <a:rPr lang="en-US">
              <a:effectLst/>
            </a:rPr>
            <a:t>Member to Senior Member = 1581000 Lifetime Fleet Credits earned* and Ground PVP vs Consul or Senior Consul, and successfully lead an STF. You must show strategic thinking. Winning the PVP is not required. The STF you lead must finish successfully; achieving the optional not required.</a:t>
          </a:r>
          <a:br>
            <a:rPr lang="en-US">
              <a:effectLst/>
            </a:rPr>
          </a:br>
          <a:r>
            <a:rPr lang="en-US">
              <a:effectLst/>
            </a:rPr>
            <a:t/>
          </a:r>
          <a:br>
            <a:rPr lang="en-US">
              <a:effectLst/>
            </a:rPr>
          </a:br>
          <a:r>
            <a:rPr lang="en-US">
              <a:effectLst/>
            </a:rPr>
            <a:t>Senior Member to Consul Initiate = Candidates need to show Fleet Spirit, exemplary leadership, and go-to spirit. These candidates will be reviewed by the council upon referral</a:t>
          </a:r>
          <a:br>
            <a:rPr lang="en-US">
              <a:effectLst/>
            </a:rPr>
          </a:br>
          <a:r>
            <a:rPr lang="en-US">
              <a:effectLst/>
            </a:rPr>
            <a:t/>
          </a:r>
          <a:br>
            <a:rPr lang="en-US">
              <a:effectLst/>
            </a:rPr>
          </a:br>
          <a:r>
            <a:rPr lang="en-US">
              <a:effectLst/>
            </a:rPr>
            <a:t>* Evaluated on either UFP or KDF, across all characters on that side. For example, if you have two characters on UFP, and together they've earned 51000 LFC, you qualify for the promotion.</a:t>
          </a:r>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319087</xdr:colOff>
      <xdr:row>3</xdr:row>
      <xdr:rowOff>171449</xdr:rowOff>
    </xdr:from>
    <xdr:to>
      <xdr:col>7</xdr:col>
      <xdr:colOff>552450</xdr:colOff>
      <xdr:row>24</xdr:row>
      <xdr:rowOff>123824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271462</xdr:colOff>
      <xdr:row>27</xdr:row>
      <xdr:rowOff>142874</xdr:rowOff>
    </xdr:from>
    <xdr:to>
      <xdr:col>7</xdr:col>
      <xdr:colOff>638175</xdr:colOff>
      <xdr:row>49</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300036</xdr:colOff>
      <xdr:row>51</xdr:row>
      <xdr:rowOff>85724</xdr:rowOff>
    </xdr:from>
    <xdr:to>
      <xdr:col>7</xdr:col>
      <xdr:colOff>676275</xdr:colOff>
      <xdr:row>73</xdr:row>
      <xdr:rowOff>114300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428625</xdr:colOff>
      <xdr:row>77</xdr:row>
      <xdr:rowOff>42861</xdr:rowOff>
    </xdr:from>
    <xdr:to>
      <xdr:col>7</xdr:col>
      <xdr:colOff>714376</xdr:colOff>
      <xdr:row>99</xdr:row>
      <xdr:rowOff>95250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1129.649042592595" createdVersion="4" refreshedVersion="4" minRefreshableVersion="3" recordCount="1030">
  <cacheSource type="worksheet">
    <worksheetSource name="Table1"/>
  </cacheSource>
  <cacheFields count="10">
    <cacheField name="Character name" numFmtId="0">
      <sharedItems containsBlank="1" containsMixedTypes="1" containsNumber="1" containsInteger="1" minValue="118" maxValue="118" count="348">
        <n v="118"/>
        <s v="1 of 12"/>
        <s v="Aaron"/>
        <s v="Abay"/>
        <s v="Abraxas"/>
        <s v="Adam"/>
        <s v="Adams"/>
        <s v="Adan"/>
        <s v="Adira"/>
        <s v="Adough"/>
        <s v="Aeru"/>
        <s v="Aidan"/>
        <s v="Alerai"/>
        <s v="Alex"/>
        <s v="Amadaeus"/>
        <s v="Aneka"/>
        <s v="Aneko"/>
        <s v="Anthus"/>
        <s v="Anthus-ENG"/>
        <s v="Apophis"/>
        <s v="Archas"/>
        <s v="ASHUR"/>
        <s v="Bambera"/>
        <s v="Bayonetta"/>
        <s v="Beaumont"/>
        <s v="Beel Zabub"/>
        <s v="Beetlejuice"/>
        <s v="Beral"/>
        <s v="Bertinelli"/>
        <s v="Betsuni"/>
        <s v="Bichop"/>
        <s v="Bisk"/>
        <s v="Blacktree"/>
        <s v="Bopaad"/>
        <s v="Bran"/>
        <s v="Brence"/>
        <s v="Caitlain Pharn"/>
        <s v="Cali'ban"/>
        <s v="Carenza"/>
        <s v="Carmen Rosita Jad'nia"/>
        <s v="Carmondai"/>
        <s v="Catwoman"/>
        <s v="Cece"/>
        <s v="Celicia"/>
        <s v="ceraphid"/>
        <s v="Charles"/>
        <s v="Chase"/>
        <s v="Chipmunk"/>
        <s v="Cho'Koth"/>
        <s v="Chris"/>
        <s v="Christoper"/>
        <s v="Claire"/>
        <s v="Connor"/>
        <s v="Cultastica"/>
        <s v="Cyrilmak"/>
        <s v="Daniel"/>
        <s v="Darth Amidala"/>
        <s v="DarthSage"/>
        <s v="Da'vil"/>
        <s v="Daville Stargazer"/>
        <s v="De Vries"/>
        <s v="Deathicate"/>
        <s v="Deimos"/>
        <s v="Dinesy"/>
        <s v="Djarzenian"/>
        <s v="Donovan"/>
        <s v="Douglas"/>
        <s v="Drake"/>
        <s v="Dumat"/>
        <s v="Duncan"/>
        <s v="Ehjoss"/>
        <s v="Eighteen"/>
        <s v="Ejin"/>
        <s v="Elnora"/>
        <s v="Ely McDermot"/>
        <s v="Emerson"/>
        <s v="Enoch Dax"/>
        <s v="Eragon"/>
        <s v="Ethelwolfe"/>
        <s v="Eugene West"/>
        <s v="Evach"/>
        <s v="Evak"/>
        <s v="Ezekiel"/>
        <s v="Face"/>
        <s v="Fagen"/>
        <s v="Faith"/>
        <s v="Faye"/>
        <s v="Fermi"/>
        <s v="Flik"/>
        <s v="Fluffy"/>
        <s v="Fox"/>
        <s v="FranknFurter"/>
        <s v="George"/>
        <s v="Gingavitis"/>
        <s v="Goodmane"/>
        <s v="Gothar"/>
        <s v="Grey"/>
        <s v="Grizster"/>
        <s v="Halleck"/>
        <s v="Haralion"/>
        <s v="Haru"/>
        <s v="Hass"/>
        <s v="Hayden"/>
        <s v="Heather"/>
        <s v="Hell Hound 911"/>
        <s v="Hermione"/>
        <s v="heroesA"/>
        <s v="Hoku"/>
        <s v="Hon Wey"/>
        <s v="HUDSON"/>
        <s v="Hurrikane"/>
        <s v="Hutageg"/>
        <s v="Ineluki"/>
        <s v="Inemy"/>
        <s v="Ishira Aoshi"/>
        <s v="Jadcia"/>
        <s v="Jadzia"/>
        <s v="James"/>
        <s v="James T Blob"/>
        <s v="Jane"/>
        <s v="Jariz"/>
        <s v="Jazz"/>
        <s v="Jeaneous"/>
        <s v="Jezez"/>
        <s v="Jinod"/>
        <s v="John Luc"/>
        <s v="John Martin"/>
        <s v="John T mayson"/>
        <s v="Jon Tech"/>
        <s v="Jonathan Donistan"/>
        <s v="Jordan"/>
        <s v="Juniio"/>
        <s v="Juran"/>
        <s v="Justin"/>
        <s v="Kaarg"/>
        <s v="Kah'Dukhr"/>
        <s v="Kalkin"/>
        <s v="Karela SCI"/>
        <s v="Kahtarina"/>
        <s v="Katy"/>
        <s v="Kaybayen"/>
        <s v="Keana"/>
        <s v="Keili"/>
        <s v="Kelly T. Grier"/>
        <s v="Kelway"/>
        <s v="Kemloor"/>
        <s v="Kemsci"/>
        <s v="Kemtac"/>
        <s v="Kenton"/>
        <s v="Kepler"/>
        <s v="Kersar"/>
        <s v="Keru"/>
        <s v="Kexx"/>
        <s v="Keyid"/>
        <s v="Kirian"/>
        <s v="Kits"/>
        <s v="Kitty"/>
        <s v="Klak"/>
        <s v="K'Les"/>
        <s v="Kolve"/>
        <s v="Kon Emaka"/>
        <s v="krallous"/>
        <s v="Krawll"/>
        <s v="Larou"/>
        <s v="Leaia"/>
        <s v="Leandro"/>
        <s v="Lemmy"/>
        <s v="Leonardo"/>
        <s v="Leviticus"/>
        <s v="Lexi"/>
        <s v="Liam"/>
        <s v="Liem"/>
        <s v="LIFETAKR"/>
        <s v="Lilah"/>
        <s v="LilBastar'd"/>
        <s v="Lisa"/>
        <s v="Locke"/>
        <s v="Logan"/>
        <s v="Lou Armstrong"/>
        <s v="Lumus"/>
        <s v="Lykiel"/>
        <s v="Mack"/>
        <s v="Mackenzie"/>
        <s v="Magno Lon"/>
        <s v="Magnus"/>
        <s v="Maiek"/>
        <s v="Makoto Aoshi"/>
        <s v="Maktreknotwar"/>
        <s v="Mancel"/>
        <s v="Mellodii"/>
        <s v="M'eow"/>
        <s v="Meraxes"/>
        <s v="Michael"/>
        <s v="Mickalie"/>
        <s v="mike"/>
        <s v="Miles"/>
        <s v="Miri"/>
        <s v="Misha"/>
        <s v="Miss Vr"/>
        <s v="Moro"/>
        <s v="Mossimo"/>
        <s v="MOUSE"/>
        <s v="M'Ralla"/>
        <s v="Murasaki"/>
        <s v="M'Ztaan"/>
        <s v="Neane"/>
        <s v="Nessas"/>
        <s v="Nightshade"/>
        <s v="Nika"/>
        <s v="Nine"/>
        <s v="Nivasyth"/>
        <s v="Noil"/>
        <s v="Ossan"/>
        <s v="Otto Von Bismarck"/>
        <s v="Pahis La Forge"/>
        <s v="Paul"/>
        <s v="Peter"/>
        <s v="Plump"/>
        <s v="Porkins"/>
        <s v="Price"/>
        <s v="Psyla"/>
        <s v="Pump'kin"/>
        <s v="Qwell"/>
        <s v="ragnar"/>
        <s v="Ratzap"/>
        <s v="Rayenak"/>
        <s v="Reama"/>
        <s v="Reaper"/>
        <s v="Reia"/>
        <s v="Reilly"/>
        <s v="Revan"/>
        <s v="Rich"/>
        <s v="Rikos"/>
        <s v="Robrwoman"/>
        <s v="Roland Keifer"/>
        <s v="rollo"/>
        <s v="R'Reon"/>
        <s v="Ryeseda"/>
        <s v="Ryker.Two"/>
        <s v="Rysian"/>
        <s v="Ryumi"/>
        <s v="Samurai_Pumpkin"/>
        <s v="sap"/>
        <s v="Sar"/>
        <s v="SarBorg"/>
        <s v="SarSFE"/>
        <s v="Saryll"/>
        <s v="ScubaSteve"/>
        <s v="Seldon"/>
        <s v="Selene"/>
        <s v="Serrana"/>
        <s v="Setuna"/>
        <s v="Sevenn 0f Nine"/>
        <s v="SGT VANCE"/>
        <s v="Shakaar"/>
        <s v="Shameka"/>
        <s v="Shani"/>
        <s v="Shann K'Wren"/>
        <s v="Shaweef"/>
        <s v="Shiken"/>
        <s v="Shoopaman"/>
        <s v="Shoopaman TAC"/>
        <s v="silver"/>
        <s v="SilverSFT"/>
        <s v="silvette"/>
        <s v="Simok"/>
        <s v="Siom"/>
        <s v="Six"/>
        <s v="Siz"/>
        <s v="Skar'lette Thy'rx"/>
        <s v="Skarmin"/>
        <s v="Skeeve"/>
        <s v="smudge"/>
        <s v="Snugglesaurus"/>
        <s v="Socrates"/>
        <s v="Sohtoh"/>
        <s v="Solok"/>
        <s v="Sooty"/>
        <s v="Spuma"/>
        <s v="Ssaed"/>
        <s v="Ssaed Thraisihaer"/>
        <s v="Ssaedeyiv"/>
        <s v="Ssaedeyiv Tr'Traisihaer"/>
        <s v="Star"/>
        <s v="Steel"/>
        <s v="striker"/>
        <s v="Stryker"/>
        <s v="Suekyen"/>
        <s v="Sulak"/>
        <s v="Sylar"/>
        <s v="Sysal"/>
        <s v="Taia"/>
        <s v="Talana"/>
        <s v="Tanthal"/>
        <s v="Taurek"/>
        <s v="T'Bena"/>
        <s v="Ten"/>
        <s v="The Doctor"/>
        <s v="Thirteen"/>
        <s v="Thrane Ch'Shras"/>
        <s v="Tico"/>
        <s v="Tilot"/>
        <s v="Tipsy"/>
        <s v="Tipsy Ten"/>
        <s v="T'Lak"/>
        <s v="Tohuq"/>
        <s v="Torias Dax"/>
        <s v="Travis"/>
        <s v="Tristan Bold"/>
        <s v="Truenight"/>
        <s v="T'Shara"/>
        <s v="T'Shemop"/>
        <s v="Tu'Bad"/>
        <s v="tucker"/>
        <s v="Tudra"/>
        <s v="Tyderia"/>
        <s v="Tyderium"/>
        <s v="Tydir"/>
        <s v="Tylaria"/>
        <s v="Tyr"/>
        <s v="Valamara"/>
        <s v="Vanis"/>
        <s v="varo"/>
        <s v="Vasz"/>
        <s v="Venussa"/>
        <s v="Verindi"/>
        <s v="Victor Daywalker"/>
        <s v="Victor Goryal"/>
        <s v="Viktron"/>
        <s v="Virtual"/>
        <s v="Vito"/>
        <s v="Vol"/>
        <s v="Vorgar"/>
        <s v="Wahak"/>
        <s v="Wahkan"/>
        <s v="Whiskers"/>
        <s v="Whittle"/>
        <s v="Wienerblut"/>
        <s v="Wolfton"/>
        <s v="xavi"/>
        <s v="Xaxan"/>
        <s v="Yeduz"/>
        <s v="Zazon"/>
        <s v="Zeke"/>
        <s v="Zoimi"/>
        <s v="Zoune"/>
        <s v="Zrooper"/>
        <m/>
      </sharedItems>
    </cacheField>
    <cacheField name="At Handle" numFmtId="0">
      <sharedItems containsBlank="1" count="244">
        <s v="kaplan3001"/>
        <s v="Ariakes"/>
        <s v="Pyroyoyo"/>
        <s v="whitewolf007"/>
        <s v="martijn84"/>
        <s v="neoadam"/>
        <s v="sega1988"/>
        <s v="Captain_Hadrian"/>
        <s v="G606"/>
        <s v="wefdsfs"/>
        <s v="vykorprime"/>
        <s v="4idan"/>
        <s v="alerai"/>
        <s v="EagleXT"/>
        <s v="Dailey010"/>
        <s v="dewycheatemandhowe"/>
        <s v="shaunmountfrord"/>
        <s v="dragonhighlordapophis"/>
        <s v="chedder666"/>
        <s v="johnsg9909"/>
        <s v="Khaos_Silva"/>
        <s v="ImmortalSelene"/>
        <s v="SamoanJedi"/>
        <s v="XenoXarcavian"/>
        <s v="Beatlejoose"/>
        <s v="ImpulsePurchase"/>
        <s v="Mossimo_Barbarossa"/>
        <s v="Sysop"/>
        <s v="Bichop"/>
        <s v="foxboxpdx"/>
        <s v="mblacktree"/>
        <s v="PliskenWA"/>
        <s v="Shiken"/>
        <s v="Eversun"/>
        <s v="Volgron"/>
        <s v="Flash33"/>
        <s v="Carmondai"/>
        <s v="jimTblob"/>
        <s v="Kekoa"/>
        <s v="ceraphid"/>
        <s v="csljr1"/>
        <s v="biglouie"/>
        <s v="snugglesaurus"/>
        <s v="Kotheris"/>
        <s v="XWRed5W3"/>
        <s v="bdwestfall"/>
        <s v="Maelstrom04"/>
        <s v="tubatitan88"/>
        <s v="cultoo"/>
        <s v="Cyrilmak"/>
        <s v="Isswar"/>
        <s v="darthsage00"/>
        <s v="Da-vil"/>
        <s v="Joebaby2775"/>
        <s v="HouseAtreides"/>
        <s v="futurespuds1"/>
        <s v="Messmint"/>
        <s v="Dinesyboy"/>
        <s v="djarzenian"/>
        <s v="Malmagor"/>
        <s v="Incendium"/>
        <s v="Tanthal"/>
        <s v="technocricket"/>
        <s v="VodkaTonic"/>
        <s v="seaquest3062"/>
        <s v="Dojuk"/>
        <s v="DuggyVersus"/>
        <s v="LastErr"/>
        <s v="Matchoo"/>
        <s v="ethelwolfe"/>
        <s v="kereto"/>
        <s v="SBC0021"/>
        <s v="TimecopE01"/>
        <s v="Sagen"/>
        <s v="Ratzap"/>
        <s v="Kemloor"/>
        <s v="Terahn"/>
        <s v="braness"/>
        <s v="goyaface"/>
        <s v="grizbit"/>
        <s v="ntup1234"/>
        <s v="grizster"/>
        <s v="halarel"/>
        <s v="Echo08"/>
        <s v="mosskiller96"/>
        <s v="Blk-ops"/>
        <s v="spock772"/>
        <s v="heroesangels00"/>
        <s v="Radil"/>
        <s v="skevven"/>
        <s v="stealth8472"/>
        <s v="Hurrikane8504"/>
        <s v="Hellfire54901"/>
        <s v="Tohuq"/>
        <s v="Image_of_Hades"/>
        <s v="TshenQin"/>
        <s v="zergi1"/>
        <s v="LaKoch3"/>
        <s v="biiignaassty"/>
        <s v="talrew"/>
        <s v="Jeaneous"/>
        <s v="jholt001"/>
        <s v="commander2113"/>
        <s v="d3m0nel1te"/>
        <s v="captzander03"/>
        <s v="pandomoniums"/>
        <s v="zuenior10"/>
        <s v="SemiSuite"/>
        <s v="jlsac64"/>
        <s v="masterkrut"/>
        <s v="kruno94"/>
        <s v="Mrs.Oster"/>
        <s v="Alliiee"/>
        <s v="dendybar28142"/>
        <s v="tak178"/>
        <s v="PaintedWing"/>
        <s v="nodeluk"/>
        <s v="R0adKi1l"/>
        <s v="cartanis"/>
        <s v="alredneck2"/>
        <s v="Zrooper"/>
        <s v="Zenie"/>
        <s v="Ashryn"/>
        <s v="nn87"/>
        <s v="legionchild"/>
        <s v="Zorsea"/>
        <s v="halocarp"/>
        <s v="Krallous"/>
        <s v="Sgt.Krawll"/>
        <s v="lemko"/>
        <s v="TimecopEO1"/>
        <s v="lexiana"/>
        <s v="AzgorTheDark"/>
        <s v="Alliee"/>
        <s v="LIFETAKR"/>
        <s v="rocketfan"/>
        <s v="A-Hol"/>
        <s v="Allanonthx"/>
        <s v="eddwardelric"/>
        <s v="darkswarmer"/>
        <s v="CaiusIgnus"/>
        <s v="lordtitan2"/>
        <s v="Windomace"/>
        <s v="ramp4ge"/>
        <s v="donthatebroskii"/>
        <s v="Mancel"/>
        <s v="Etapi"/>
        <s v="silvrbat85"/>
        <s v="Zenryoku"/>
        <s v="mic_of_orion"/>
        <s v="Mickalie"/>
        <s v="aaryononasi"/>
        <s v="vrnightmare"/>
        <s v="Heblue"/>
        <s v="Solcee"/>
        <s v="blackrevan22"/>
        <s v="gllrdp"/>
        <s v="Rollo90000"/>
        <s v="DarkDragonfire"/>
        <s v="Musashi_X"/>
        <s v="Darth_Sid"/>
        <s v="Darth-Hermiod"/>
        <s v="PhilCK"/>
        <s v="RWoehr"/>
        <s v="GreyCouncil"/>
        <s v="grandmasteroz"/>
        <s v="pahislaforge"/>
        <s v="Bludga"/>
        <s v="CptPsycho"/>
        <s v="PhatStar"/>
        <s v="ragnar-black"/>
        <s v="rayenak"/>
        <s v="Ahwaer"/>
        <s v="marineinspace"/>
        <s v="DrFarnsworth"/>
        <s v="Rikos_Monteflow"/>
        <s v="Robrman"/>
        <s v="equinosz"/>
        <s v="thechris1026"/>
        <s v="vwuff"/>
        <s v="Samurai_Pumpkin"/>
        <s v="sapboy"/>
        <s v="Dark_Thread"/>
        <s v="rickybobby32"/>
        <s v="Armforce"/>
        <s v="bigm1017"/>
        <s v="generalhoth"/>
        <s v="Gladius_Bonaparte"/>
        <s v="Krisco131"/>
        <s v="Shoopaman"/>
        <s v="sl3dg3hamm3r"/>
        <s v="Tillzy"/>
        <s v="Avertyoureyes"/>
        <s v="Darlathian"/>
        <s v="masterskeeve"/>
        <s v="smudge11"/>
        <s v="wisesocrates"/>
        <s v="cabal1202"/>
        <s v="bitova"/>
        <s v="spuma1"/>
        <s v="Wolfton"/>
        <s v="Aroyo"/>
        <s v="snowjeffe"/>
        <s v="gundamstriker117"/>
        <s v="SkeetKing"/>
        <s v="Bochmeir"/>
        <s v="vandukreen"/>
        <s v="Dazzylad"/>
        <s v="Karmadragon"/>
        <s v="StarFury222"/>
        <s v="Slylandro"/>
        <s v="g2g_cu_later"/>
        <s v="SilverKitsune"/>
        <s v="elevenitydoctor"/>
        <s v="mattman80"/>
        <s v="SuperG"/>
        <s v="Joshuau"/>
        <s v="jhoengen"/>
        <s v="TipsyTen"/>
        <s v="soulcoughing"/>
        <s v="Meliav"/>
        <s v="stjohnp"/>
        <s v="SFwriter"/>
        <s v="Truenight"/>
        <s v="amphil28"/>
        <s v="bobbyjoe12"/>
        <s v="malcom8"/>
        <s v="Djwoodward"/>
        <s v="Tyderium"/>
        <s v="Aleylia"/>
        <s v="Doctor-DRM"/>
        <s v="shaneeybabeey"/>
        <s v="Vanrea"/>
        <s v="Viscosia"/>
        <s v="vorinda"/>
        <s v="goryal"/>
        <s v="McNez"/>
        <s v="Vorgar"/>
        <s v="Hamuul"/>
        <s v="BlackieX"/>
        <s v="xavi8212"/>
        <s v="Asurith"/>
        <s v="kingsofleon"/>
        <m/>
      </sharedItems>
    </cacheField>
    <cacheField name="Character Notes" numFmtId="0">
      <sharedItems containsNonDate="0" containsString="0" containsBlank="1" count="1">
        <m/>
      </sharedItems>
    </cacheField>
    <cacheField name="Fleet Rank" numFmtId="0">
      <sharedItems containsBlank="1" count="8">
        <s v="2. Member"/>
        <s v="0. Initiate"/>
        <s v="3. Senior Member"/>
        <s v="1. Junior Member"/>
        <s v="5. Council Member"/>
        <s v="4. Consul Initiate"/>
        <s v="6. Senior Council"/>
        <m/>
      </sharedItems>
    </cacheField>
    <cacheField name="PVP For ADV" numFmtId="0">
      <sharedItems containsNonDate="0" containsString="0" containsBlank="1" count="1">
        <m/>
      </sharedItems>
    </cacheField>
    <cacheField name="LFC Required To ADV" numFmtId="164">
      <sharedItems count="4">
        <s v="$1,581,000"/>
        <s v="$51,000"/>
        <s v="$0"/>
        <s v="$306,000"/>
      </sharedItems>
    </cacheField>
    <cacheField name="LFC Still Needed For ADV" numFmtId="6">
      <sharedItems containsSemiMixedTypes="0" containsString="0" containsNumber="1" containsInteger="1" minValue="-367829" maxValue="1581000" count="137">
        <n v="1275084"/>
        <n v="51000"/>
        <n v="0"/>
        <n v="246571"/>
        <n v="1321942"/>
        <n v="1581000"/>
        <n v="29547"/>
        <n v="-9685"/>
        <n v="-2784"/>
        <n v="50250"/>
        <n v="-33150"/>
        <n v="-71089"/>
        <n v="302000"/>
        <n v="211448"/>
        <n v="285899"/>
        <n v="273444"/>
        <n v="-6450"/>
        <n v="45422"/>
        <n v="-3500"/>
        <n v="1514978"/>
        <n v="306000"/>
        <n v="-4408"/>
        <n v="47100"/>
        <n v="-5100"/>
        <n v="40302"/>
        <n v="292970"/>
        <n v="15466"/>
        <n v="-367829"/>
        <n v="190312"/>
        <n v="-97069"/>
        <n v="-1920"/>
        <n v="188563"/>
        <n v="-1200"/>
        <n v="38050"/>
        <n v="305400"/>
        <n v="210414"/>
        <n v="293100"/>
        <n v="1489753"/>
        <n v="189432"/>
        <n v="-1150"/>
        <n v="46180"/>
        <n v="177026"/>
        <n v="304200"/>
        <n v="190000"/>
        <n v="-6981"/>
        <n v="1385393"/>
        <n v="74890"/>
        <n v="49900"/>
        <n v="1553999"/>
        <n v="47150"/>
        <n v="47650"/>
        <n v="44750"/>
        <n v="265163"/>
        <n v="45800"/>
        <n v="49100"/>
        <n v="36550"/>
        <n v="43100"/>
        <n v="47800"/>
        <n v="1576550"/>
        <n v="1548241"/>
        <n v="1580990"/>
        <n v="1580070"/>
        <n v="299000"/>
        <n v="66338"/>
        <n v="239980"/>
        <n v="49300"/>
        <n v="266816"/>
        <n v="-22550"/>
        <n v="290350"/>
        <n v="-900"/>
        <n v="-12900"/>
        <n v="241255"/>
        <n v="-202844"/>
        <n v="-6150"/>
        <n v="50972"/>
        <n v="17222"/>
        <n v="1567400"/>
        <n v="-59082"/>
        <n v="305450"/>
        <n v="-74934"/>
        <n v="-250"/>
        <n v="-8119"/>
        <n v="-111340"/>
        <n v="-16300"/>
        <n v="-34851"/>
        <n v="122396"/>
        <n v="50150"/>
        <n v="1500621"/>
        <n v="20959"/>
        <n v="50000"/>
        <n v="293698"/>
        <n v="301750"/>
        <n v="-347973"/>
        <n v="241084"/>
        <n v="-322194"/>
        <n v="-155289"/>
        <n v="301950"/>
        <n v="305100"/>
        <n v="19592"/>
        <n v="156558"/>
        <n v="-307129"/>
        <n v="-6880"/>
        <n v="-9860"/>
        <n v="-310656"/>
        <n v="-3550"/>
        <n v="-3950"/>
        <n v="48450"/>
        <n v="-150"/>
        <n v="43900"/>
        <n v="50900"/>
        <n v="221645"/>
        <n v="-306166"/>
        <n v="50400"/>
        <n v="1580750"/>
        <n v="1574750"/>
        <n v="1579000"/>
        <n v="1577650"/>
        <n v="22654"/>
        <n v="237447"/>
        <n v="-3750"/>
        <n v="48600"/>
        <n v="-6600"/>
        <n v="294750"/>
        <n v="45394"/>
        <n v="35200"/>
        <n v="-259427"/>
        <n v="13700"/>
        <n v="1576156"/>
        <n v="-56949"/>
        <n v="50850"/>
        <n v="41616"/>
        <n v="37710"/>
        <n v="1551150"/>
        <n v="146782"/>
        <n v="-12960"/>
        <n v="1570470"/>
        <n v="133635"/>
      </sharedItems>
    </cacheField>
    <cacheField name="LFC Earned on Leaderboard" numFmtId="6">
      <sharedItems containsString="0" containsBlank="1" containsNumber="1" containsInteger="1" minValue="10" maxValue="367829" count="128">
        <n v="305916"/>
        <m/>
        <n v="59429"/>
        <n v="259058"/>
        <n v="21453"/>
        <n v="9685"/>
        <n v="2784"/>
        <n v="750"/>
        <n v="33150"/>
        <n v="71089"/>
        <n v="4000"/>
        <n v="94552"/>
        <n v="20101"/>
        <n v="32556"/>
        <n v="6450"/>
        <n v="5578"/>
        <n v="3500"/>
        <n v="66022"/>
        <n v="55408"/>
        <n v="3900"/>
        <n v="5100"/>
        <n v="10698"/>
        <n v="13030"/>
        <n v="35534"/>
        <n v="367829"/>
        <n v="115688"/>
        <n v="97069"/>
        <n v="1920"/>
        <n v="117437"/>
        <n v="1200"/>
        <n v="12950"/>
        <n v="600"/>
        <n v="95586"/>
        <n v="12900"/>
        <n v="91247"/>
        <n v="116568"/>
        <n v="1150"/>
        <n v="4820"/>
        <n v="128974"/>
        <n v="1800"/>
        <n v="116000"/>
        <n v="6981"/>
        <n v="195607"/>
        <n v="231110"/>
        <n v="1100"/>
        <n v="27001"/>
        <n v="3850"/>
        <n v="3350"/>
        <n v="6250"/>
        <n v="40837"/>
        <n v="5200"/>
        <n v="1900"/>
        <n v="14450"/>
        <n v="7900"/>
        <n v="3200"/>
        <n v="4450"/>
        <n v="32759"/>
        <n v="10"/>
        <n v="930"/>
        <n v="7000"/>
        <n v="239662"/>
        <n v="66020"/>
        <n v="1700"/>
        <n v="39184"/>
        <n v="22550"/>
        <n v="15650"/>
        <n v="900"/>
        <n v="63900"/>
        <n v="64745"/>
        <n v="202844"/>
        <n v="6150"/>
        <n v="28"/>
        <n v="33778"/>
        <n v="13600"/>
        <n v="59082"/>
        <n v="550"/>
        <n v="74934"/>
        <n v="250"/>
        <n v="314119"/>
        <n v="111340"/>
        <n v="16300"/>
        <n v="34851"/>
        <n v="183604"/>
        <n v="850"/>
        <n v="80379"/>
        <n v="30041"/>
        <n v="1000"/>
        <n v="12302"/>
        <n v="4250"/>
        <n v="347973"/>
        <n v="64916"/>
        <n v="322194"/>
        <n v="155289"/>
        <n v="4050"/>
        <n v="31408"/>
        <n v="149442"/>
        <n v="307129"/>
        <n v="6880"/>
        <n v="9860"/>
        <n v="310656"/>
        <n v="3550"/>
        <n v="3950"/>
        <n v="2550"/>
        <n v="150"/>
        <n v="7100"/>
        <n v="100"/>
        <n v="84355"/>
        <n v="306166"/>
        <n v="2000"/>
        <n v="28346"/>
        <n v="68553"/>
        <n v="3750"/>
        <n v="2400"/>
        <n v="6600"/>
        <n v="11250"/>
        <n v="5606"/>
        <n v="15800"/>
        <n v="259427"/>
        <n v="37300"/>
        <n v="4844"/>
        <n v="56949"/>
        <n v="9384"/>
        <n v="13290"/>
        <n v="29850"/>
        <n v="159218"/>
        <n v="12960"/>
        <n v="10530"/>
        <n v="172365"/>
      </sharedItems>
    </cacheField>
    <cacheField name="STF Lead For ADV" numFmtId="0">
      <sharedItems containsNonDate="0" containsString="0" containsBlank="1" count="1">
        <m/>
      </sharedItems>
    </cacheField>
    <cacheField name="Last Active Date" numFmtId="14">
      <sharedItems containsNonDate="0" containsDate="1" containsString="0" containsBlank="1" minDate="2012-01-01T00:00:00" maxDate="2012-08-09T00:00:00" count="124">
        <d v="2012-08-02T00:00:00"/>
        <d v="2012-05-07T00:00:00"/>
        <d v="2012-07-18T00:00:00"/>
        <d v="2012-03-29T00:00:00"/>
        <d v="2012-05-15T00:00:00"/>
        <d v="2012-07-30T00:00:00"/>
        <d v="2012-06-22T00:00:00"/>
        <d v="2012-04-03T00:00:00"/>
        <d v="2012-07-12T00:00:00"/>
        <d v="2012-08-08T00:00:00"/>
        <d v="2012-04-14T00:00:00"/>
        <d v="2012-07-31T00:00:00"/>
        <d v="2012-05-30T00:00:00"/>
        <d v="2012-05-29T00:00:00"/>
        <d v="2012-06-23T00:00:00"/>
        <d v="2012-05-13T00:00:00"/>
        <d v="2012-03-30T00:00:00"/>
        <d v="2012-01-01T00:00:00"/>
        <d v="2012-07-28T00:00:00"/>
        <d v="2012-04-10T00:00:00"/>
        <d v="2012-06-19T00:00:00"/>
        <d v="2012-03-14T00:00:00"/>
        <d v="2012-08-03T00:00:00"/>
        <d v="2012-01-31T00:00:00"/>
        <d v="2012-06-21T00:00:00"/>
        <d v="2012-06-04T00:00:00"/>
        <d v="2012-04-27T00:00:00"/>
        <d v="2012-07-27T00:00:00"/>
        <d v="2012-03-07T00:00:00"/>
        <d v="2012-03-15T00:00:00"/>
        <d v="2012-08-01T00:00:00"/>
        <d v="2012-06-16T00:00:00"/>
        <d v="2012-03-23T00:00:00"/>
        <d v="2012-01-26T00:00:00"/>
        <d v="2012-05-04T00:00:00"/>
        <d v="2012-06-28T00:00:00"/>
        <d v="2012-05-27T00:00:00"/>
        <d v="2012-04-08T00:00:00"/>
        <d v="2012-06-02T00:00:00"/>
        <d v="2012-07-21T00:00:00"/>
        <d v="2012-03-17T00:00:00"/>
        <d v="2012-05-23T00:00:00"/>
        <d v="2012-04-02T00:00:00"/>
        <d v="2012-01-20T00:00:00"/>
        <d v="2012-07-15T00:00:00"/>
        <d v="2012-03-12T00:00:00"/>
        <d v="2012-07-13T00:00:00"/>
        <d v="2012-05-24T00:00:00"/>
        <d v="2012-07-26T00:00:00"/>
        <d v="2012-04-24T00:00:00"/>
        <d v="2012-02-03T00:00:00"/>
        <d v="2012-06-14T00:00:00"/>
        <d v="2012-03-21T00:00:00"/>
        <d v="2012-04-01T00:00:00"/>
        <d v="2012-06-26T00:00:00"/>
        <d v="2012-07-08T00:00:00"/>
        <d v="2012-06-09T00:00:00"/>
        <d v="2012-04-11T00:00:00"/>
        <d v="2012-05-25T00:00:00"/>
        <d v="2012-03-20T00:00:00"/>
        <d v="2012-07-29T00:00:00"/>
        <d v="2012-03-10T00:00:00"/>
        <d v="2012-01-02T00:00:00"/>
        <d v="2012-07-23T00:00:00"/>
        <d v="2012-07-14T00:00:00"/>
        <d v="2012-03-18T00:00:00"/>
        <d v="2012-07-24T00:00:00"/>
        <d v="2012-05-10T00:00:00"/>
        <d v="2012-02-12T00:00:00"/>
        <d v="2012-07-16T00:00:00"/>
        <d v="2012-07-25T00:00:00"/>
        <d v="2012-04-30T00:00:00"/>
        <d v="2012-06-08T00:00:00"/>
        <d v="2012-04-26T00:00:00"/>
        <d v="2012-04-12T00:00:00"/>
        <d v="2012-07-22T00:00:00"/>
        <d v="2012-01-19T00:00:00"/>
        <d v="2012-03-19T00:00:00"/>
        <d v="2012-07-04T00:00:00"/>
        <d v="2012-01-28T00:00:00"/>
        <d v="2012-07-01T00:00:00"/>
        <d v="2012-06-01T00:00:00"/>
        <d v="2012-07-10T00:00:00"/>
        <d v="2012-06-03T00:00:00"/>
        <d v="2012-06-24T00:00:00"/>
        <d v="2012-03-04T00:00:00"/>
        <d v="2012-03-09T00:00:00"/>
        <d v="2012-05-08T00:00:00"/>
        <d v="2012-06-18T00:00:00"/>
        <d v="2012-02-21T00:00:00"/>
        <d v="2012-05-05T00:00:00"/>
        <d v="2012-05-18T00:00:00"/>
        <d v="2012-07-02T00:00:00"/>
        <d v="2012-06-15T00:00:00"/>
        <d v="2012-03-13T00:00:00"/>
        <d v="2012-06-12T00:00:00"/>
        <d v="2012-06-29T00:00:00"/>
        <d v="2012-03-28T00:00:00"/>
        <d v="2012-02-16T00:00:00"/>
        <d v="2012-04-17T00:00:00"/>
        <d v="2012-04-09T00:00:00"/>
        <d v="2012-07-07T00:00:00"/>
        <d v="2012-02-28T00:00:00"/>
        <d v="2012-07-09T00:00:00"/>
        <d v="2012-04-13T00:00:00"/>
        <d v="2012-04-06T00:00:00"/>
        <d v="2012-05-03T00:00:00"/>
        <d v="2012-03-16T00:00:00"/>
        <d v="2012-06-20T00:00:00"/>
        <d v="2012-03-11T00:00:00"/>
        <d v="2012-02-10T00:00:00"/>
        <d v="2012-05-17T00:00:00"/>
        <d v="2012-07-20T00:00:00"/>
        <d v="2012-02-22T00:00:00"/>
        <d v="2012-07-03T00:00:00"/>
        <d v="2012-06-17T00:00:00"/>
        <d v="2012-02-26T00:00:00"/>
        <d v="2012-02-07T00:00:00"/>
        <d v="2012-02-05T00:00:00"/>
        <d v="2012-06-05T00:00:00"/>
        <d v="2012-06-25T00:00:00"/>
        <d v="2012-06-07T00:00:00"/>
        <d v="2012-02-14T00:00:00"/>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30">
  <r>
    <x v="0"/>
    <x v="0"/>
    <x v="0"/>
    <x v="0"/>
    <x v="0"/>
    <x v="0"/>
    <x v="0"/>
    <x v="0"/>
    <x v="0"/>
    <x v="0"/>
  </r>
  <r>
    <x v="1"/>
    <x v="1"/>
    <x v="0"/>
    <x v="1"/>
    <x v="0"/>
    <x v="1"/>
    <x v="1"/>
    <x v="1"/>
    <x v="0"/>
    <x v="1"/>
  </r>
  <r>
    <x v="2"/>
    <x v="2"/>
    <x v="0"/>
    <x v="2"/>
    <x v="0"/>
    <x v="2"/>
    <x v="2"/>
    <x v="1"/>
    <x v="0"/>
    <x v="2"/>
  </r>
  <r>
    <x v="3"/>
    <x v="3"/>
    <x v="0"/>
    <x v="1"/>
    <x v="0"/>
    <x v="1"/>
    <x v="1"/>
    <x v="1"/>
    <x v="0"/>
    <x v="3"/>
  </r>
  <r>
    <x v="4"/>
    <x v="4"/>
    <x v="0"/>
    <x v="1"/>
    <x v="0"/>
    <x v="1"/>
    <x v="1"/>
    <x v="1"/>
    <x v="0"/>
    <x v="4"/>
  </r>
  <r>
    <x v="5"/>
    <x v="5"/>
    <x v="0"/>
    <x v="1"/>
    <x v="0"/>
    <x v="1"/>
    <x v="1"/>
    <x v="1"/>
    <x v="0"/>
    <x v="5"/>
  </r>
  <r>
    <x v="6"/>
    <x v="6"/>
    <x v="0"/>
    <x v="3"/>
    <x v="0"/>
    <x v="3"/>
    <x v="3"/>
    <x v="2"/>
    <x v="0"/>
    <x v="0"/>
  </r>
  <r>
    <x v="7"/>
    <x v="7"/>
    <x v="0"/>
    <x v="1"/>
    <x v="0"/>
    <x v="1"/>
    <x v="1"/>
    <x v="1"/>
    <x v="0"/>
    <x v="6"/>
  </r>
  <r>
    <x v="8"/>
    <x v="8"/>
    <x v="0"/>
    <x v="1"/>
    <x v="0"/>
    <x v="1"/>
    <x v="1"/>
    <x v="1"/>
    <x v="0"/>
    <x v="7"/>
  </r>
  <r>
    <x v="9"/>
    <x v="9"/>
    <x v="0"/>
    <x v="1"/>
    <x v="0"/>
    <x v="1"/>
    <x v="1"/>
    <x v="1"/>
    <x v="0"/>
    <x v="8"/>
  </r>
  <r>
    <x v="10"/>
    <x v="10"/>
    <x v="0"/>
    <x v="4"/>
    <x v="0"/>
    <x v="2"/>
    <x v="2"/>
    <x v="1"/>
    <x v="0"/>
    <x v="9"/>
  </r>
  <r>
    <x v="11"/>
    <x v="11"/>
    <x v="0"/>
    <x v="1"/>
    <x v="0"/>
    <x v="1"/>
    <x v="1"/>
    <x v="1"/>
    <x v="0"/>
    <x v="10"/>
  </r>
  <r>
    <x v="12"/>
    <x v="12"/>
    <x v="0"/>
    <x v="0"/>
    <x v="0"/>
    <x v="0"/>
    <x v="4"/>
    <x v="3"/>
    <x v="0"/>
    <x v="0"/>
  </r>
  <r>
    <x v="13"/>
    <x v="13"/>
    <x v="0"/>
    <x v="0"/>
    <x v="0"/>
    <x v="0"/>
    <x v="5"/>
    <x v="1"/>
    <x v="0"/>
    <x v="11"/>
  </r>
  <r>
    <x v="14"/>
    <x v="14"/>
    <x v="0"/>
    <x v="1"/>
    <x v="0"/>
    <x v="1"/>
    <x v="6"/>
    <x v="4"/>
    <x v="0"/>
    <x v="0"/>
  </r>
  <r>
    <x v="15"/>
    <x v="15"/>
    <x v="0"/>
    <x v="1"/>
    <x v="0"/>
    <x v="1"/>
    <x v="1"/>
    <x v="1"/>
    <x v="0"/>
    <x v="12"/>
  </r>
  <r>
    <x v="16"/>
    <x v="15"/>
    <x v="0"/>
    <x v="1"/>
    <x v="0"/>
    <x v="1"/>
    <x v="1"/>
    <x v="1"/>
    <x v="0"/>
    <x v="13"/>
  </r>
  <r>
    <x v="17"/>
    <x v="16"/>
    <x v="0"/>
    <x v="4"/>
    <x v="0"/>
    <x v="2"/>
    <x v="7"/>
    <x v="5"/>
    <x v="0"/>
    <x v="0"/>
  </r>
  <r>
    <x v="18"/>
    <x v="16"/>
    <x v="0"/>
    <x v="4"/>
    <x v="0"/>
    <x v="2"/>
    <x v="8"/>
    <x v="6"/>
    <x v="0"/>
    <x v="0"/>
  </r>
  <r>
    <x v="19"/>
    <x v="17"/>
    <x v="0"/>
    <x v="1"/>
    <x v="0"/>
    <x v="1"/>
    <x v="9"/>
    <x v="7"/>
    <x v="0"/>
    <x v="14"/>
  </r>
  <r>
    <x v="20"/>
    <x v="18"/>
    <x v="0"/>
    <x v="1"/>
    <x v="0"/>
    <x v="1"/>
    <x v="1"/>
    <x v="1"/>
    <x v="0"/>
    <x v="15"/>
  </r>
  <r>
    <x v="21"/>
    <x v="19"/>
    <x v="0"/>
    <x v="1"/>
    <x v="0"/>
    <x v="1"/>
    <x v="1"/>
    <x v="1"/>
    <x v="0"/>
    <x v="13"/>
  </r>
  <r>
    <x v="22"/>
    <x v="20"/>
    <x v="0"/>
    <x v="1"/>
    <x v="0"/>
    <x v="1"/>
    <x v="1"/>
    <x v="1"/>
    <x v="0"/>
    <x v="16"/>
  </r>
  <r>
    <x v="23"/>
    <x v="21"/>
    <x v="0"/>
    <x v="5"/>
    <x v="0"/>
    <x v="2"/>
    <x v="10"/>
    <x v="8"/>
    <x v="0"/>
    <x v="0"/>
  </r>
  <r>
    <x v="24"/>
    <x v="22"/>
    <x v="0"/>
    <x v="1"/>
    <x v="0"/>
    <x v="1"/>
    <x v="1"/>
    <x v="1"/>
    <x v="0"/>
    <x v="17"/>
  </r>
  <r>
    <x v="25"/>
    <x v="23"/>
    <x v="0"/>
    <x v="4"/>
    <x v="0"/>
    <x v="2"/>
    <x v="11"/>
    <x v="9"/>
    <x v="0"/>
    <x v="11"/>
  </r>
  <r>
    <x v="26"/>
    <x v="24"/>
    <x v="0"/>
    <x v="1"/>
    <x v="0"/>
    <x v="1"/>
    <x v="1"/>
    <x v="1"/>
    <x v="0"/>
    <x v="18"/>
  </r>
  <r>
    <x v="27"/>
    <x v="25"/>
    <x v="0"/>
    <x v="3"/>
    <x v="0"/>
    <x v="3"/>
    <x v="12"/>
    <x v="10"/>
    <x v="0"/>
    <x v="0"/>
  </r>
  <r>
    <x v="28"/>
    <x v="26"/>
    <x v="0"/>
    <x v="1"/>
    <x v="0"/>
    <x v="1"/>
    <x v="1"/>
    <x v="1"/>
    <x v="0"/>
    <x v="19"/>
  </r>
  <r>
    <x v="29"/>
    <x v="27"/>
    <x v="0"/>
    <x v="1"/>
    <x v="0"/>
    <x v="1"/>
    <x v="1"/>
    <x v="1"/>
    <x v="0"/>
    <x v="20"/>
  </r>
  <r>
    <x v="30"/>
    <x v="28"/>
    <x v="0"/>
    <x v="1"/>
    <x v="0"/>
    <x v="1"/>
    <x v="1"/>
    <x v="1"/>
    <x v="0"/>
    <x v="21"/>
  </r>
  <r>
    <x v="31"/>
    <x v="29"/>
    <x v="0"/>
    <x v="3"/>
    <x v="0"/>
    <x v="3"/>
    <x v="13"/>
    <x v="11"/>
    <x v="0"/>
    <x v="22"/>
  </r>
  <r>
    <x v="32"/>
    <x v="30"/>
    <x v="0"/>
    <x v="3"/>
    <x v="0"/>
    <x v="3"/>
    <x v="14"/>
    <x v="12"/>
    <x v="0"/>
    <x v="0"/>
  </r>
  <r>
    <x v="33"/>
    <x v="31"/>
    <x v="0"/>
    <x v="3"/>
    <x v="0"/>
    <x v="3"/>
    <x v="15"/>
    <x v="13"/>
    <x v="0"/>
    <x v="22"/>
  </r>
  <r>
    <x v="34"/>
    <x v="32"/>
    <x v="0"/>
    <x v="4"/>
    <x v="0"/>
    <x v="2"/>
    <x v="16"/>
    <x v="14"/>
    <x v="0"/>
    <x v="0"/>
  </r>
  <r>
    <x v="35"/>
    <x v="3"/>
    <x v="0"/>
    <x v="1"/>
    <x v="0"/>
    <x v="1"/>
    <x v="1"/>
    <x v="1"/>
    <x v="0"/>
    <x v="3"/>
  </r>
  <r>
    <x v="36"/>
    <x v="33"/>
    <x v="0"/>
    <x v="1"/>
    <x v="0"/>
    <x v="1"/>
    <x v="1"/>
    <x v="1"/>
    <x v="0"/>
    <x v="20"/>
  </r>
  <r>
    <x v="37"/>
    <x v="34"/>
    <x v="0"/>
    <x v="1"/>
    <x v="0"/>
    <x v="1"/>
    <x v="1"/>
    <x v="1"/>
    <x v="0"/>
    <x v="23"/>
  </r>
  <r>
    <x v="38"/>
    <x v="20"/>
    <x v="0"/>
    <x v="1"/>
    <x v="0"/>
    <x v="1"/>
    <x v="1"/>
    <x v="1"/>
    <x v="0"/>
    <x v="16"/>
  </r>
  <r>
    <x v="39"/>
    <x v="35"/>
    <x v="0"/>
    <x v="1"/>
    <x v="0"/>
    <x v="1"/>
    <x v="1"/>
    <x v="1"/>
    <x v="0"/>
    <x v="24"/>
  </r>
  <r>
    <x v="40"/>
    <x v="36"/>
    <x v="0"/>
    <x v="1"/>
    <x v="0"/>
    <x v="1"/>
    <x v="17"/>
    <x v="15"/>
    <x v="0"/>
    <x v="18"/>
  </r>
  <r>
    <x v="41"/>
    <x v="21"/>
    <x v="0"/>
    <x v="5"/>
    <x v="0"/>
    <x v="2"/>
    <x v="18"/>
    <x v="16"/>
    <x v="0"/>
    <x v="5"/>
  </r>
  <r>
    <x v="42"/>
    <x v="37"/>
    <x v="0"/>
    <x v="0"/>
    <x v="0"/>
    <x v="0"/>
    <x v="19"/>
    <x v="17"/>
    <x v="0"/>
    <x v="0"/>
  </r>
  <r>
    <x v="43"/>
    <x v="38"/>
    <x v="0"/>
    <x v="1"/>
    <x v="0"/>
    <x v="1"/>
    <x v="1"/>
    <x v="1"/>
    <x v="0"/>
    <x v="21"/>
  </r>
  <r>
    <x v="44"/>
    <x v="39"/>
    <x v="0"/>
    <x v="1"/>
    <x v="0"/>
    <x v="1"/>
    <x v="1"/>
    <x v="1"/>
    <x v="0"/>
    <x v="25"/>
  </r>
  <r>
    <x v="45"/>
    <x v="40"/>
    <x v="0"/>
    <x v="3"/>
    <x v="0"/>
    <x v="3"/>
    <x v="20"/>
    <x v="1"/>
    <x v="0"/>
    <x v="26"/>
  </r>
  <r>
    <x v="46"/>
    <x v="41"/>
    <x v="0"/>
    <x v="1"/>
    <x v="0"/>
    <x v="1"/>
    <x v="21"/>
    <x v="18"/>
    <x v="0"/>
    <x v="22"/>
  </r>
  <r>
    <x v="47"/>
    <x v="42"/>
    <x v="0"/>
    <x v="1"/>
    <x v="0"/>
    <x v="1"/>
    <x v="22"/>
    <x v="19"/>
    <x v="0"/>
    <x v="27"/>
  </r>
  <r>
    <x v="48"/>
    <x v="43"/>
    <x v="0"/>
    <x v="1"/>
    <x v="0"/>
    <x v="1"/>
    <x v="1"/>
    <x v="1"/>
    <x v="0"/>
    <x v="28"/>
  </r>
  <r>
    <x v="49"/>
    <x v="44"/>
    <x v="0"/>
    <x v="1"/>
    <x v="0"/>
    <x v="1"/>
    <x v="1"/>
    <x v="1"/>
    <x v="0"/>
    <x v="29"/>
  </r>
  <r>
    <x v="50"/>
    <x v="45"/>
    <x v="0"/>
    <x v="1"/>
    <x v="0"/>
    <x v="1"/>
    <x v="1"/>
    <x v="1"/>
    <x v="0"/>
    <x v="30"/>
  </r>
  <r>
    <x v="51"/>
    <x v="46"/>
    <x v="0"/>
    <x v="1"/>
    <x v="0"/>
    <x v="1"/>
    <x v="1"/>
    <x v="1"/>
    <x v="0"/>
    <x v="20"/>
  </r>
  <r>
    <x v="52"/>
    <x v="47"/>
    <x v="0"/>
    <x v="1"/>
    <x v="0"/>
    <x v="1"/>
    <x v="1"/>
    <x v="1"/>
    <x v="0"/>
    <x v="31"/>
  </r>
  <r>
    <x v="53"/>
    <x v="48"/>
    <x v="0"/>
    <x v="1"/>
    <x v="0"/>
    <x v="1"/>
    <x v="1"/>
    <x v="1"/>
    <x v="0"/>
    <x v="32"/>
  </r>
  <r>
    <x v="54"/>
    <x v="49"/>
    <x v="0"/>
    <x v="5"/>
    <x v="0"/>
    <x v="2"/>
    <x v="2"/>
    <x v="1"/>
    <x v="0"/>
    <x v="30"/>
  </r>
  <r>
    <x v="55"/>
    <x v="50"/>
    <x v="0"/>
    <x v="1"/>
    <x v="0"/>
    <x v="1"/>
    <x v="1"/>
    <x v="1"/>
    <x v="0"/>
    <x v="33"/>
  </r>
  <r>
    <x v="56"/>
    <x v="21"/>
    <x v="0"/>
    <x v="5"/>
    <x v="0"/>
    <x v="2"/>
    <x v="23"/>
    <x v="20"/>
    <x v="0"/>
    <x v="22"/>
  </r>
  <r>
    <x v="57"/>
    <x v="51"/>
    <x v="0"/>
    <x v="1"/>
    <x v="0"/>
    <x v="1"/>
    <x v="24"/>
    <x v="21"/>
    <x v="0"/>
    <x v="0"/>
  </r>
  <r>
    <x v="58"/>
    <x v="52"/>
    <x v="0"/>
    <x v="1"/>
    <x v="0"/>
    <x v="1"/>
    <x v="1"/>
    <x v="1"/>
    <x v="0"/>
    <x v="33"/>
  </r>
  <r>
    <x v="59"/>
    <x v="53"/>
    <x v="0"/>
    <x v="1"/>
    <x v="0"/>
    <x v="1"/>
    <x v="1"/>
    <x v="1"/>
    <x v="0"/>
    <x v="34"/>
  </r>
  <r>
    <x v="60"/>
    <x v="54"/>
    <x v="0"/>
    <x v="3"/>
    <x v="0"/>
    <x v="3"/>
    <x v="25"/>
    <x v="22"/>
    <x v="0"/>
    <x v="30"/>
  </r>
  <r>
    <x v="61"/>
    <x v="55"/>
    <x v="0"/>
    <x v="1"/>
    <x v="0"/>
    <x v="1"/>
    <x v="26"/>
    <x v="23"/>
    <x v="0"/>
    <x v="18"/>
  </r>
  <r>
    <x v="62"/>
    <x v="56"/>
    <x v="0"/>
    <x v="5"/>
    <x v="0"/>
    <x v="2"/>
    <x v="27"/>
    <x v="24"/>
    <x v="0"/>
    <x v="27"/>
  </r>
  <r>
    <x v="63"/>
    <x v="57"/>
    <x v="0"/>
    <x v="1"/>
    <x v="0"/>
    <x v="1"/>
    <x v="1"/>
    <x v="1"/>
    <x v="0"/>
    <x v="35"/>
  </r>
  <r>
    <x v="64"/>
    <x v="58"/>
    <x v="0"/>
    <x v="0"/>
    <x v="0"/>
    <x v="0"/>
    <x v="5"/>
    <x v="1"/>
    <x v="0"/>
    <x v="36"/>
  </r>
  <r>
    <x v="65"/>
    <x v="59"/>
    <x v="0"/>
    <x v="3"/>
    <x v="0"/>
    <x v="3"/>
    <x v="20"/>
    <x v="1"/>
    <x v="0"/>
    <x v="37"/>
  </r>
  <r>
    <x v="66"/>
    <x v="26"/>
    <x v="0"/>
    <x v="1"/>
    <x v="0"/>
    <x v="1"/>
    <x v="1"/>
    <x v="1"/>
    <x v="0"/>
    <x v="38"/>
  </r>
  <r>
    <x v="67"/>
    <x v="60"/>
    <x v="0"/>
    <x v="1"/>
    <x v="0"/>
    <x v="1"/>
    <x v="1"/>
    <x v="1"/>
    <x v="0"/>
    <x v="39"/>
  </r>
  <r>
    <x v="68"/>
    <x v="61"/>
    <x v="0"/>
    <x v="0"/>
    <x v="0"/>
    <x v="0"/>
    <x v="5"/>
    <x v="1"/>
    <x v="0"/>
    <x v="40"/>
  </r>
  <r>
    <x v="69"/>
    <x v="62"/>
    <x v="0"/>
    <x v="1"/>
    <x v="0"/>
    <x v="1"/>
    <x v="1"/>
    <x v="1"/>
    <x v="0"/>
    <x v="41"/>
  </r>
  <r>
    <x v="70"/>
    <x v="63"/>
    <x v="0"/>
    <x v="3"/>
    <x v="0"/>
    <x v="3"/>
    <x v="28"/>
    <x v="25"/>
    <x v="0"/>
    <x v="30"/>
  </r>
  <r>
    <x v="71"/>
    <x v="64"/>
    <x v="0"/>
    <x v="2"/>
    <x v="0"/>
    <x v="2"/>
    <x v="2"/>
    <x v="1"/>
    <x v="0"/>
    <x v="42"/>
  </r>
  <r>
    <x v="72"/>
    <x v="65"/>
    <x v="0"/>
    <x v="1"/>
    <x v="0"/>
    <x v="1"/>
    <x v="1"/>
    <x v="1"/>
    <x v="0"/>
    <x v="43"/>
  </r>
  <r>
    <x v="73"/>
    <x v="66"/>
    <x v="0"/>
    <x v="2"/>
    <x v="0"/>
    <x v="2"/>
    <x v="2"/>
    <x v="1"/>
    <x v="0"/>
    <x v="19"/>
  </r>
  <r>
    <x v="74"/>
    <x v="67"/>
    <x v="0"/>
    <x v="1"/>
    <x v="0"/>
    <x v="1"/>
    <x v="1"/>
    <x v="1"/>
    <x v="0"/>
    <x v="44"/>
  </r>
  <r>
    <x v="75"/>
    <x v="68"/>
    <x v="0"/>
    <x v="2"/>
    <x v="0"/>
    <x v="2"/>
    <x v="2"/>
    <x v="1"/>
    <x v="0"/>
    <x v="45"/>
  </r>
  <r>
    <x v="76"/>
    <x v="24"/>
    <x v="0"/>
    <x v="1"/>
    <x v="0"/>
    <x v="1"/>
    <x v="1"/>
    <x v="1"/>
    <x v="0"/>
    <x v="0"/>
  </r>
  <r>
    <x v="77"/>
    <x v="40"/>
    <x v="0"/>
    <x v="3"/>
    <x v="0"/>
    <x v="3"/>
    <x v="20"/>
    <x v="1"/>
    <x v="0"/>
    <x v="26"/>
  </r>
  <r>
    <x v="78"/>
    <x v="69"/>
    <x v="0"/>
    <x v="1"/>
    <x v="0"/>
    <x v="1"/>
    <x v="1"/>
    <x v="1"/>
    <x v="0"/>
    <x v="46"/>
  </r>
  <r>
    <x v="79"/>
    <x v="70"/>
    <x v="0"/>
    <x v="1"/>
    <x v="0"/>
    <x v="1"/>
    <x v="1"/>
    <x v="1"/>
    <x v="0"/>
    <x v="47"/>
  </r>
  <r>
    <x v="80"/>
    <x v="71"/>
    <x v="0"/>
    <x v="6"/>
    <x v="0"/>
    <x v="2"/>
    <x v="29"/>
    <x v="26"/>
    <x v="0"/>
    <x v="30"/>
  </r>
  <r>
    <x v="81"/>
    <x v="71"/>
    <x v="0"/>
    <x v="6"/>
    <x v="0"/>
    <x v="2"/>
    <x v="30"/>
    <x v="27"/>
    <x v="0"/>
    <x v="48"/>
  </r>
  <r>
    <x v="82"/>
    <x v="72"/>
    <x v="0"/>
    <x v="3"/>
    <x v="0"/>
    <x v="3"/>
    <x v="31"/>
    <x v="28"/>
    <x v="0"/>
    <x v="0"/>
  </r>
  <r>
    <x v="83"/>
    <x v="40"/>
    <x v="0"/>
    <x v="3"/>
    <x v="0"/>
    <x v="3"/>
    <x v="20"/>
    <x v="1"/>
    <x v="0"/>
    <x v="26"/>
  </r>
  <r>
    <x v="84"/>
    <x v="73"/>
    <x v="0"/>
    <x v="1"/>
    <x v="0"/>
    <x v="1"/>
    <x v="1"/>
    <x v="1"/>
    <x v="0"/>
    <x v="49"/>
  </r>
  <r>
    <x v="85"/>
    <x v="21"/>
    <x v="0"/>
    <x v="5"/>
    <x v="0"/>
    <x v="2"/>
    <x v="2"/>
    <x v="1"/>
    <x v="0"/>
    <x v="39"/>
  </r>
  <r>
    <x v="86"/>
    <x v="8"/>
    <x v="0"/>
    <x v="1"/>
    <x v="0"/>
    <x v="1"/>
    <x v="1"/>
    <x v="1"/>
    <x v="0"/>
    <x v="7"/>
  </r>
  <r>
    <x v="87"/>
    <x v="74"/>
    <x v="0"/>
    <x v="3"/>
    <x v="0"/>
    <x v="3"/>
    <x v="20"/>
    <x v="1"/>
    <x v="0"/>
    <x v="50"/>
  </r>
  <r>
    <x v="88"/>
    <x v="71"/>
    <x v="0"/>
    <x v="6"/>
    <x v="0"/>
    <x v="2"/>
    <x v="32"/>
    <x v="29"/>
    <x v="0"/>
    <x v="22"/>
  </r>
  <r>
    <x v="89"/>
    <x v="75"/>
    <x v="0"/>
    <x v="0"/>
    <x v="0"/>
    <x v="0"/>
    <x v="5"/>
    <x v="1"/>
    <x v="0"/>
    <x v="0"/>
  </r>
  <r>
    <x v="90"/>
    <x v="76"/>
    <x v="0"/>
    <x v="1"/>
    <x v="0"/>
    <x v="1"/>
    <x v="1"/>
    <x v="1"/>
    <x v="0"/>
    <x v="51"/>
  </r>
  <r>
    <x v="91"/>
    <x v="77"/>
    <x v="0"/>
    <x v="1"/>
    <x v="0"/>
    <x v="1"/>
    <x v="1"/>
    <x v="1"/>
    <x v="0"/>
    <x v="52"/>
  </r>
  <r>
    <x v="92"/>
    <x v="64"/>
    <x v="0"/>
    <x v="2"/>
    <x v="0"/>
    <x v="2"/>
    <x v="2"/>
    <x v="1"/>
    <x v="0"/>
    <x v="53"/>
  </r>
  <r>
    <x v="93"/>
    <x v="78"/>
    <x v="0"/>
    <x v="1"/>
    <x v="0"/>
    <x v="1"/>
    <x v="1"/>
    <x v="1"/>
    <x v="0"/>
    <x v="54"/>
  </r>
  <r>
    <x v="94"/>
    <x v="79"/>
    <x v="0"/>
    <x v="1"/>
    <x v="0"/>
    <x v="1"/>
    <x v="1"/>
    <x v="1"/>
    <x v="0"/>
    <x v="55"/>
  </r>
  <r>
    <x v="95"/>
    <x v="80"/>
    <x v="0"/>
    <x v="1"/>
    <x v="0"/>
    <x v="1"/>
    <x v="33"/>
    <x v="30"/>
    <x v="0"/>
    <x v="18"/>
  </r>
  <r>
    <x v="96"/>
    <x v="54"/>
    <x v="0"/>
    <x v="3"/>
    <x v="0"/>
    <x v="3"/>
    <x v="34"/>
    <x v="31"/>
    <x v="0"/>
    <x v="30"/>
  </r>
  <r>
    <x v="97"/>
    <x v="81"/>
    <x v="0"/>
    <x v="3"/>
    <x v="0"/>
    <x v="3"/>
    <x v="35"/>
    <x v="32"/>
    <x v="0"/>
    <x v="11"/>
  </r>
  <r>
    <x v="98"/>
    <x v="54"/>
    <x v="0"/>
    <x v="3"/>
    <x v="0"/>
    <x v="3"/>
    <x v="36"/>
    <x v="33"/>
    <x v="0"/>
    <x v="22"/>
  </r>
  <r>
    <x v="99"/>
    <x v="82"/>
    <x v="0"/>
    <x v="1"/>
    <x v="0"/>
    <x v="1"/>
    <x v="1"/>
    <x v="1"/>
    <x v="0"/>
    <x v="56"/>
  </r>
  <r>
    <x v="100"/>
    <x v="83"/>
    <x v="0"/>
    <x v="1"/>
    <x v="0"/>
    <x v="1"/>
    <x v="1"/>
    <x v="1"/>
    <x v="0"/>
    <x v="0"/>
  </r>
  <r>
    <x v="101"/>
    <x v="37"/>
    <x v="0"/>
    <x v="0"/>
    <x v="0"/>
    <x v="0"/>
    <x v="37"/>
    <x v="34"/>
    <x v="0"/>
    <x v="0"/>
  </r>
  <r>
    <x v="102"/>
    <x v="84"/>
    <x v="0"/>
    <x v="1"/>
    <x v="0"/>
    <x v="1"/>
    <x v="1"/>
    <x v="1"/>
    <x v="0"/>
    <x v="57"/>
  </r>
  <r>
    <x v="103"/>
    <x v="85"/>
    <x v="0"/>
    <x v="3"/>
    <x v="0"/>
    <x v="3"/>
    <x v="38"/>
    <x v="35"/>
    <x v="0"/>
    <x v="22"/>
  </r>
  <r>
    <x v="104"/>
    <x v="86"/>
    <x v="0"/>
    <x v="1"/>
    <x v="0"/>
    <x v="1"/>
    <x v="1"/>
    <x v="1"/>
    <x v="0"/>
    <x v="14"/>
  </r>
  <r>
    <x v="105"/>
    <x v="21"/>
    <x v="0"/>
    <x v="5"/>
    <x v="0"/>
    <x v="2"/>
    <x v="39"/>
    <x v="36"/>
    <x v="0"/>
    <x v="39"/>
  </r>
  <r>
    <x v="106"/>
    <x v="87"/>
    <x v="0"/>
    <x v="1"/>
    <x v="0"/>
    <x v="1"/>
    <x v="40"/>
    <x v="37"/>
    <x v="0"/>
    <x v="0"/>
  </r>
  <r>
    <x v="107"/>
    <x v="88"/>
    <x v="0"/>
    <x v="3"/>
    <x v="0"/>
    <x v="3"/>
    <x v="41"/>
    <x v="38"/>
    <x v="0"/>
    <x v="22"/>
  </r>
  <r>
    <x v="108"/>
    <x v="89"/>
    <x v="0"/>
    <x v="1"/>
    <x v="0"/>
    <x v="1"/>
    <x v="1"/>
    <x v="1"/>
    <x v="0"/>
    <x v="58"/>
  </r>
  <r>
    <x v="109"/>
    <x v="90"/>
    <x v="0"/>
    <x v="1"/>
    <x v="0"/>
    <x v="1"/>
    <x v="1"/>
    <x v="1"/>
    <x v="0"/>
    <x v="5"/>
  </r>
  <r>
    <x v="110"/>
    <x v="91"/>
    <x v="0"/>
    <x v="3"/>
    <x v="0"/>
    <x v="3"/>
    <x v="42"/>
    <x v="39"/>
    <x v="0"/>
    <x v="39"/>
  </r>
  <r>
    <x v="111"/>
    <x v="92"/>
    <x v="0"/>
    <x v="1"/>
    <x v="0"/>
    <x v="1"/>
    <x v="1"/>
    <x v="1"/>
    <x v="0"/>
    <x v="59"/>
  </r>
  <r>
    <x v="112"/>
    <x v="93"/>
    <x v="0"/>
    <x v="1"/>
    <x v="0"/>
    <x v="1"/>
    <x v="1"/>
    <x v="1"/>
    <x v="0"/>
    <x v="60"/>
  </r>
  <r>
    <x v="113"/>
    <x v="94"/>
    <x v="0"/>
    <x v="1"/>
    <x v="0"/>
    <x v="1"/>
    <x v="1"/>
    <x v="1"/>
    <x v="0"/>
    <x v="61"/>
  </r>
  <r>
    <x v="114"/>
    <x v="95"/>
    <x v="0"/>
    <x v="1"/>
    <x v="0"/>
    <x v="1"/>
    <x v="1"/>
    <x v="1"/>
    <x v="0"/>
    <x v="62"/>
  </r>
  <r>
    <x v="115"/>
    <x v="96"/>
    <x v="0"/>
    <x v="3"/>
    <x v="0"/>
    <x v="3"/>
    <x v="43"/>
    <x v="40"/>
    <x v="0"/>
    <x v="0"/>
  </r>
  <r>
    <x v="116"/>
    <x v="71"/>
    <x v="0"/>
    <x v="6"/>
    <x v="0"/>
    <x v="2"/>
    <x v="44"/>
    <x v="41"/>
    <x v="0"/>
    <x v="11"/>
  </r>
  <r>
    <x v="117"/>
    <x v="97"/>
    <x v="0"/>
    <x v="1"/>
    <x v="0"/>
    <x v="1"/>
    <x v="9"/>
    <x v="7"/>
    <x v="0"/>
    <x v="18"/>
  </r>
  <r>
    <x v="118"/>
    <x v="37"/>
    <x v="0"/>
    <x v="0"/>
    <x v="0"/>
    <x v="0"/>
    <x v="45"/>
    <x v="42"/>
    <x v="0"/>
    <x v="0"/>
  </r>
  <r>
    <x v="119"/>
    <x v="98"/>
    <x v="0"/>
    <x v="1"/>
    <x v="0"/>
    <x v="1"/>
    <x v="1"/>
    <x v="1"/>
    <x v="0"/>
    <x v="63"/>
  </r>
  <r>
    <x v="120"/>
    <x v="99"/>
    <x v="0"/>
    <x v="3"/>
    <x v="0"/>
    <x v="3"/>
    <x v="46"/>
    <x v="43"/>
    <x v="0"/>
    <x v="60"/>
  </r>
  <r>
    <x v="121"/>
    <x v="90"/>
    <x v="0"/>
    <x v="1"/>
    <x v="0"/>
    <x v="1"/>
    <x v="47"/>
    <x v="44"/>
    <x v="0"/>
    <x v="27"/>
  </r>
  <r>
    <x v="122"/>
    <x v="100"/>
    <x v="0"/>
    <x v="0"/>
    <x v="0"/>
    <x v="0"/>
    <x v="48"/>
    <x v="45"/>
    <x v="0"/>
    <x v="30"/>
  </r>
  <r>
    <x v="123"/>
    <x v="8"/>
    <x v="0"/>
    <x v="1"/>
    <x v="0"/>
    <x v="1"/>
    <x v="1"/>
    <x v="1"/>
    <x v="0"/>
    <x v="3"/>
  </r>
  <r>
    <x v="124"/>
    <x v="101"/>
    <x v="0"/>
    <x v="1"/>
    <x v="0"/>
    <x v="1"/>
    <x v="49"/>
    <x v="46"/>
    <x v="0"/>
    <x v="64"/>
  </r>
  <r>
    <x v="125"/>
    <x v="102"/>
    <x v="0"/>
    <x v="1"/>
    <x v="0"/>
    <x v="1"/>
    <x v="1"/>
    <x v="1"/>
    <x v="0"/>
    <x v="58"/>
  </r>
  <r>
    <x v="126"/>
    <x v="103"/>
    <x v="0"/>
    <x v="1"/>
    <x v="0"/>
    <x v="1"/>
    <x v="1"/>
    <x v="1"/>
    <x v="0"/>
    <x v="12"/>
  </r>
  <r>
    <x v="127"/>
    <x v="104"/>
    <x v="0"/>
    <x v="1"/>
    <x v="0"/>
    <x v="1"/>
    <x v="1"/>
    <x v="1"/>
    <x v="0"/>
    <x v="22"/>
  </r>
  <r>
    <x v="128"/>
    <x v="13"/>
    <x v="0"/>
    <x v="0"/>
    <x v="0"/>
    <x v="0"/>
    <x v="5"/>
    <x v="1"/>
    <x v="0"/>
    <x v="39"/>
  </r>
  <r>
    <x v="129"/>
    <x v="105"/>
    <x v="0"/>
    <x v="1"/>
    <x v="0"/>
    <x v="1"/>
    <x v="50"/>
    <x v="47"/>
    <x v="0"/>
    <x v="60"/>
  </r>
  <r>
    <x v="130"/>
    <x v="90"/>
    <x v="0"/>
    <x v="1"/>
    <x v="0"/>
    <x v="1"/>
    <x v="51"/>
    <x v="48"/>
    <x v="0"/>
    <x v="27"/>
  </r>
  <r>
    <x v="131"/>
    <x v="106"/>
    <x v="0"/>
    <x v="1"/>
    <x v="0"/>
    <x v="1"/>
    <x v="1"/>
    <x v="1"/>
    <x v="0"/>
    <x v="65"/>
  </r>
  <r>
    <x v="132"/>
    <x v="107"/>
    <x v="0"/>
    <x v="1"/>
    <x v="0"/>
    <x v="1"/>
    <x v="1"/>
    <x v="1"/>
    <x v="0"/>
    <x v="46"/>
  </r>
  <r>
    <x v="133"/>
    <x v="25"/>
    <x v="0"/>
    <x v="3"/>
    <x v="0"/>
    <x v="3"/>
    <x v="52"/>
    <x v="49"/>
    <x v="0"/>
    <x v="0"/>
  </r>
  <r>
    <x v="133"/>
    <x v="108"/>
    <x v="0"/>
    <x v="1"/>
    <x v="0"/>
    <x v="1"/>
    <x v="53"/>
    <x v="50"/>
    <x v="0"/>
    <x v="66"/>
  </r>
  <r>
    <x v="134"/>
    <x v="64"/>
    <x v="0"/>
    <x v="2"/>
    <x v="0"/>
    <x v="2"/>
    <x v="2"/>
    <x v="1"/>
    <x v="0"/>
    <x v="67"/>
  </r>
  <r>
    <x v="135"/>
    <x v="109"/>
    <x v="0"/>
    <x v="1"/>
    <x v="0"/>
    <x v="1"/>
    <x v="1"/>
    <x v="1"/>
    <x v="0"/>
    <x v="68"/>
  </r>
  <r>
    <x v="136"/>
    <x v="110"/>
    <x v="0"/>
    <x v="1"/>
    <x v="0"/>
    <x v="1"/>
    <x v="1"/>
    <x v="1"/>
    <x v="0"/>
    <x v="1"/>
  </r>
  <r>
    <x v="137"/>
    <x v="111"/>
    <x v="0"/>
    <x v="1"/>
    <x v="0"/>
    <x v="1"/>
    <x v="1"/>
    <x v="1"/>
    <x v="0"/>
    <x v="69"/>
  </r>
  <r>
    <x v="138"/>
    <x v="112"/>
    <x v="0"/>
    <x v="1"/>
    <x v="0"/>
    <x v="1"/>
    <x v="54"/>
    <x v="51"/>
    <x v="0"/>
    <x v="0"/>
  </r>
  <r>
    <x v="139"/>
    <x v="113"/>
    <x v="0"/>
    <x v="1"/>
    <x v="0"/>
    <x v="1"/>
    <x v="55"/>
    <x v="52"/>
    <x v="0"/>
    <x v="18"/>
  </r>
  <r>
    <x v="140"/>
    <x v="114"/>
    <x v="0"/>
    <x v="1"/>
    <x v="0"/>
    <x v="1"/>
    <x v="56"/>
    <x v="53"/>
    <x v="0"/>
    <x v="18"/>
  </r>
  <r>
    <x v="141"/>
    <x v="26"/>
    <x v="0"/>
    <x v="1"/>
    <x v="0"/>
    <x v="1"/>
    <x v="1"/>
    <x v="1"/>
    <x v="0"/>
    <x v="19"/>
  </r>
  <r>
    <x v="142"/>
    <x v="115"/>
    <x v="0"/>
    <x v="1"/>
    <x v="0"/>
    <x v="1"/>
    <x v="57"/>
    <x v="54"/>
    <x v="0"/>
    <x v="64"/>
  </r>
  <r>
    <x v="143"/>
    <x v="100"/>
    <x v="0"/>
    <x v="0"/>
    <x v="0"/>
    <x v="0"/>
    <x v="58"/>
    <x v="55"/>
    <x v="0"/>
    <x v="30"/>
  </r>
  <r>
    <x v="144"/>
    <x v="116"/>
    <x v="0"/>
    <x v="1"/>
    <x v="0"/>
    <x v="1"/>
    <x v="1"/>
    <x v="1"/>
    <x v="0"/>
    <x v="60"/>
  </r>
  <r>
    <x v="145"/>
    <x v="75"/>
    <x v="0"/>
    <x v="0"/>
    <x v="0"/>
    <x v="0"/>
    <x v="59"/>
    <x v="56"/>
    <x v="0"/>
    <x v="0"/>
  </r>
  <r>
    <x v="146"/>
    <x v="75"/>
    <x v="0"/>
    <x v="0"/>
    <x v="0"/>
    <x v="0"/>
    <x v="60"/>
    <x v="57"/>
    <x v="0"/>
    <x v="0"/>
  </r>
  <r>
    <x v="147"/>
    <x v="75"/>
    <x v="0"/>
    <x v="0"/>
    <x v="0"/>
    <x v="0"/>
    <x v="61"/>
    <x v="58"/>
    <x v="0"/>
    <x v="0"/>
  </r>
  <r>
    <x v="148"/>
    <x v="117"/>
    <x v="0"/>
    <x v="3"/>
    <x v="0"/>
    <x v="3"/>
    <x v="62"/>
    <x v="59"/>
    <x v="0"/>
    <x v="70"/>
  </r>
  <r>
    <x v="149"/>
    <x v="61"/>
    <x v="0"/>
    <x v="0"/>
    <x v="0"/>
    <x v="0"/>
    <x v="5"/>
    <x v="1"/>
    <x v="0"/>
    <x v="71"/>
  </r>
  <r>
    <x v="150"/>
    <x v="118"/>
    <x v="0"/>
    <x v="1"/>
    <x v="0"/>
    <x v="1"/>
    <x v="1"/>
    <x v="1"/>
    <x v="0"/>
    <x v="72"/>
  </r>
  <r>
    <x v="151"/>
    <x v="119"/>
    <x v="0"/>
    <x v="3"/>
    <x v="0"/>
    <x v="3"/>
    <x v="63"/>
    <x v="60"/>
    <x v="0"/>
    <x v="30"/>
  </r>
  <r>
    <x v="152"/>
    <x v="119"/>
    <x v="0"/>
    <x v="3"/>
    <x v="0"/>
    <x v="3"/>
    <x v="64"/>
    <x v="61"/>
    <x v="0"/>
    <x v="0"/>
  </r>
  <r>
    <x v="153"/>
    <x v="120"/>
    <x v="0"/>
    <x v="1"/>
    <x v="0"/>
    <x v="1"/>
    <x v="1"/>
    <x v="1"/>
    <x v="0"/>
    <x v="50"/>
  </r>
  <r>
    <x v="154"/>
    <x v="121"/>
    <x v="0"/>
    <x v="1"/>
    <x v="0"/>
    <x v="1"/>
    <x v="1"/>
    <x v="1"/>
    <x v="0"/>
    <x v="73"/>
  </r>
  <r>
    <x v="155"/>
    <x v="122"/>
    <x v="0"/>
    <x v="1"/>
    <x v="0"/>
    <x v="1"/>
    <x v="1"/>
    <x v="1"/>
    <x v="0"/>
    <x v="63"/>
  </r>
  <r>
    <x v="156"/>
    <x v="123"/>
    <x v="0"/>
    <x v="1"/>
    <x v="0"/>
    <x v="1"/>
    <x v="65"/>
    <x v="62"/>
    <x v="0"/>
    <x v="11"/>
  </r>
  <r>
    <x v="157"/>
    <x v="124"/>
    <x v="0"/>
    <x v="0"/>
    <x v="0"/>
    <x v="0"/>
    <x v="5"/>
    <x v="1"/>
    <x v="0"/>
    <x v="6"/>
  </r>
  <r>
    <x v="158"/>
    <x v="64"/>
    <x v="0"/>
    <x v="2"/>
    <x v="0"/>
    <x v="2"/>
    <x v="2"/>
    <x v="1"/>
    <x v="0"/>
    <x v="74"/>
  </r>
  <r>
    <x v="159"/>
    <x v="125"/>
    <x v="0"/>
    <x v="3"/>
    <x v="0"/>
    <x v="3"/>
    <x v="66"/>
    <x v="63"/>
    <x v="0"/>
    <x v="75"/>
  </r>
  <r>
    <x v="160"/>
    <x v="126"/>
    <x v="0"/>
    <x v="1"/>
    <x v="0"/>
    <x v="1"/>
    <x v="1"/>
    <x v="1"/>
    <x v="0"/>
    <x v="76"/>
  </r>
  <r>
    <x v="161"/>
    <x v="127"/>
    <x v="0"/>
    <x v="1"/>
    <x v="0"/>
    <x v="1"/>
    <x v="1"/>
    <x v="1"/>
    <x v="0"/>
    <x v="32"/>
  </r>
  <r>
    <x v="162"/>
    <x v="128"/>
    <x v="0"/>
    <x v="1"/>
    <x v="0"/>
    <x v="1"/>
    <x v="1"/>
    <x v="1"/>
    <x v="0"/>
    <x v="31"/>
  </r>
  <r>
    <x v="163"/>
    <x v="2"/>
    <x v="0"/>
    <x v="2"/>
    <x v="0"/>
    <x v="2"/>
    <x v="67"/>
    <x v="64"/>
    <x v="0"/>
    <x v="66"/>
  </r>
  <r>
    <x v="164"/>
    <x v="15"/>
    <x v="0"/>
    <x v="1"/>
    <x v="0"/>
    <x v="1"/>
    <x v="1"/>
    <x v="1"/>
    <x v="0"/>
    <x v="12"/>
  </r>
  <r>
    <x v="165"/>
    <x v="68"/>
    <x v="0"/>
    <x v="2"/>
    <x v="0"/>
    <x v="2"/>
    <x v="2"/>
    <x v="1"/>
    <x v="0"/>
    <x v="23"/>
  </r>
  <r>
    <x v="166"/>
    <x v="129"/>
    <x v="0"/>
    <x v="1"/>
    <x v="0"/>
    <x v="1"/>
    <x v="1"/>
    <x v="1"/>
    <x v="0"/>
    <x v="77"/>
  </r>
  <r>
    <x v="167"/>
    <x v="91"/>
    <x v="0"/>
    <x v="3"/>
    <x v="0"/>
    <x v="3"/>
    <x v="20"/>
    <x v="1"/>
    <x v="0"/>
    <x v="75"/>
  </r>
  <r>
    <x v="168"/>
    <x v="130"/>
    <x v="0"/>
    <x v="3"/>
    <x v="0"/>
    <x v="3"/>
    <x v="68"/>
    <x v="65"/>
    <x v="0"/>
    <x v="27"/>
  </r>
  <r>
    <x v="169"/>
    <x v="131"/>
    <x v="0"/>
    <x v="1"/>
    <x v="0"/>
    <x v="1"/>
    <x v="1"/>
    <x v="1"/>
    <x v="0"/>
    <x v="78"/>
  </r>
  <r>
    <x v="170"/>
    <x v="132"/>
    <x v="0"/>
    <x v="1"/>
    <x v="0"/>
    <x v="1"/>
    <x v="1"/>
    <x v="1"/>
    <x v="0"/>
    <x v="79"/>
  </r>
  <r>
    <x v="171"/>
    <x v="133"/>
    <x v="0"/>
    <x v="1"/>
    <x v="0"/>
    <x v="1"/>
    <x v="1"/>
    <x v="1"/>
    <x v="0"/>
    <x v="80"/>
  </r>
  <r>
    <x v="172"/>
    <x v="134"/>
    <x v="0"/>
    <x v="1"/>
    <x v="0"/>
    <x v="1"/>
    <x v="1"/>
    <x v="1"/>
    <x v="0"/>
    <x v="81"/>
  </r>
  <r>
    <x v="173"/>
    <x v="21"/>
    <x v="0"/>
    <x v="5"/>
    <x v="0"/>
    <x v="2"/>
    <x v="69"/>
    <x v="66"/>
    <x v="0"/>
    <x v="0"/>
  </r>
  <r>
    <x v="174"/>
    <x v="71"/>
    <x v="0"/>
    <x v="5"/>
    <x v="0"/>
    <x v="2"/>
    <x v="2"/>
    <x v="1"/>
    <x v="0"/>
    <x v="5"/>
  </r>
  <r>
    <x v="175"/>
    <x v="135"/>
    <x v="0"/>
    <x v="1"/>
    <x v="0"/>
    <x v="1"/>
    <x v="70"/>
    <x v="67"/>
    <x v="0"/>
    <x v="0"/>
  </r>
  <r>
    <x v="176"/>
    <x v="136"/>
    <x v="0"/>
    <x v="1"/>
    <x v="0"/>
    <x v="1"/>
    <x v="1"/>
    <x v="1"/>
    <x v="0"/>
    <x v="82"/>
  </r>
  <r>
    <x v="177"/>
    <x v="137"/>
    <x v="0"/>
    <x v="1"/>
    <x v="0"/>
    <x v="1"/>
    <x v="1"/>
    <x v="1"/>
    <x v="0"/>
    <x v="26"/>
  </r>
  <r>
    <x v="178"/>
    <x v="138"/>
    <x v="0"/>
    <x v="1"/>
    <x v="0"/>
    <x v="1"/>
    <x v="1"/>
    <x v="1"/>
    <x v="0"/>
    <x v="83"/>
  </r>
  <r>
    <x v="179"/>
    <x v="139"/>
    <x v="0"/>
    <x v="1"/>
    <x v="0"/>
    <x v="1"/>
    <x v="1"/>
    <x v="1"/>
    <x v="0"/>
    <x v="84"/>
  </r>
  <r>
    <x v="180"/>
    <x v="54"/>
    <x v="0"/>
    <x v="3"/>
    <x v="0"/>
    <x v="3"/>
    <x v="71"/>
    <x v="68"/>
    <x v="0"/>
    <x v="22"/>
  </r>
  <r>
    <x v="181"/>
    <x v="140"/>
    <x v="0"/>
    <x v="1"/>
    <x v="0"/>
    <x v="1"/>
    <x v="1"/>
    <x v="1"/>
    <x v="0"/>
    <x v="79"/>
  </r>
  <r>
    <x v="182"/>
    <x v="141"/>
    <x v="0"/>
    <x v="1"/>
    <x v="0"/>
    <x v="1"/>
    <x v="1"/>
    <x v="1"/>
    <x v="0"/>
    <x v="69"/>
  </r>
  <r>
    <x v="183"/>
    <x v="23"/>
    <x v="0"/>
    <x v="4"/>
    <x v="0"/>
    <x v="2"/>
    <x v="72"/>
    <x v="69"/>
    <x v="0"/>
    <x v="22"/>
  </r>
  <r>
    <x v="184"/>
    <x v="142"/>
    <x v="0"/>
    <x v="1"/>
    <x v="0"/>
    <x v="1"/>
    <x v="1"/>
    <x v="1"/>
    <x v="0"/>
    <x v="60"/>
  </r>
  <r>
    <x v="185"/>
    <x v="143"/>
    <x v="0"/>
    <x v="1"/>
    <x v="0"/>
    <x v="1"/>
    <x v="1"/>
    <x v="1"/>
    <x v="0"/>
    <x v="6"/>
  </r>
  <r>
    <x v="186"/>
    <x v="95"/>
    <x v="0"/>
    <x v="1"/>
    <x v="0"/>
    <x v="1"/>
    <x v="1"/>
    <x v="1"/>
    <x v="0"/>
    <x v="2"/>
  </r>
  <r>
    <x v="187"/>
    <x v="144"/>
    <x v="0"/>
    <x v="1"/>
    <x v="0"/>
    <x v="1"/>
    <x v="1"/>
    <x v="1"/>
    <x v="0"/>
    <x v="11"/>
  </r>
  <r>
    <x v="188"/>
    <x v="145"/>
    <x v="0"/>
    <x v="1"/>
    <x v="0"/>
    <x v="1"/>
    <x v="1"/>
    <x v="1"/>
    <x v="0"/>
    <x v="78"/>
  </r>
  <r>
    <x v="189"/>
    <x v="146"/>
    <x v="0"/>
    <x v="1"/>
    <x v="0"/>
    <x v="1"/>
    <x v="1"/>
    <x v="1"/>
    <x v="0"/>
    <x v="32"/>
  </r>
  <r>
    <x v="190"/>
    <x v="147"/>
    <x v="0"/>
    <x v="6"/>
    <x v="0"/>
    <x v="2"/>
    <x v="73"/>
    <x v="70"/>
    <x v="0"/>
    <x v="0"/>
  </r>
  <r>
    <x v="191"/>
    <x v="148"/>
    <x v="0"/>
    <x v="1"/>
    <x v="0"/>
    <x v="1"/>
    <x v="74"/>
    <x v="71"/>
    <x v="0"/>
    <x v="30"/>
  </r>
  <r>
    <x v="192"/>
    <x v="149"/>
    <x v="0"/>
    <x v="1"/>
    <x v="0"/>
    <x v="1"/>
    <x v="1"/>
    <x v="1"/>
    <x v="0"/>
    <x v="85"/>
  </r>
  <r>
    <x v="193"/>
    <x v="150"/>
    <x v="0"/>
    <x v="1"/>
    <x v="0"/>
    <x v="1"/>
    <x v="75"/>
    <x v="72"/>
    <x v="0"/>
    <x v="22"/>
  </r>
  <r>
    <x v="194"/>
    <x v="0"/>
    <x v="0"/>
    <x v="0"/>
    <x v="0"/>
    <x v="0"/>
    <x v="76"/>
    <x v="73"/>
    <x v="0"/>
    <x v="18"/>
  </r>
  <r>
    <x v="195"/>
    <x v="151"/>
    <x v="0"/>
    <x v="1"/>
    <x v="0"/>
    <x v="1"/>
    <x v="1"/>
    <x v="1"/>
    <x v="0"/>
    <x v="2"/>
  </r>
  <r>
    <x v="196"/>
    <x v="10"/>
    <x v="0"/>
    <x v="4"/>
    <x v="0"/>
    <x v="2"/>
    <x v="77"/>
    <x v="74"/>
    <x v="0"/>
    <x v="0"/>
  </r>
  <r>
    <x v="197"/>
    <x v="99"/>
    <x v="0"/>
    <x v="3"/>
    <x v="0"/>
    <x v="3"/>
    <x v="78"/>
    <x v="75"/>
    <x v="0"/>
    <x v="18"/>
  </r>
  <r>
    <x v="198"/>
    <x v="152"/>
    <x v="0"/>
    <x v="3"/>
    <x v="0"/>
    <x v="3"/>
    <x v="20"/>
    <x v="1"/>
    <x v="0"/>
    <x v="9"/>
  </r>
  <r>
    <x v="199"/>
    <x v="153"/>
    <x v="0"/>
    <x v="1"/>
    <x v="0"/>
    <x v="1"/>
    <x v="1"/>
    <x v="1"/>
    <x v="0"/>
    <x v="86"/>
  </r>
  <r>
    <x v="200"/>
    <x v="26"/>
    <x v="0"/>
    <x v="1"/>
    <x v="0"/>
    <x v="1"/>
    <x v="1"/>
    <x v="1"/>
    <x v="0"/>
    <x v="19"/>
  </r>
  <r>
    <x v="201"/>
    <x v="78"/>
    <x v="0"/>
    <x v="1"/>
    <x v="0"/>
    <x v="1"/>
    <x v="1"/>
    <x v="1"/>
    <x v="0"/>
    <x v="11"/>
  </r>
  <r>
    <x v="202"/>
    <x v="154"/>
    <x v="0"/>
    <x v="4"/>
    <x v="0"/>
    <x v="2"/>
    <x v="79"/>
    <x v="76"/>
    <x v="0"/>
    <x v="30"/>
  </r>
  <r>
    <x v="203"/>
    <x v="95"/>
    <x v="0"/>
    <x v="1"/>
    <x v="0"/>
    <x v="1"/>
    <x v="1"/>
    <x v="1"/>
    <x v="0"/>
    <x v="87"/>
  </r>
  <r>
    <x v="204"/>
    <x v="155"/>
    <x v="0"/>
    <x v="3"/>
    <x v="0"/>
    <x v="3"/>
    <x v="20"/>
    <x v="1"/>
    <x v="0"/>
    <x v="88"/>
  </r>
  <r>
    <x v="205"/>
    <x v="156"/>
    <x v="0"/>
    <x v="1"/>
    <x v="0"/>
    <x v="1"/>
    <x v="1"/>
    <x v="1"/>
    <x v="0"/>
    <x v="89"/>
  </r>
  <r>
    <x v="206"/>
    <x v="157"/>
    <x v="0"/>
    <x v="1"/>
    <x v="0"/>
    <x v="1"/>
    <x v="1"/>
    <x v="1"/>
    <x v="0"/>
    <x v="90"/>
  </r>
  <r>
    <x v="207"/>
    <x v="158"/>
    <x v="0"/>
    <x v="2"/>
    <x v="0"/>
    <x v="2"/>
    <x v="2"/>
    <x v="1"/>
    <x v="0"/>
    <x v="15"/>
  </r>
  <r>
    <x v="208"/>
    <x v="159"/>
    <x v="0"/>
    <x v="1"/>
    <x v="0"/>
    <x v="1"/>
    <x v="1"/>
    <x v="1"/>
    <x v="0"/>
    <x v="14"/>
  </r>
  <r>
    <x v="209"/>
    <x v="160"/>
    <x v="0"/>
    <x v="1"/>
    <x v="0"/>
    <x v="1"/>
    <x v="1"/>
    <x v="1"/>
    <x v="0"/>
    <x v="60"/>
  </r>
  <r>
    <x v="209"/>
    <x v="161"/>
    <x v="0"/>
    <x v="1"/>
    <x v="0"/>
    <x v="1"/>
    <x v="1"/>
    <x v="1"/>
    <x v="0"/>
    <x v="91"/>
  </r>
  <r>
    <x v="210"/>
    <x v="162"/>
    <x v="0"/>
    <x v="6"/>
    <x v="0"/>
    <x v="2"/>
    <x v="80"/>
    <x v="77"/>
    <x v="0"/>
    <x v="64"/>
  </r>
  <r>
    <x v="211"/>
    <x v="163"/>
    <x v="0"/>
    <x v="3"/>
    <x v="0"/>
    <x v="3"/>
    <x v="81"/>
    <x v="78"/>
    <x v="0"/>
    <x v="0"/>
  </r>
  <r>
    <x v="212"/>
    <x v="164"/>
    <x v="0"/>
    <x v="4"/>
    <x v="0"/>
    <x v="2"/>
    <x v="82"/>
    <x v="79"/>
    <x v="0"/>
    <x v="0"/>
  </r>
  <r>
    <x v="213"/>
    <x v="165"/>
    <x v="0"/>
    <x v="4"/>
    <x v="0"/>
    <x v="2"/>
    <x v="83"/>
    <x v="80"/>
    <x v="0"/>
    <x v="5"/>
  </r>
  <r>
    <x v="214"/>
    <x v="166"/>
    <x v="0"/>
    <x v="1"/>
    <x v="0"/>
    <x v="1"/>
    <x v="1"/>
    <x v="1"/>
    <x v="0"/>
    <x v="92"/>
  </r>
  <r>
    <x v="215"/>
    <x v="23"/>
    <x v="0"/>
    <x v="4"/>
    <x v="0"/>
    <x v="2"/>
    <x v="84"/>
    <x v="81"/>
    <x v="0"/>
    <x v="11"/>
  </r>
  <r>
    <x v="216"/>
    <x v="167"/>
    <x v="0"/>
    <x v="1"/>
    <x v="0"/>
    <x v="1"/>
    <x v="1"/>
    <x v="1"/>
    <x v="0"/>
    <x v="10"/>
  </r>
  <r>
    <x v="217"/>
    <x v="88"/>
    <x v="0"/>
    <x v="3"/>
    <x v="0"/>
    <x v="3"/>
    <x v="85"/>
    <x v="82"/>
    <x v="0"/>
    <x v="11"/>
  </r>
  <r>
    <x v="218"/>
    <x v="88"/>
    <x v="0"/>
    <x v="3"/>
    <x v="0"/>
    <x v="3"/>
    <x v="20"/>
    <x v="1"/>
    <x v="0"/>
    <x v="5"/>
  </r>
  <r>
    <x v="219"/>
    <x v="124"/>
    <x v="0"/>
    <x v="0"/>
    <x v="0"/>
    <x v="0"/>
    <x v="5"/>
    <x v="1"/>
    <x v="0"/>
    <x v="54"/>
  </r>
  <r>
    <x v="220"/>
    <x v="168"/>
    <x v="0"/>
    <x v="1"/>
    <x v="0"/>
    <x v="1"/>
    <x v="86"/>
    <x v="83"/>
    <x v="0"/>
    <x v="11"/>
  </r>
  <r>
    <x v="221"/>
    <x v="37"/>
    <x v="0"/>
    <x v="0"/>
    <x v="0"/>
    <x v="0"/>
    <x v="87"/>
    <x v="84"/>
    <x v="0"/>
    <x v="0"/>
  </r>
  <r>
    <x v="222"/>
    <x v="169"/>
    <x v="0"/>
    <x v="3"/>
    <x v="0"/>
    <x v="3"/>
    <x v="20"/>
    <x v="1"/>
    <x v="0"/>
    <x v="15"/>
  </r>
  <r>
    <x v="223"/>
    <x v="170"/>
    <x v="0"/>
    <x v="1"/>
    <x v="0"/>
    <x v="1"/>
    <x v="88"/>
    <x v="85"/>
    <x v="0"/>
    <x v="0"/>
  </r>
  <r>
    <x v="224"/>
    <x v="74"/>
    <x v="0"/>
    <x v="3"/>
    <x v="0"/>
    <x v="3"/>
    <x v="20"/>
    <x v="1"/>
    <x v="0"/>
    <x v="50"/>
  </r>
  <r>
    <x v="225"/>
    <x v="171"/>
    <x v="0"/>
    <x v="1"/>
    <x v="0"/>
    <x v="1"/>
    <x v="89"/>
    <x v="86"/>
    <x v="0"/>
    <x v="27"/>
  </r>
  <r>
    <x v="226"/>
    <x v="172"/>
    <x v="0"/>
    <x v="1"/>
    <x v="0"/>
    <x v="1"/>
    <x v="1"/>
    <x v="1"/>
    <x v="0"/>
    <x v="53"/>
  </r>
  <r>
    <x v="227"/>
    <x v="173"/>
    <x v="0"/>
    <x v="1"/>
    <x v="0"/>
    <x v="1"/>
    <x v="1"/>
    <x v="1"/>
    <x v="0"/>
    <x v="93"/>
  </r>
  <r>
    <x v="228"/>
    <x v="122"/>
    <x v="0"/>
    <x v="1"/>
    <x v="0"/>
    <x v="1"/>
    <x v="1"/>
    <x v="1"/>
    <x v="0"/>
    <x v="66"/>
  </r>
  <r>
    <x v="229"/>
    <x v="162"/>
    <x v="0"/>
    <x v="6"/>
    <x v="0"/>
    <x v="2"/>
    <x v="80"/>
    <x v="77"/>
    <x v="0"/>
    <x v="64"/>
  </r>
  <r>
    <x v="230"/>
    <x v="174"/>
    <x v="0"/>
    <x v="1"/>
    <x v="0"/>
    <x v="1"/>
    <x v="1"/>
    <x v="1"/>
    <x v="0"/>
    <x v="94"/>
  </r>
  <r>
    <x v="231"/>
    <x v="119"/>
    <x v="0"/>
    <x v="3"/>
    <x v="0"/>
    <x v="3"/>
    <x v="90"/>
    <x v="87"/>
    <x v="0"/>
    <x v="5"/>
  </r>
  <r>
    <x v="232"/>
    <x v="175"/>
    <x v="0"/>
    <x v="1"/>
    <x v="0"/>
    <x v="1"/>
    <x v="1"/>
    <x v="1"/>
    <x v="0"/>
    <x v="51"/>
  </r>
  <r>
    <x v="233"/>
    <x v="176"/>
    <x v="0"/>
    <x v="1"/>
    <x v="0"/>
    <x v="1"/>
    <x v="1"/>
    <x v="1"/>
    <x v="0"/>
    <x v="37"/>
  </r>
  <r>
    <x v="234"/>
    <x v="177"/>
    <x v="0"/>
    <x v="1"/>
    <x v="0"/>
    <x v="1"/>
    <x v="1"/>
    <x v="1"/>
    <x v="0"/>
    <x v="95"/>
  </r>
  <r>
    <x v="235"/>
    <x v="157"/>
    <x v="0"/>
    <x v="1"/>
    <x v="0"/>
    <x v="1"/>
    <x v="1"/>
    <x v="1"/>
    <x v="0"/>
    <x v="30"/>
  </r>
  <r>
    <x v="236"/>
    <x v="142"/>
    <x v="0"/>
    <x v="1"/>
    <x v="0"/>
    <x v="1"/>
    <x v="1"/>
    <x v="1"/>
    <x v="0"/>
    <x v="48"/>
  </r>
  <r>
    <x v="237"/>
    <x v="178"/>
    <x v="0"/>
    <x v="1"/>
    <x v="0"/>
    <x v="1"/>
    <x v="1"/>
    <x v="1"/>
    <x v="0"/>
    <x v="55"/>
  </r>
  <r>
    <x v="238"/>
    <x v="179"/>
    <x v="0"/>
    <x v="1"/>
    <x v="0"/>
    <x v="1"/>
    <x v="1"/>
    <x v="1"/>
    <x v="0"/>
    <x v="96"/>
  </r>
  <r>
    <x v="239"/>
    <x v="117"/>
    <x v="0"/>
    <x v="3"/>
    <x v="0"/>
    <x v="3"/>
    <x v="91"/>
    <x v="88"/>
    <x v="0"/>
    <x v="5"/>
  </r>
  <r>
    <x v="240"/>
    <x v="122"/>
    <x v="0"/>
    <x v="1"/>
    <x v="0"/>
    <x v="1"/>
    <x v="1"/>
    <x v="1"/>
    <x v="0"/>
    <x v="63"/>
  </r>
  <r>
    <x v="241"/>
    <x v="180"/>
    <x v="0"/>
    <x v="1"/>
    <x v="0"/>
    <x v="1"/>
    <x v="1"/>
    <x v="1"/>
    <x v="0"/>
    <x v="30"/>
  </r>
  <r>
    <x v="242"/>
    <x v="181"/>
    <x v="0"/>
    <x v="1"/>
    <x v="0"/>
    <x v="1"/>
    <x v="1"/>
    <x v="1"/>
    <x v="0"/>
    <x v="97"/>
  </r>
  <r>
    <x v="243"/>
    <x v="162"/>
    <x v="0"/>
    <x v="6"/>
    <x v="0"/>
    <x v="2"/>
    <x v="92"/>
    <x v="89"/>
    <x v="0"/>
    <x v="22"/>
  </r>
  <r>
    <x v="244"/>
    <x v="162"/>
    <x v="0"/>
    <x v="6"/>
    <x v="0"/>
    <x v="2"/>
    <x v="80"/>
    <x v="77"/>
    <x v="0"/>
    <x v="64"/>
  </r>
  <r>
    <x v="245"/>
    <x v="162"/>
    <x v="0"/>
    <x v="6"/>
    <x v="0"/>
    <x v="2"/>
    <x v="80"/>
    <x v="77"/>
    <x v="0"/>
    <x v="64"/>
  </r>
  <r>
    <x v="246"/>
    <x v="182"/>
    <x v="0"/>
    <x v="3"/>
    <x v="0"/>
    <x v="3"/>
    <x v="93"/>
    <x v="90"/>
    <x v="0"/>
    <x v="22"/>
  </r>
  <r>
    <x v="247"/>
    <x v="183"/>
    <x v="0"/>
    <x v="1"/>
    <x v="0"/>
    <x v="1"/>
    <x v="1"/>
    <x v="1"/>
    <x v="0"/>
    <x v="98"/>
  </r>
  <r>
    <x v="248"/>
    <x v="40"/>
    <x v="0"/>
    <x v="3"/>
    <x v="0"/>
    <x v="3"/>
    <x v="20"/>
    <x v="1"/>
    <x v="0"/>
    <x v="26"/>
  </r>
  <r>
    <x v="249"/>
    <x v="21"/>
    <x v="0"/>
    <x v="5"/>
    <x v="0"/>
    <x v="2"/>
    <x v="2"/>
    <x v="1"/>
    <x v="0"/>
    <x v="2"/>
  </r>
  <r>
    <x v="250"/>
    <x v="10"/>
    <x v="0"/>
    <x v="4"/>
    <x v="0"/>
    <x v="2"/>
    <x v="94"/>
    <x v="91"/>
    <x v="0"/>
    <x v="22"/>
  </r>
  <r>
    <x v="251"/>
    <x v="184"/>
    <x v="0"/>
    <x v="1"/>
    <x v="0"/>
    <x v="1"/>
    <x v="1"/>
    <x v="1"/>
    <x v="0"/>
    <x v="5"/>
  </r>
  <r>
    <x v="252"/>
    <x v="21"/>
    <x v="0"/>
    <x v="5"/>
    <x v="0"/>
    <x v="2"/>
    <x v="95"/>
    <x v="92"/>
    <x v="0"/>
    <x v="22"/>
  </r>
  <r>
    <x v="253"/>
    <x v="185"/>
    <x v="0"/>
    <x v="1"/>
    <x v="0"/>
    <x v="1"/>
    <x v="1"/>
    <x v="1"/>
    <x v="0"/>
    <x v="99"/>
  </r>
  <r>
    <x v="254"/>
    <x v="119"/>
    <x v="0"/>
    <x v="3"/>
    <x v="0"/>
    <x v="3"/>
    <x v="96"/>
    <x v="93"/>
    <x v="0"/>
    <x v="5"/>
  </r>
  <r>
    <x v="255"/>
    <x v="99"/>
    <x v="0"/>
    <x v="3"/>
    <x v="0"/>
    <x v="3"/>
    <x v="97"/>
    <x v="66"/>
    <x v="0"/>
    <x v="18"/>
  </r>
  <r>
    <x v="256"/>
    <x v="186"/>
    <x v="0"/>
    <x v="1"/>
    <x v="0"/>
    <x v="1"/>
    <x v="98"/>
    <x v="94"/>
    <x v="0"/>
    <x v="18"/>
  </r>
  <r>
    <x v="257"/>
    <x v="187"/>
    <x v="0"/>
    <x v="3"/>
    <x v="0"/>
    <x v="3"/>
    <x v="99"/>
    <x v="95"/>
    <x v="0"/>
    <x v="22"/>
  </r>
  <r>
    <x v="258"/>
    <x v="188"/>
    <x v="0"/>
    <x v="1"/>
    <x v="0"/>
    <x v="1"/>
    <x v="1"/>
    <x v="1"/>
    <x v="0"/>
    <x v="100"/>
  </r>
  <r>
    <x v="259"/>
    <x v="32"/>
    <x v="0"/>
    <x v="4"/>
    <x v="0"/>
    <x v="2"/>
    <x v="100"/>
    <x v="96"/>
    <x v="0"/>
    <x v="22"/>
  </r>
  <r>
    <x v="260"/>
    <x v="189"/>
    <x v="0"/>
    <x v="2"/>
    <x v="0"/>
    <x v="2"/>
    <x v="101"/>
    <x v="97"/>
    <x v="0"/>
    <x v="18"/>
  </r>
  <r>
    <x v="261"/>
    <x v="189"/>
    <x v="0"/>
    <x v="2"/>
    <x v="0"/>
    <x v="2"/>
    <x v="102"/>
    <x v="98"/>
    <x v="0"/>
    <x v="60"/>
  </r>
  <r>
    <x v="262"/>
    <x v="147"/>
    <x v="0"/>
    <x v="6"/>
    <x v="0"/>
    <x v="2"/>
    <x v="103"/>
    <x v="99"/>
    <x v="0"/>
    <x v="0"/>
  </r>
  <r>
    <x v="263"/>
    <x v="147"/>
    <x v="0"/>
    <x v="6"/>
    <x v="0"/>
    <x v="2"/>
    <x v="104"/>
    <x v="100"/>
    <x v="0"/>
    <x v="0"/>
  </r>
  <r>
    <x v="264"/>
    <x v="147"/>
    <x v="0"/>
    <x v="6"/>
    <x v="0"/>
    <x v="2"/>
    <x v="105"/>
    <x v="101"/>
    <x v="0"/>
    <x v="0"/>
  </r>
  <r>
    <x v="265"/>
    <x v="13"/>
    <x v="0"/>
    <x v="0"/>
    <x v="0"/>
    <x v="0"/>
    <x v="5"/>
    <x v="1"/>
    <x v="0"/>
    <x v="39"/>
  </r>
  <r>
    <x v="266"/>
    <x v="118"/>
    <x v="0"/>
    <x v="1"/>
    <x v="0"/>
    <x v="1"/>
    <x v="50"/>
    <x v="47"/>
    <x v="0"/>
    <x v="39"/>
  </r>
  <r>
    <x v="267"/>
    <x v="190"/>
    <x v="0"/>
    <x v="3"/>
    <x v="0"/>
    <x v="3"/>
    <x v="20"/>
    <x v="1"/>
    <x v="0"/>
    <x v="101"/>
  </r>
  <r>
    <x v="268"/>
    <x v="191"/>
    <x v="0"/>
    <x v="1"/>
    <x v="0"/>
    <x v="1"/>
    <x v="1"/>
    <x v="1"/>
    <x v="0"/>
    <x v="11"/>
  </r>
  <r>
    <x v="269"/>
    <x v="192"/>
    <x v="0"/>
    <x v="1"/>
    <x v="0"/>
    <x v="1"/>
    <x v="106"/>
    <x v="102"/>
    <x v="0"/>
    <x v="22"/>
  </r>
  <r>
    <x v="270"/>
    <x v="193"/>
    <x v="0"/>
    <x v="5"/>
    <x v="0"/>
    <x v="2"/>
    <x v="107"/>
    <x v="103"/>
    <x v="0"/>
    <x v="60"/>
  </r>
  <r>
    <x v="271"/>
    <x v="194"/>
    <x v="0"/>
    <x v="1"/>
    <x v="0"/>
    <x v="1"/>
    <x v="1"/>
    <x v="1"/>
    <x v="0"/>
    <x v="62"/>
  </r>
  <r>
    <x v="272"/>
    <x v="195"/>
    <x v="0"/>
    <x v="1"/>
    <x v="0"/>
    <x v="1"/>
    <x v="108"/>
    <x v="104"/>
    <x v="0"/>
    <x v="11"/>
  </r>
  <r>
    <x v="273"/>
    <x v="42"/>
    <x v="0"/>
    <x v="1"/>
    <x v="0"/>
    <x v="1"/>
    <x v="109"/>
    <x v="105"/>
    <x v="0"/>
    <x v="66"/>
  </r>
  <r>
    <x v="274"/>
    <x v="196"/>
    <x v="0"/>
    <x v="3"/>
    <x v="0"/>
    <x v="3"/>
    <x v="110"/>
    <x v="106"/>
    <x v="0"/>
    <x v="22"/>
  </r>
  <r>
    <x v="275"/>
    <x v="197"/>
    <x v="0"/>
    <x v="2"/>
    <x v="0"/>
    <x v="2"/>
    <x v="111"/>
    <x v="107"/>
    <x v="0"/>
    <x v="0"/>
  </r>
  <r>
    <x v="276"/>
    <x v="51"/>
    <x v="0"/>
    <x v="1"/>
    <x v="0"/>
    <x v="1"/>
    <x v="1"/>
    <x v="1"/>
    <x v="0"/>
    <x v="30"/>
  </r>
  <r>
    <x v="277"/>
    <x v="198"/>
    <x v="0"/>
    <x v="1"/>
    <x v="0"/>
    <x v="1"/>
    <x v="112"/>
    <x v="31"/>
    <x v="0"/>
    <x v="9"/>
  </r>
  <r>
    <x v="278"/>
    <x v="199"/>
    <x v="0"/>
    <x v="1"/>
    <x v="0"/>
    <x v="1"/>
    <x v="1"/>
    <x v="1"/>
    <x v="0"/>
    <x v="102"/>
  </r>
  <r>
    <x v="279"/>
    <x v="200"/>
    <x v="0"/>
    <x v="0"/>
    <x v="0"/>
    <x v="0"/>
    <x v="113"/>
    <x v="77"/>
    <x v="0"/>
    <x v="64"/>
  </r>
  <r>
    <x v="280"/>
    <x v="200"/>
    <x v="0"/>
    <x v="0"/>
    <x v="0"/>
    <x v="0"/>
    <x v="114"/>
    <x v="48"/>
    <x v="0"/>
    <x v="60"/>
  </r>
  <r>
    <x v="281"/>
    <x v="200"/>
    <x v="0"/>
    <x v="0"/>
    <x v="0"/>
    <x v="0"/>
    <x v="115"/>
    <x v="108"/>
    <x v="0"/>
    <x v="39"/>
  </r>
  <r>
    <x v="282"/>
    <x v="200"/>
    <x v="0"/>
    <x v="0"/>
    <x v="0"/>
    <x v="0"/>
    <x v="116"/>
    <x v="47"/>
    <x v="0"/>
    <x v="75"/>
  </r>
  <r>
    <x v="283"/>
    <x v="201"/>
    <x v="0"/>
    <x v="1"/>
    <x v="0"/>
    <x v="1"/>
    <x v="1"/>
    <x v="1"/>
    <x v="0"/>
    <x v="103"/>
  </r>
  <r>
    <x v="284"/>
    <x v="202"/>
    <x v="0"/>
    <x v="1"/>
    <x v="0"/>
    <x v="1"/>
    <x v="1"/>
    <x v="1"/>
    <x v="0"/>
    <x v="75"/>
  </r>
  <r>
    <x v="285"/>
    <x v="203"/>
    <x v="0"/>
    <x v="1"/>
    <x v="0"/>
    <x v="1"/>
    <x v="117"/>
    <x v="109"/>
    <x v="0"/>
    <x v="0"/>
  </r>
  <r>
    <x v="286"/>
    <x v="204"/>
    <x v="0"/>
    <x v="1"/>
    <x v="0"/>
    <x v="1"/>
    <x v="1"/>
    <x v="1"/>
    <x v="0"/>
    <x v="98"/>
  </r>
  <r>
    <x v="287"/>
    <x v="205"/>
    <x v="0"/>
    <x v="1"/>
    <x v="0"/>
    <x v="1"/>
    <x v="1"/>
    <x v="1"/>
    <x v="0"/>
    <x v="104"/>
  </r>
  <r>
    <x v="288"/>
    <x v="206"/>
    <x v="0"/>
    <x v="1"/>
    <x v="0"/>
    <x v="1"/>
    <x v="1"/>
    <x v="1"/>
    <x v="0"/>
    <x v="39"/>
  </r>
  <r>
    <x v="289"/>
    <x v="207"/>
    <x v="0"/>
    <x v="1"/>
    <x v="0"/>
    <x v="1"/>
    <x v="1"/>
    <x v="1"/>
    <x v="0"/>
    <x v="105"/>
  </r>
  <r>
    <x v="290"/>
    <x v="208"/>
    <x v="0"/>
    <x v="1"/>
    <x v="0"/>
    <x v="1"/>
    <x v="1"/>
    <x v="1"/>
    <x v="0"/>
    <x v="15"/>
  </r>
  <r>
    <x v="291"/>
    <x v="209"/>
    <x v="0"/>
    <x v="1"/>
    <x v="0"/>
    <x v="1"/>
    <x v="1"/>
    <x v="1"/>
    <x v="0"/>
    <x v="106"/>
  </r>
  <r>
    <x v="292"/>
    <x v="210"/>
    <x v="0"/>
    <x v="3"/>
    <x v="0"/>
    <x v="3"/>
    <x v="118"/>
    <x v="110"/>
    <x v="0"/>
    <x v="22"/>
  </r>
  <r>
    <x v="293"/>
    <x v="61"/>
    <x v="0"/>
    <x v="0"/>
    <x v="0"/>
    <x v="0"/>
    <x v="5"/>
    <x v="1"/>
    <x v="0"/>
    <x v="107"/>
  </r>
  <r>
    <x v="294"/>
    <x v="147"/>
    <x v="0"/>
    <x v="6"/>
    <x v="0"/>
    <x v="2"/>
    <x v="119"/>
    <x v="111"/>
    <x v="0"/>
    <x v="0"/>
  </r>
  <r>
    <x v="295"/>
    <x v="211"/>
    <x v="0"/>
    <x v="1"/>
    <x v="0"/>
    <x v="1"/>
    <x v="47"/>
    <x v="44"/>
    <x v="0"/>
    <x v="30"/>
  </r>
  <r>
    <x v="296"/>
    <x v="212"/>
    <x v="0"/>
    <x v="1"/>
    <x v="0"/>
    <x v="1"/>
    <x v="1"/>
    <x v="1"/>
    <x v="0"/>
    <x v="108"/>
  </r>
  <r>
    <x v="297"/>
    <x v="213"/>
    <x v="0"/>
    <x v="1"/>
    <x v="0"/>
    <x v="1"/>
    <x v="1"/>
    <x v="1"/>
    <x v="0"/>
    <x v="109"/>
  </r>
  <r>
    <x v="297"/>
    <x v="214"/>
    <x v="0"/>
    <x v="1"/>
    <x v="0"/>
    <x v="1"/>
    <x v="120"/>
    <x v="112"/>
    <x v="0"/>
    <x v="48"/>
  </r>
  <r>
    <x v="297"/>
    <x v="56"/>
    <x v="0"/>
    <x v="5"/>
    <x v="0"/>
    <x v="2"/>
    <x v="121"/>
    <x v="113"/>
    <x v="0"/>
    <x v="27"/>
  </r>
  <r>
    <x v="298"/>
    <x v="190"/>
    <x v="0"/>
    <x v="3"/>
    <x v="0"/>
    <x v="3"/>
    <x v="122"/>
    <x v="114"/>
    <x v="0"/>
    <x v="60"/>
  </r>
  <r>
    <x v="299"/>
    <x v="215"/>
    <x v="0"/>
    <x v="1"/>
    <x v="0"/>
    <x v="1"/>
    <x v="1"/>
    <x v="1"/>
    <x v="0"/>
    <x v="110"/>
  </r>
  <r>
    <x v="300"/>
    <x v="216"/>
    <x v="0"/>
    <x v="3"/>
    <x v="0"/>
    <x v="3"/>
    <x v="20"/>
    <x v="1"/>
    <x v="0"/>
    <x v="111"/>
  </r>
  <r>
    <x v="301"/>
    <x v="217"/>
    <x v="0"/>
    <x v="1"/>
    <x v="0"/>
    <x v="1"/>
    <x v="1"/>
    <x v="1"/>
    <x v="0"/>
    <x v="112"/>
  </r>
  <r>
    <x v="302"/>
    <x v="218"/>
    <x v="0"/>
    <x v="1"/>
    <x v="0"/>
    <x v="1"/>
    <x v="123"/>
    <x v="115"/>
    <x v="0"/>
    <x v="5"/>
  </r>
  <r>
    <x v="303"/>
    <x v="218"/>
    <x v="0"/>
    <x v="1"/>
    <x v="0"/>
    <x v="1"/>
    <x v="124"/>
    <x v="116"/>
    <x v="0"/>
    <x v="5"/>
  </r>
  <r>
    <x v="304"/>
    <x v="219"/>
    <x v="0"/>
    <x v="1"/>
    <x v="0"/>
    <x v="1"/>
    <x v="1"/>
    <x v="1"/>
    <x v="0"/>
    <x v="113"/>
  </r>
  <r>
    <x v="305"/>
    <x v="93"/>
    <x v="0"/>
    <x v="1"/>
    <x v="0"/>
    <x v="1"/>
    <x v="112"/>
    <x v="31"/>
    <x v="0"/>
    <x v="60"/>
  </r>
  <r>
    <x v="306"/>
    <x v="220"/>
    <x v="0"/>
    <x v="0"/>
    <x v="0"/>
    <x v="0"/>
    <x v="5"/>
    <x v="1"/>
    <x v="0"/>
    <x v="18"/>
  </r>
  <r>
    <x v="307"/>
    <x v="221"/>
    <x v="0"/>
    <x v="1"/>
    <x v="0"/>
    <x v="1"/>
    <x v="1"/>
    <x v="1"/>
    <x v="0"/>
    <x v="105"/>
  </r>
  <r>
    <x v="308"/>
    <x v="222"/>
    <x v="0"/>
    <x v="1"/>
    <x v="0"/>
    <x v="1"/>
    <x v="1"/>
    <x v="1"/>
    <x v="0"/>
    <x v="114"/>
  </r>
  <r>
    <x v="309"/>
    <x v="223"/>
    <x v="0"/>
    <x v="1"/>
    <x v="0"/>
    <x v="1"/>
    <x v="1"/>
    <x v="1"/>
    <x v="0"/>
    <x v="30"/>
  </r>
  <r>
    <x v="310"/>
    <x v="224"/>
    <x v="0"/>
    <x v="5"/>
    <x v="0"/>
    <x v="2"/>
    <x v="125"/>
    <x v="117"/>
    <x v="0"/>
    <x v="60"/>
  </r>
  <r>
    <x v="311"/>
    <x v="225"/>
    <x v="0"/>
    <x v="1"/>
    <x v="0"/>
    <x v="1"/>
    <x v="126"/>
    <x v="118"/>
    <x v="0"/>
    <x v="0"/>
  </r>
  <r>
    <x v="312"/>
    <x v="100"/>
    <x v="0"/>
    <x v="0"/>
    <x v="0"/>
    <x v="0"/>
    <x v="127"/>
    <x v="119"/>
    <x v="0"/>
    <x v="30"/>
  </r>
  <r>
    <x v="313"/>
    <x v="226"/>
    <x v="0"/>
    <x v="1"/>
    <x v="0"/>
    <x v="1"/>
    <x v="1"/>
    <x v="1"/>
    <x v="0"/>
    <x v="115"/>
  </r>
  <r>
    <x v="314"/>
    <x v="227"/>
    <x v="0"/>
    <x v="1"/>
    <x v="0"/>
    <x v="1"/>
    <x v="1"/>
    <x v="1"/>
    <x v="0"/>
    <x v="116"/>
  </r>
  <r>
    <x v="315"/>
    <x v="206"/>
    <x v="0"/>
    <x v="1"/>
    <x v="0"/>
    <x v="1"/>
    <x v="1"/>
    <x v="1"/>
    <x v="0"/>
    <x v="117"/>
  </r>
  <r>
    <x v="316"/>
    <x v="228"/>
    <x v="0"/>
    <x v="1"/>
    <x v="0"/>
    <x v="1"/>
    <x v="1"/>
    <x v="1"/>
    <x v="0"/>
    <x v="118"/>
  </r>
  <r>
    <x v="317"/>
    <x v="228"/>
    <x v="0"/>
    <x v="1"/>
    <x v="0"/>
    <x v="1"/>
    <x v="1"/>
    <x v="1"/>
    <x v="0"/>
    <x v="118"/>
  </r>
  <r>
    <x v="318"/>
    <x v="229"/>
    <x v="0"/>
    <x v="1"/>
    <x v="0"/>
    <x v="1"/>
    <x v="1"/>
    <x v="1"/>
    <x v="0"/>
    <x v="24"/>
  </r>
  <r>
    <x v="319"/>
    <x v="230"/>
    <x v="0"/>
    <x v="2"/>
    <x v="0"/>
    <x v="2"/>
    <x v="128"/>
    <x v="120"/>
    <x v="0"/>
    <x v="0"/>
  </r>
  <r>
    <x v="320"/>
    <x v="231"/>
    <x v="0"/>
    <x v="1"/>
    <x v="0"/>
    <x v="1"/>
    <x v="1"/>
    <x v="1"/>
    <x v="0"/>
    <x v="46"/>
  </r>
  <r>
    <x v="321"/>
    <x v="232"/>
    <x v="0"/>
    <x v="1"/>
    <x v="0"/>
    <x v="1"/>
    <x v="129"/>
    <x v="103"/>
    <x v="0"/>
    <x v="77"/>
  </r>
  <r>
    <x v="322"/>
    <x v="19"/>
    <x v="0"/>
    <x v="1"/>
    <x v="0"/>
    <x v="1"/>
    <x v="1"/>
    <x v="1"/>
    <x v="0"/>
    <x v="13"/>
  </r>
  <r>
    <x v="323"/>
    <x v="41"/>
    <x v="0"/>
    <x v="1"/>
    <x v="0"/>
    <x v="1"/>
    <x v="130"/>
    <x v="121"/>
    <x v="0"/>
    <x v="30"/>
  </r>
  <r>
    <x v="324"/>
    <x v="233"/>
    <x v="0"/>
    <x v="1"/>
    <x v="0"/>
    <x v="1"/>
    <x v="1"/>
    <x v="1"/>
    <x v="0"/>
    <x v="53"/>
  </r>
  <r>
    <x v="325"/>
    <x v="234"/>
    <x v="0"/>
    <x v="1"/>
    <x v="0"/>
    <x v="1"/>
    <x v="131"/>
    <x v="122"/>
    <x v="0"/>
    <x v="22"/>
  </r>
  <r>
    <x v="326"/>
    <x v="220"/>
    <x v="0"/>
    <x v="0"/>
    <x v="0"/>
    <x v="0"/>
    <x v="132"/>
    <x v="123"/>
    <x v="0"/>
    <x v="0"/>
  </r>
  <r>
    <x v="327"/>
    <x v="235"/>
    <x v="0"/>
    <x v="3"/>
    <x v="0"/>
    <x v="3"/>
    <x v="20"/>
    <x v="1"/>
    <x v="0"/>
    <x v="119"/>
  </r>
  <r>
    <x v="328"/>
    <x v="207"/>
    <x v="0"/>
    <x v="1"/>
    <x v="0"/>
    <x v="1"/>
    <x v="1"/>
    <x v="1"/>
    <x v="0"/>
    <x v="61"/>
  </r>
  <r>
    <x v="329"/>
    <x v="152"/>
    <x v="0"/>
    <x v="3"/>
    <x v="0"/>
    <x v="3"/>
    <x v="133"/>
    <x v="124"/>
    <x v="0"/>
    <x v="0"/>
  </r>
  <r>
    <x v="330"/>
    <x v="236"/>
    <x v="0"/>
    <x v="1"/>
    <x v="0"/>
    <x v="1"/>
    <x v="1"/>
    <x v="1"/>
    <x v="0"/>
    <x v="108"/>
  </r>
  <r>
    <x v="331"/>
    <x v="124"/>
    <x v="0"/>
    <x v="0"/>
    <x v="0"/>
    <x v="0"/>
    <x v="5"/>
    <x v="1"/>
    <x v="0"/>
    <x v="120"/>
  </r>
  <r>
    <x v="332"/>
    <x v="237"/>
    <x v="0"/>
    <x v="1"/>
    <x v="0"/>
    <x v="1"/>
    <x v="1"/>
    <x v="1"/>
    <x v="0"/>
    <x v="17"/>
  </r>
  <r>
    <x v="333"/>
    <x v="238"/>
    <x v="0"/>
    <x v="5"/>
    <x v="0"/>
    <x v="2"/>
    <x v="2"/>
    <x v="1"/>
    <x v="0"/>
    <x v="102"/>
  </r>
  <r>
    <x v="334"/>
    <x v="239"/>
    <x v="0"/>
    <x v="1"/>
    <x v="0"/>
    <x v="1"/>
    <x v="1"/>
    <x v="1"/>
    <x v="0"/>
    <x v="73"/>
  </r>
  <r>
    <x v="335"/>
    <x v="64"/>
    <x v="0"/>
    <x v="2"/>
    <x v="0"/>
    <x v="2"/>
    <x v="2"/>
    <x v="1"/>
    <x v="0"/>
    <x v="108"/>
  </r>
  <r>
    <x v="336"/>
    <x v="74"/>
    <x v="0"/>
    <x v="3"/>
    <x v="0"/>
    <x v="3"/>
    <x v="20"/>
    <x v="1"/>
    <x v="0"/>
    <x v="50"/>
  </r>
  <r>
    <x v="337"/>
    <x v="56"/>
    <x v="0"/>
    <x v="5"/>
    <x v="0"/>
    <x v="2"/>
    <x v="134"/>
    <x v="125"/>
    <x v="0"/>
    <x v="27"/>
  </r>
  <r>
    <x v="338"/>
    <x v="200"/>
    <x v="0"/>
    <x v="0"/>
    <x v="0"/>
    <x v="0"/>
    <x v="135"/>
    <x v="126"/>
    <x v="0"/>
    <x v="30"/>
  </r>
  <r>
    <x v="339"/>
    <x v="240"/>
    <x v="0"/>
    <x v="1"/>
    <x v="0"/>
    <x v="1"/>
    <x v="1"/>
    <x v="1"/>
    <x v="0"/>
    <x v="121"/>
  </r>
  <r>
    <x v="340"/>
    <x v="241"/>
    <x v="0"/>
    <x v="1"/>
    <x v="0"/>
    <x v="1"/>
    <x v="1"/>
    <x v="1"/>
    <x v="0"/>
    <x v="84"/>
  </r>
  <r>
    <x v="341"/>
    <x v="68"/>
    <x v="0"/>
    <x v="2"/>
    <x v="0"/>
    <x v="2"/>
    <x v="2"/>
    <x v="1"/>
    <x v="0"/>
    <x v="122"/>
  </r>
  <r>
    <x v="342"/>
    <x v="197"/>
    <x v="0"/>
    <x v="2"/>
    <x v="0"/>
    <x v="2"/>
    <x v="2"/>
    <x v="1"/>
    <x v="0"/>
    <x v="0"/>
  </r>
  <r>
    <x v="343"/>
    <x v="130"/>
    <x v="0"/>
    <x v="3"/>
    <x v="0"/>
    <x v="3"/>
    <x v="136"/>
    <x v="127"/>
    <x v="0"/>
    <x v="18"/>
  </r>
  <r>
    <x v="344"/>
    <x v="190"/>
    <x v="0"/>
    <x v="3"/>
    <x v="0"/>
    <x v="3"/>
    <x v="20"/>
    <x v="1"/>
    <x v="0"/>
    <x v="60"/>
  </r>
  <r>
    <x v="345"/>
    <x v="242"/>
    <x v="0"/>
    <x v="1"/>
    <x v="0"/>
    <x v="1"/>
    <x v="1"/>
    <x v="1"/>
    <x v="0"/>
    <x v="66"/>
  </r>
  <r>
    <x v="346"/>
    <x v="120"/>
    <x v="0"/>
    <x v="1"/>
    <x v="0"/>
    <x v="1"/>
    <x v="1"/>
    <x v="1"/>
    <x v="0"/>
    <x v="107"/>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chartFormat="2">
  <location ref="B4:C1090" firstHeaderRow="1" firstDataRow="1" firstDataCol="1"/>
  <pivotFields count="10">
    <pivotField axis="axisRow" showAll="0">
      <items count="3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8"/>
        <item x="136"/>
        <item x="137"/>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t="default"/>
      </items>
    </pivotField>
    <pivotField axis="axisRow" showAll="0" sortType="ascending">
      <items count="245">
        <item x="11"/>
        <item x="151"/>
        <item x="136"/>
        <item x="172"/>
        <item x="12"/>
        <item x="229"/>
        <item x="137"/>
        <item x="133"/>
        <item x="112"/>
        <item x="119"/>
        <item x="224"/>
        <item x="1"/>
        <item x="184"/>
        <item x="201"/>
        <item x="122"/>
        <item x="241"/>
        <item x="192"/>
        <item x="132"/>
        <item x="45"/>
        <item x="24"/>
        <item x="28"/>
        <item x="41"/>
        <item x="185"/>
        <item x="98"/>
        <item x="198"/>
        <item x="239"/>
        <item x="155"/>
        <item x="85"/>
        <item x="167"/>
        <item x="225"/>
        <item x="205"/>
        <item x="77"/>
        <item x="197"/>
        <item x="140"/>
        <item x="7"/>
        <item x="104"/>
        <item x="36"/>
        <item x="118"/>
        <item x="39"/>
        <item x="18"/>
        <item x="102"/>
        <item x="168"/>
        <item x="40"/>
        <item x="48"/>
        <item x="49"/>
        <item x="103"/>
        <item x="14"/>
        <item x="182"/>
        <item x="158"/>
        <item x="139"/>
        <item x="193"/>
        <item x="160"/>
        <item x="161"/>
        <item x="51"/>
        <item x="52"/>
        <item x="207"/>
        <item x="113"/>
        <item x="15"/>
        <item x="57"/>
        <item x="58"/>
        <item x="227"/>
        <item x="230"/>
        <item x="65"/>
        <item x="144"/>
        <item x="17"/>
        <item x="174"/>
        <item x="66"/>
        <item x="13"/>
        <item x="83"/>
        <item x="138"/>
        <item x="213"/>
        <item x="177"/>
        <item x="146"/>
        <item x="69"/>
        <item x="33"/>
        <item x="35"/>
        <item x="29"/>
        <item x="55"/>
        <item x="211"/>
        <item x="8"/>
        <item x="186"/>
        <item x="187"/>
        <item x="156"/>
        <item x="235"/>
        <item x="78"/>
        <item x="165"/>
        <item x="164"/>
        <item x="79"/>
        <item x="81"/>
        <item x="203"/>
        <item x="82"/>
        <item x="126"/>
        <item x="238"/>
        <item x="153"/>
        <item x="92"/>
        <item x="87"/>
        <item x="54"/>
        <item x="91"/>
        <item x="94"/>
        <item x="21"/>
        <item x="25"/>
        <item x="60"/>
        <item x="50"/>
        <item x="100"/>
        <item x="217"/>
        <item x="101"/>
        <item x="37"/>
        <item x="108"/>
        <item x="53"/>
        <item x="19"/>
        <item x="216"/>
        <item x="0"/>
        <item x="208"/>
        <item x="38"/>
        <item x="75"/>
        <item x="70"/>
        <item x="20"/>
        <item x="242"/>
        <item x="43"/>
        <item x="127"/>
        <item x="188"/>
        <item x="110"/>
        <item x="97"/>
        <item x="67"/>
        <item x="124"/>
        <item x="129"/>
        <item x="131"/>
        <item x="134"/>
        <item x="141"/>
        <item x="46"/>
        <item x="226"/>
        <item x="59"/>
        <item x="145"/>
        <item x="173"/>
        <item x="4"/>
        <item x="109"/>
        <item x="194"/>
        <item x="68"/>
        <item x="214"/>
        <item x="30"/>
        <item x="236"/>
        <item x="220"/>
        <item x="56"/>
        <item x="149"/>
        <item x="150"/>
        <item x="26"/>
        <item x="84"/>
        <item x="111"/>
        <item x="159"/>
        <item x="5"/>
        <item x="123"/>
        <item x="116"/>
        <item x="80"/>
        <item x="166"/>
        <item x="115"/>
        <item x="105"/>
        <item x="169"/>
        <item x="162"/>
        <item x="31"/>
        <item x="2"/>
        <item x="117"/>
        <item x="88"/>
        <item x="170"/>
        <item x="143"/>
        <item x="74"/>
        <item x="171"/>
        <item x="183"/>
        <item x="175"/>
        <item x="176"/>
        <item x="135"/>
        <item x="157"/>
        <item x="163"/>
        <item x="73"/>
        <item x="22"/>
        <item x="180"/>
        <item x="181"/>
        <item x="71"/>
        <item x="64"/>
        <item x="6"/>
        <item x="107"/>
        <item x="222"/>
        <item x="128"/>
        <item x="231"/>
        <item x="16"/>
        <item x="32"/>
        <item x="189"/>
        <item x="212"/>
        <item x="147"/>
        <item x="204"/>
        <item x="89"/>
        <item x="190"/>
        <item x="210"/>
        <item x="195"/>
        <item x="202"/>
        <item x="42"/>
        <item x="154"/>
        <item x="219"/>
        <item x="86"/>
        <item x="199"/>
        <item x="209"/>
        <item x="90"/>
        <item x="221"/>
        <item x="215"/>
        <item x="27"/>
        <item x="114"/>
        <item x="99"/>
        <item x="61"/>
        <item x="62"/>
        <item x="76"/>
        <item x="178"/>
        <item x="191"/>
        <item x="72"/>
        <item x="130"/>
        <item x="218"/>
        <item x="93"/>
        <item x="223"/>
        <item x="95"/>
        <item x="47"/>
        <item x="228"/>
        <item x="206"/>
        <item x="232"/>
        <item x="233"/>
        <item x="63"/>
        <item x="34"/>
        <item x="237"/>
        <item x="234"/>
        <item x="152"/>
        <item x="179"/>
        <item x="10"/>
        <item x="9"/>
        <item x="3"/>
        <item x="142"/>
        <item x="196"/>
        <item x="200"/>
        <item x="240"/>
        <item x="23"/>
        <item x="44"/>
        <item x="121"/>
        <item x="148"/>
        <item x="96"/>
        <item x="125"/>
        <item x="120"/>
        <item x="106"/>
        <item x="243"/>
        <item t="default"/>
      </items>
    </pivotField>
    <pivotField showAll="0">
      <items count="2">
        <item x="0"/>
        <item t="default"/>
      </items>
    </pivotField>
    <pivotField axis="axisRow" showAll="0" sortType="ascending">
      <items count="9">
        <item x="1"/>
        <item x="3"/>
        <item x="0"/>
        <item x="2"/>
        <item x="5"/>
        <item x="4"/>
        <item x="6"/>
        <item x="7"/>
        <item t="default"/>
      </items>
    </pivotField>
    <pivotField showAll="0" includeNewItemsInFilter="1">
      <items count="2">
        <item x="0"/>
        <item t="default"/>
      </items>
    </pivotField>
    <pivotField axis="axisRow" showAll="0">
      <items count="5">
        <item x="2"/>
        <item x="0"/>
        <item x="3"/>
        <item x="1"/>
        <item t="default"/>
      </items>
    </pivotField>
    <pivotField numFmtId="6" showAll="0">
      <items count="138">
        <item x="27"/>
        <item x="92"/>
        <item x="94"/>
        <item x="103"/>
        <item x="100"/>
        <item x="111"/>
        <item x="125"/>
        <item x="72"/>
        <item x="95"/>
        <item x="82"/>
        <item x="29"/>
        <item x="79"/>
        <item x="11"/>
        <item x="77"/>
        <item x="128"/>
        <item x="84"/>
        <item x="10"/>
        <item x="67"/>
        <item x="83"/>
        <item x="134"/>
        <item x="70"/>
        <item x="102"/>
        <item x="7"/>
        <item x="81"/>
        <item x="44"/>
        <item x="101"/>
        <item x="121"/>
        <item x="16"/>
        <item x="73"/>
        <item x="23"/>
        <item x="21"/>
        <item x="105"/>
        <item x="119"/>
        <item x="104"/>
        <item x="18"/>
        <item x="8"/>
        <item x="30"/>
        <item x="32"/>
        <item x="39"/>
        <item x="69"/>
        <item x="80"/>
        <item x="107"/>
        <item x="2"/>
        <item x="126"/>
        <item x="26"/>
        <item x="75"/>
        <item x="98"/>
        <item x="88"/>
        <item x="117"/>
        <item x="6"/>
        <item x="124"/>
        <item x="55"/>
        <item x="131"/>
        <item x="33"/>
        <item x="24"/>
        <item x="130"/>
        <item x="56"/>
        <item x="108"/>
        <item x="51"/>
        <item x="123"/>
        <item x="17"/>
        <item x="53"/>
        <item x="40"/>
        <item x="22"/>
        <item x="49"/>
        <item x="50"/>
        <item x="57"/>
        <item x="106"/>
        <item x="120"/>
        <item x="54"/>
        <item x="65"/>
        <item x="47"/>
        <item x="89"/>
        <item x="86"/>
        <item x="9"/>
        <item x="112"/>
        <item x="129"/>
        <item x="109"/>
        <item x="74"/>
        <item x="1"/>
        <item x="63"/>
        <item x="46"/>
        <item x="85"/>
        <item x="136"/>
        <item x="133"/>
        <item x="99"/>
        <item x="41"/>
        <item x="31"/>
        <item x="38"/>
        <item x="43"/>
        <item x="28"/>
        <item x="35"/>
        <item x="13"/>
        <item x="110"/>
        <item x="118"/>
        <item x="64"/>
        <item x="93"/>
        <item x="71"/>
        <item x="3"/>
        <item x="52"/>
        <item x="66"/>
        <item x="15"/>
        <item x="14"/>
        <item x="68"/>
        <item x="25"/>
        <item x="36"/>
        <item x="90"/>
        <item x="122"/>
        <item x="62"/>
        <item x="91"/>
        <item x="96"/>
        <item x="12"/>
        <item x="42"/>
        <item x="97"/>
        <item x="34"/>
        <item x="78"/>
        <item x="20"/>
        <item x="0"/>
        <item x="4"/>
        <item x="45"/>
        <item x="37"/>
        <item x="87"/>
        <item x="19"/>
        <item x="59"/>
        <item x="132"/>
        <item x="48"/>
        <item x="76"/>
        <item x="135"/>
        <item x="114"/>
        <item x="127"/>
        <item x="58"/>
        <item x="116"/>
        <item x="115"/>
        <item x="61"/>
        <item x="113"/>
        <item x="60"/>
        <item x="5"/>
        <item t="default"/>
      </items>
    </pivotField>
    <pivotField dataField="1" showAll="0">
      <items count="129">
        <item x="57"/>
        <item x="71"/>
        <item x="105"/>
        <item x="103"/>
        <item x="77"/>
        <item x="75"/>
        <item x="31"/>
        <item x="7"/>
        <item x="83"/>
        <item x="66"/>
        <item x="58"/>
        <item x="86"/>
        <item x="44"/>
        <item x="36"/>
        <item x="29"/>
        <item x="62"/>
        <item x="39"/>
        <item x="51"/>
        <item x="27"/>
        <item x="108"/>
        <item x="112"/>
        <item x="102"/>
        <item x="6"/>
        <item x="54"/>
        <item x="47"/>
        <item x="16"/>
        <item x="100"/>
        <item x="111"/>
        <item x="46"/>
        <item x="19"/>
        <item x="101"/>
        <item x="10"/>
        <item x="93"/>
        <item x="88"/>
        <item x="55"/>
        <item x="37"/>
        <item x="119"/>
        <item x="20"/>
        <item x="50"/>
        <item x="15"/>
        <item x="115"/>
        <item x="70"/>
        <item x="48"/>
        <item x="14"/>
        <item x="113"/>
        <item x="97"/>
        <item x="41"/>
        <item x="59"/>
        <item x="104"/>
        <item x="53"/>
        <item x="121"/>
        <item x="5"/>
        <item x="98"/>
        <item x="126"/>
        <item x="21"/>
        <item x="114"/>
        <item x="87"/>
        <item x="33"/>
        <item x="30"/>
        <item x="125"/>
        <item x="22"/>
        <item x="122"/>
        <item x="73"/>
        <item x="52"/>
        <item x="65"/>
        <item x="116"/>
        <item x="80"/>
        <item x="12"/>
        <item x="4"/>
        <item x="64"/>
        <item x="45"/>
        <item x="109"/>
        <item x="123"/>
        <item x="85"/>
        <item x="94"/>
        <item x="13"/>
        <item x="56"/>
        <item x="8"/>
        <item x="72"/>
        <item x="81"/>
        <item x="23"/>
        <item x="118"/>
        <item x="63"/>
        <item x="49"/>
        <item x="18"/>
        <item x="120"/>
        <item x="74"/>
        <item x="2"/>
        <item x="67"/>
        <item x="68"/>
        <item x="90"/>
        <item x="61"/>
        <item x="17"/>
        <item x="110"/>
        <item x="9"/>
        <item x="76"/>
        <item x="84"/>
        <item x="106"/>
        <item x="34"/>
        <item x="11"/>
        <item x="32"/>
        <item x="26"/>
        <item x="79"/>
        <item x="25"/>
        <item x="40"/>
        <item x="35"/>
        <item x="28"/>
        <item x="38"/>
        <item x="95"/>
        <item x="92"/>
        <item x="124"/>
        <item x="127"/>
        <item x="82"/>
        <item x="42"/>
        <item x="69"/>
        <item x="43"/>
        <item x="60"/>
        <item x="3"/>
        <item x="117"/>
        <item x="0"/>
        <item x="107"/>
        <item x="96"/>
        <item x="99"/>
        <item x="78"/>
        <item x="91"/>
        <item x="89"/>
        <item x="24"/>
        <item x="1"/>
        <item t="default"/>
      </items>
    </pivotField>
    <pivotField showAll="0">
      <items count="2">
        <item x="0"/>
        <item t="default"/>
      </items>
    </pivotField>
    <pivotField showAll="0">
      <items count="125">
        <item x="17"/>
        <item x="62"/>
        <item x="76"/>
        <item x="43"/>
        <item x="33"/>
        <item x="79"/>
        <item x="23"/>
        <item x="50"/>
        <item x="118"/>
        <item x="117"/>
        <item x="110"/>
        <item x="68"/>
        <item x="122"/>
        <item x="98"/>
        <item x="89"/>
        <item x="113"/>
        <item x="116"/>
        <item x="102"/>
        <item x="85"/>
        <item x="28"/>
        <item x="86"/>
        <item x="61"/>
        <item x="109"/>
        <item x="45"/>
        <item x="94"/>
        <item x="21"/>
        <item x="29"/>
        <item x="107"/>
        <item x="40"/>
        <item x="65"/>
        <item x="77"/>
        <item x="59"/>
        <item x="52"/>
        <item x="32"/>
        <item x="97"/>
        <item x="3"/>
        <item x="16"/>
        <item x="53"/>
        <item x="42"/>
        <item x="7"/>
        <item x="105"/>
        <item x="37"/>
        <item x="100"/>
        <item x="19"/>
        <item x="57"/>
        <item x="74"/>
        <item x="104"/>
        <item x="10"/>
        <item x="99"/>
        <item x="49"/>
        <item x="73"/>
        <item x="26"/>
        <item x="71"/>
        <item x="106"/>
        <item x="34"/>
        <item x="90"/>
        <item x="1"/>
        <item x="87"/>
        <item x="67"/>
        <item x="15"/>
        <item x="4"/>
        <item x="111"/>
        <item x="91"/>
        <item x="41"/>
        <item x="47"/>
        <item x="58"/>
        <item x="36"/>
        <item x="13"/>
        <item x="12"/>
        <item x="81"/>
        <item x="38"/>
        <item x="83"/>
        <item x="25"/>
        <item x="119"/>
        <item x="121"/>
        <item x="72"/>
        <item x="56"/>
        <item x="95"/>
        <item x="51"/>
        <item x="93"/>
        <item x="31"/>
        <item x="115"/>
        <item x="88"/>
        <item x="20"/>
        <item x="108"/>
        <item x="24"/>
        <item x="6"/>
        <item x="14"/>
        <item x="84"/>
        <item x="120"/>
        <item x="54"/>
        <item x="35"/>
        <item x="96"/>
        <item x="80"/>
        <item x="92"/>
        <item x="114"/>
        <item x="78"/>
        <item x="101"/>
        <item x="55"/>
        <item x="103"/>
        <item x="82"/>
        <item x="8"/>
        <item x="46"/>
        <item x="64"/>
        <item x="44"/>
        <item x="69"/>
        <item x="2"/>
        <item x="112"/>
        <item x="39"/>
        <item x="75"/>
        <item x="63"/>
        <item x="66"/>
        <item x="70"/>
        <item x="48"/>
        <item x="27"/>
        <item x="18"/>
        <item x="60"/>
        <item x="5"/>
        <item x="11"/>
        <item x="30"/>
        <item x="0"/>
        <item x="22"/>
        <item x="9"/>
        <item x="123"/>
        <item t="default"/>
      </items>
    </pivotField>
  </pivotFields>
  <rowFields count="4">
    <field x="1"/>
    <field x="3"/>
    <field x="5"/>
    <field x="0"/>
  </rowFields>
  <rowItems count="1086">
    <i>
      <x/>
    </i>
    <i r="1">
      <x/>
    </i>
    <i r="2">
      <x v="3"/>
    </i>
    <i r="3">
      <x v="11"/>
    </i>
    <i>
      <x v="1"/>
    </i>
    <i r="1">
      <x/>
    </i>
    <i r="2">
      <x v="3"/>
    </i>
    <i r="3">
      <x v="195"/>
    </i>
    <i>
      <x v="2"/>
    </i>
    <i r="1">
      <x/>
    </i>
    <i r="2">
      <x v="3"/>
    </i>
    <i r="3">
      <x v="176"/>
    </i>
    <i>
      <x v="3"/>
    </i>
    <i r="1">
      <x/>
    </i>
    <i r="2">
      <x v="3"/>
    </i>
    <i r="3">
      <x v="226"/>
    </i>
    <i>
      <x v="4"/>
    </i>
    <i r="1">
      <x v="2"/>
    </i>
    <i r="2">
      <x v="1"/>
    </i>
    <i r="3">
      <x v="12"/>
    </i>
    <i>
      <x v="5"/>
    </i>
    <i r="1">
      <x/>
    </i>
    <i r="2">
      <x v="3"/>
    </i>
    <i r="3">
      <x v="318"/>
    </i>
    <i>
      <x v="6"/>
    </i>
    <i r="1">
      <x/>
    </i>
    <i r="2">
      <x v="3"/>
    </i>
    <i r="3">
      <x v="177"/>
    </i>
    <i>
      <x v="7"/>
    </i>
    <i r="1">
      <x/>
    </i>
    <i r="2">
      <x v="3"/>
    </i>
    <i r="3">
      <x v="171"/>
    </i>
    <i>
      <x v="8"/>
    </i>
    <i r="1">
      <x/>
    </i>
    <i r="2">
      <x v="3"/>
    </i>
    <i r="3">
      <x v="136"/>
    </i>
    <i>
      <x v="9"/>
    </i>
    <i r="1">
      <x v="1"/>
    </i>
    <i r="2">
      <x v="2"/>
    </i>
    <i r="3">
      <x v="151"/>
    </i>
    <i r="3">
      <x v="152"/>
    </i>
    <i r="3">
      <x v="231"/>
    </i>
    <i r="3">
      <x v="254"/>
    </i>
    <i>
      <x v="10"/>
    </i>
    <i r="1">
      <x v="4"/>
    </i>
    <i r="2">
      <x/>
    </i>
    <i r="3">
      <x v="310"/>
    </i>
    <i>
      <x v="11"/>
    </i>
    <i r="1">
      <x/>
    </i>
    <i r="2">
      <x v="3"/>
    </i>
    <i r="3">
      <x v="1"/>
    </i>
    <i>
      <x v="12"/>
    </i>
    <i r="1">
      <x/>
    </i>
    <i r="2">
      <x v="3"/>
    </i>
    <i r="3">
      <x v="251"/>
    </i>
    <i>
      <x v="13"/>
    </i>
    <i r="1">
      <x/>
    </i>
    <i r="2">
      <x v="3"/>
    </i>
    <i r="3">
      <x v="283"/>
    </i>
    <i>
      <x v="14"/>
    </i>
    <i r="1">
      <x/>
    </i>
    <i r="2">
      <x v="3"/>
    </i>
    <i r="3">
      <x v="155"/>
    </i>
    <i r="3">
      <x v="228"/>
    </i>
    <i r="3">
      <x v="240"/>
    </i>
    <i>
      <x v="15"/>
    </i>
    <i r="1">
      <x/>
    </i>
    <i r="2">
      <x v="3"/>
    </i>
    <i r="3">
      <x v="340"/>
    </i>
    <i>
      <x v="16"/>
    </i>
    <i r="1">
      <x/>
    </i>
    <i r="2">
      <x v="3"/>
    </i>
    <i r="3">
      <x v="269"/>
    </i>
    <i>
      <x v="17"/>
    </i>
    <i r="1">
      <x/>
    </i>
    <i r="2">
      <x v="3"/>
    </i>
    <i r="3">
      <x v="170"/>
    </i>
    <i>
      <x v="18"/>
    </i>
    <i r="1">
      <x/>
    </i>
    <i r="2">
      <x v="3"/>
    </i>
    <i r="3">
      <x v="50"/>
    </i>
    <i>
      <x v="19"/>
    </i>
    <i r="1">
      <x/>
    </i>
    <i r="2">
      <x v="3"/>
    </i>
    <i r="3">
      <x v="26"/>
    </i>
    <i r="3">
      <x v="76"/>
    </i>
    <i>
      <x v="20"/>
    </i>
    <i r="1">
      <x/>
    </i>
    <i r="2">
      <x v="3"/>
    </i>
    <i r="3">
      <x v="30"/>
    </i>
    <i>
      <x v="21"/>
    </i>
    <i r="1">
      <x/>
    </i>
    <i r="2">
      <x v="3"/>
    </i>
    <i r="3">
      <x v="46"/>
    </i>
    <i r="3">
      <x v="323"/>
    </i>
    <i>
      <x v="22"/>
    </i>
    <i r="1">
      <x/>
    </i>
    <i r="2">
      <x v="3"/>
    </i>
    <i r="3">
      <x v="253"/>
    </i>
    <i>
      <x v="23"/>
    </i>
    <i r="1">
      <x/>
    </i>
    <i r="2">
      <x v="3"/>
    </i>
    <i r="3">
      <x v="119"/>
    </i>
    <i>
      <x v="24"/>
    </i>
    <i r="1">
      <x/>
    </i>
    <i r="2">
      <x v="3"/>
    </i>
    <i r="3">
      <x v="277"/>
    </i>
    <i>
      <x v="25"/>
    </i>
    <i r="1">
      <x/>
    </i>
    <i r="2">
      <x v="3"/>
    </i>
    <i r="3">
      <x v="334"/>
    </i>
    <i>
      <x v="26"/>
    </i>
    <i r="1">
      <x v="1"/>
    </i>
    <i r="2">
      <x v="2"/>
    </i>
    <i r="3">
      <x v="204"/>
    </i>
    <i>
      <x v="27"/>
    </i>
    <i r="1">
      <x v="1"/>
    </i>
    <i r="2">
      <x v="2"/>
    </i>
    <i r="3">
      <x v="103"/>
    </i>
    <i>
      <x v="28"/>
    </i>
    <i r="1">
      <x/>
    </i>
    <i r="2">
      <x v="3"/>
    </i>
    <i r="3">
      <x v="216"/>
    </i>
    <i>
      <x v="29"/>
    </i>
    <i r="1">
      <x/>
    </i>
    <i r="2">
      <x v="3"/>
    </i>
    <i r="3">
      <x v="311"/>
    </i>
    <i>
      <x v="30"/>
    </i>
    <i r="1">
      <x/>
    </i>
    <i r="2">
      <x v="3"/>
    </i>
    <i r="3">
      <x v="287"/>
    </i>
    <i>
      <x v="31"/>
    </i>
    <i r="1">
      <x/>
    </i>
    <i r="2">
      <x v="3"/>
    </i>
    <i r="3">
      <x v="91"/>
    </i>
    <i>
      <x v="32"/>
    </i>
    <i r="1">
      <x v="3"/>
    </i>
    <i r="2">
      <x/>
    </i>
    <i r="3">
      <x v="275"/>
    </i>
    <i r="3">
      <x v="342"/>
    </i>
    <i>
      <x v="33"/>
    </i>
    <i r="1">
      <x/>
    </i>
    <i r="2">
      <x v="3"/>
    </i>
    <i r="3">
      <x v="181"/>
    </i>
    <i>
      <x v="34"/>
    </i>
    <i r="1">
      <x/>
    </i>
    <i r="2">
      <x v="3"/>
    </i>
    <i r="3">
      <x v="7"/>
    </i>
    <i>
      <x v="35"/>
    </i>
    <i r="1">
      <x/>
    </i>
    <i r="2">
      <x v="3"/>
    </i>
    <i r="3">
      <x v="127"/>
    </i>
    <i>
      <x v="36"/>
    </i>
    <i r="1">
      <x/>
    </i>
    <i r="2">
      <x v="3"/>
    </i>
    <i r="3">
      <x v="40"/>
    </i>
    <i>
      <x v="37"/>
    </i>
    <i r="1">
      <x/>
    </i>
    <i r="2">
      <x v="3"/>
    </i>
    <i r="3">
      <x v="150"/>
    </i>
    <i r="3">
      <x v="266"/>
    </i>
    <i>
      <x v="38"/>
    </i>
    <i r="1">
      <x/>
    </i>
    <i r="2">
      <x v="3"/>
    </i>
    <i r="3">
      <x v="44"/>
    </i>
    <i>
      <x v="39"/>
    </i>
    <i r="1">
      <x/>
    </i>
    <i r="2">
      <x v="3"/>
    </i>
    <i r="3">
      <x v="20"/>
    </i>
    <i>
      <x v="40"/>
    </i>
    <i r="1">
      <x/>
    </i>
    <i r="2">
      <x v="3"/>
    </i>
    <i r="3">
      <x v="125"/>
    </i>
    <i>
      <x v="41"/>
    </i>
    <i r="1">
      <x/>
    </i>
    <i r="2">
      <x v="3"/>
    </i>
    <i r="3">
      <x v="220"/>
    </i>
    <i>
      <x v="42"/>
    </i>
    <i r="1">
      <x v="1"/>
    </i>
    <i r="2">
      <x v="2"/>
    </i>
    <i r="3">
      <x v="45"/>
    </i>
    <i r="3">
      <x v="77"/>
    </i>
    <i r="3">
      <x v="83"/>
    </i>
    <i r="3">
      <x v="248"/>
    </i>
    <i>
      <x v="43"/>
    </i>
    <i r="1">
      <x/>
    </i>
    <i r="2">
      <x v="3"/>
    </i>
    <i r="3">
      <x v="53"/>
    </i>
    <i>
      <x v="44"/>
    </i>
    <i r="1">
      <x v="4"/>
    </i>
    <i r="2">
      <x/>
    </i>
    <i r="3">
      <x v="54"/>
    </i>
    <i>
      <x v="45"/>
    </i>
    <i r="1">
      <x/>
    </i>
    <i r="2">
      <x v="3"/>
    </i>
    <i r="3">
      <x v="126"/>
    </i>
    <i>
      <x v="46"/>
    </i>
    <i r="1">
      <x/>
    </i>
    <i r="2">
      <x v="3"/>
    </i>
    <i r="3">
      <x v="14"/>
    </i>
    <i>
      <x v="47"/>
    </i>
    <i r="1">
      <x v="1"/>
    </i>
    <i r="2">
      <x v="2"/>
    </i>
    <i r="3">
      <x v="246"/>
    </i>
    <i>
      <x v="48"/>
    </i>
    <i r="1">
      <x v="3"/>
    </i>
    <i r="2">
      <x/>
    </i>
    <i r="3">
      <x v="207"/>
    </i>
    <i>
      <x v="49"/>
    </i>
    <i r="1">
      <x/>
    </i>
    <i r="2">
      <x v="3"/>
    </i>
    <i r="3">
      <x v="179"/>
    </i>
    <i>
      <x v="50"/>
    </i>
    <i r="1">
      <x v="4"/>
    </i>
    <i r="2">
      <x/>
    </i>
    <i r="3">
      <x v="270"/>
    </i>
    <i>
      <x v="51"/>
    </i>
    <i r="1">
      <x/>
    </i>
    <i r="2">
      <x v="3"/>
    </i>
    <i r="3">
      <x v="209"/>
    </i>
    <i>
      <x v="52"/>
    </i>
    <i r="1">
      <x/>
    </i>
    <i r="2">
      <x v="3"/>
    </i>
    <i r="3">
      <x v="209"/>
    </i>
    <i>
      <x v="53"/>
    </i>
    <i r="1">
      <x/>
    </i>
    <i r="2">
      <x v="3"/>
    </i>
    <i r="3">
      <x v="57"/>
    </i>
    <i r="3">
      <x v="276"/>
    </i>
    <i>
      <x v="54"/>
    </i>
    <i r="1">
      <x/>
    </i>
    <i r="2">
      <x v="3"/>
    </i>
    <i r="3">
      <x v="58"/>
    </i>
    <i>
      <x v="55"/>
    </i>
    <i r="1">
      <x/>
    </i>
    <i r="2">
      <x v="3"/>
    </i>
    <i r="3">
      <x v="289"/>
    </i>
    <i r="3">
      <x v="328"/>
    </i>
    <i>
      <x v="56"/>
    </i>
    <i r="1">
      <x/>
    </i>
    <i r="2">
      <x v="3"/>
    </i>
    <i r="3">
      <x v="139"/>
    </i>
    <i>
      <x v="57"/>
    </i>
    <i r="1">
      <x/>
    </i>
    <i r="2">
      <x v="3"/>
    </i>
    <i r="3">
      <x v="15"/>
    </i>
    <i r="3">
      <x v="16"/>
    </i>
    <i r="3">
      <x v="164"/>
    </i>
    <i>
      <x v="58"/>
    </i>
    <i r="1">
      <x/>
    </i>
    <i r="2">
      <x v="3"/>
    </i>
    <i r="3">
      <x v="63"/>
    </i>
    <i>
      <x v="59"/>
    </i>
    <i r="1">
      <x v="2"/>
    </i>
    <i r="2">
      <x v="1"/>
    </i>
    <i r="3">
      <x v="64"/>
    </i>
    <i>
      <x v="60"/>
    </i>
    <i r="1">
      <x/>
    </i>
    <i r="2">
      <x v="3"/>
    </i>
    <i r="3">
      <x v="314"/>
    </i>
    <i>
      <x v="61"/>
    </i>
    <i r="1">
      <x v="3"/>
    </i>
    <i r="2">
      <x/>
    </i>
    <i r="3">
      <x v="319"/>
    </i>
    <i>
      <x v="62"/>
    </i>
    <i r="1">
      <x/>
    </i>
    <i r="2">
      <x v="3"/>
    </i>
    <i r="3">
      <x v="72"/>
    </i>
    <i>
      <x v="63"/>
    </i>
    <i r="1">
      <x/>
    </i>
    <i r="2">
      <x v="3"/>
    </i>
    <i r="3">
      <x v="187"/>
    </i>
    <i>
      <x v="64"/>
    </i>
    <i r="1">
      <x/>
    </i>
    <i r="2">
      <x v="3"/>
    </i>
    <i r="3">
      <x v="19"/>
    </i>
    <i>
      <x v="65"/>
    </i>
    <i r="1">
      <x/>
    </i>
    <i r="2">
      <x v="3"/>
    </i>
    <i r="3">
      <x v="230"/>
    </i>
    <i>
      <x v="66"/>
    </i>
    <i r="1">
      <x v="3"/>
    </i>
    <i r="2">
      <x/>
    </i>
    <i r="3">
      <x v="73"/>
    </i>
    <i>
      <x v="67"/>
    </i>
    <i r="1">
      <x v="2"/>
    </i>
    <i r="2">
      <x v="1"/>
    </i>
    <i r="3">
      <x v="13"/>
    </i>
    <i r="3">
      <x v="128"/>
    </i>
    <i r="3">
      <x v="265"/>
    </i>
    <i>
      <x v="68"/>
    </i>
    <i r="1">
      <x/>
    </i>
    <i r="2">
      <x v="3"/>
    </i>
    <i r="3">
      <x v="100"/>
    </i>
    <i>
      <x v="69"/>
    </i>
    <i r="1">
      <x/>
    </i>
    <i r="2">
      <x v="3"/>
    </i>
    <i r="3">
      <x v="178"/>
    </i>
    <i>
      <x v="70"/>
    </i>
    <i r="1">
      <x/>
    </i>
    <i r="2">
      <x v="3"/>
    </i>
    <i r="3">
      <x v="297"/>
    </i>
    <i>
      <x v="71"/>
    </i>
    <i r="1">
      <x/>
    </i>
    <i r="2">
      <x v="3"/>
    </i>
    <i r="3">
      <x v="234"/>
    </i>
    <i>
      <x v="72"/>
    </i>
    <i r="1">
      <x/>
    </i>
    <i r="2">
      <x v="3"/>
    </i>
    <i r="3">
      <x v="189"/>
    </i>
    <i>
      <x v="73"/>
    </i>
    <i r="1">
      <x/>
    </i>
    <i r="2">
      <x v="3"/>
    </i>
    <i r="3">
      <x v="78"/>
    </i>
    <i>
      <x v="74"/>
    </i>
    <i r="1">
      <x/>
    </i>
    <i r="2">
      <x v="3"/>
    </i>
    <i r="3">
      <x v="36"/>
    </i>
    <i>
      <x v="75"/>
    </i>
    <i r="1">
      <x/>
    </i>
    <i r="2">
      <x v="3"/>
    </i>
    <i r="3">
      <x v="39"/>
    </i>
    <i>
      <x v="76"/>
    </i>
    <i r="1">
      <x v="1"/>
    </i>
    <i r="2">
      <x v="2"/>
    </i>
    <i r="3">
      <x v="31"/>
    </i>
    <i>
      <x v="77"/>
    </i>
    <i r="1">
      <x/>
    </i>
    <i r="2">
      <x v="3"/>
    </i>
    <i r="3">
      <x v="61"/>
    </i>
    <i>
      <x v="78"/>
    </i>
    <i r="1">
      <x/>
    </i>
    <i r="2">
      <x v="3"/>
    </i>
    <i r="3">
      <x v="295"/>
    </i>
    <i>
      <x v="79"/>
    </i>
    <i r="1">
      <x/>
    </i>
    <i r="2">
      <x v="3"/>
    </i>
    <i r="3">
      <x v="8"/>
    </i>
    <i r="3">
      <x v="86"/>
    </i>
    <i r="3">
      <x v="123"/>
    </i>
    <i>
      <x v="80"/>
    </i>
    <i r="1">
      <x/>
    </i>
    <i r="2">
      <x v="3"/>
    </i>
    <i r="3">
      <x v="256"/>
    </i>
    <i>
      <x v="81"/>
    </i>
    <i r="1">
      <x v="1"/>
    </i>
    <i r="2">
      <x v="2"/>
    </i>
    <i r="3">
      <x v="257"/>
    </i>
    <i>
      <x v="82"/>
    </i>
    <i r="1">
      <x/>
    </i>
    <i r="2">
      <x v="3"/>
    </i>
    <i r="3">
      <x v="205"/>
    </i>
    <i>
      <x v="83"/>
    </i>
    <i r="1">
      <x v="1"/>
    </i>
    <i r="2">
      <x v="2"/>
    </i>
    <i r="3">
      <x v="327"/>
    </i>
    <i>
      <x v="84"/>
    </i>
    <i r="1">
      <x/>
    </i>
    <i r="2">
      <x v="3"/>
    </i>
    <i r="3">
      <x v="93"/>
    </i>
    <i r="3">
      <x v="201"/>
    </i>
    <i>
      <x v="85"/>
    </i>
    <i r="1">
      <x v="5"/>
    </i>
    <i r="2">
      <x/>
    </i>
    <i r="3">
      <x v="213"/>
    </i>
    <i>
      <x v="86"/>
    </i>
    <i r="1">
      <x v="5"/>
    </i>
    <i r="2">
      <x/>
    </i>
    <i r="3">
      <x v="212"/>
    </i>
    <i>
      <x v="87"/>
    </i>
    <i r="1">
      <x/>
    </i>
    <i r="2">
      <x v="3"/>
    </i>
    <i r="3">
      <x v="94"/>
    </i>
    <i>
      <x v="88"/>
    </i>
    <i r="1">
      <x v="1"/>
    </i>
    <i r="2">
      <x v="2"/>
    </i>
    <i r="3">
      <x v="97"/>
    </i>
    <i>
      <x v="89"/>
    </i>
    <i r="1">
      <x/>
    </i>
    <i r="2">
      <x v="3"/>
    </i>
    <i r="3">
      <x v="285"/>
    </i>
    <i>
      <x v="90"/>
    </i>
    <i r="1">
      <x/>
    </i>
    <i r="2">
      <x v="3"/>
    </i>
    <i r="3">
      <x v="99"/>
    </i>
    <i>
      <x v="91"/>
    </i>
    <i r="1">
      <x/>
    </i>
    <i r="2">
      <x v="3"/>
    </i>
    <i r="3">
      <x v="160"/>
    </i>
    <i>
      <x v="92"/>
    </i>
    <i r="1">
      <x v="4"/>
    </i>
    <i r="2">
      <x/>
    </i>
    <i r="3">
      <x v="333"/>
    </i>
    <i>
      <x v="93"/>
    </i>
    <i r="1">
      <x/>
    </i>
    <i r="2">
      <x v="3"/>
    </i>
    <i r="3">
      <x v="199"/>
    </i>
    <i>
      <x v="94"/>
    </i>
    <i r="1">
      <x/>
    </i>
    <i r="2">
      <x v="3"/>
    </i>
    <i r="3">
      <x v="111"/>
    </i>
    <i>
      <x v="95"/>
    </i>
    <i r="1">
      <x/>
    </i>
    <i r="2">
      <x v="3"/>
    </i>
    <i r="3">
      <x v="106"/>
    </i>
    <i>
      <x v="96"/>
    </i>
    <i r="1">
      <x v="1"/>
    </i>
    <i r="2">
      <x v="2"/>
    </i>
    <i r="3">
      <x v="60"/>
    </i>
    <i r="3">
      <x v="96"/>
    </i>
    <i r="3">
      <x v="98"/>
    </i>
    <i r="3">
      <x v="180"/>
    </i>
    <i>
      <x v="97"/>
    </i>
    <i r="1">
      <x v="1"/>
    </i>
    <i r="2">
      <x v="2"/>
    </i>
    <i r="3">
      <x v="110"/>
    </i>
    <i r="3">
      <x v="167"/>
    </i>
    <i>
      <x v="98"/>
    </i>
    <i r="1">
      <x/>
    </i>
    <i r="2">
      <x v="3"/>
    </i>
    <i r="3">
      <x v="113"/>
    </i>
    <i>
      <x v="99"/>
    </i>
    <i r="1">
      <x v="4"/>
    </i>
    <i r="2">
      <x/>
    </i>
    <i r="3">
      <x v="23"/>
    </i>
    <i r="3">
      <x v="41"/>
    </i>
    <i r="3">
      <x v="56"/>
    </i>
    <i r="3">
      <x v="85"/>
    </i>
    <i r="3">
      <x v="105"/>
    </i>
    <i r="3">
      <x v="173"/>
    </i>
    <i r="3">
      <x v="249"/>
    </i>
    <i r="3">
      <x v="252"/>
    </i>
    <i>
      <x v="100"/>
    </i>
    <i r="1">
      <x v="1"/>
    </i>
    <i r="2">
      <x v="2"/>
    </i>
    <i r="3">
      <x v="27"/>
    </i>
    <i r="3">
      <x v="133"/>
    </i>
    <i>
      <x v="101"/>
    </i>
    <i r="1">
      <x/>
    </i>
    <i r="2">
      <x v="3"/>
    </i>
    <i r="3">
      <x v="67"/>
    </i>
    <i>
      <x v="102"/>
    </i>
    <i r="1">
      <x/>
    </i>
    <i r="2">
      <x v="3"/>
    </i>
    <i r="3">
      <x v="55"/>
    </i>
    <i>
      <x v="103"/>
    </i>
    <i r="1">
      <x v="2"/>
    </i>
    <i r="2">
      <x v="1"/>
    </i>
    <i r="3">
      <x v="122"/>
    </i>
    <i r="3">
      <x v="143"/>
    </i>
    <i r="3">
      <x v="312"/>
    </i>
    <i>
      <x v="104"/>
    </i>
    <i r="1">
      <x/>
    </i>
    <i r="2">
      <x v="3"/>
    </i>
    <i r="3">
      <x v="301"/>
    </i>
    <i>
      <x v="105"/>
    </i>
    <i r="1">
      <x/>
    </i>
    <i r="2">
      <x v="3"/>
    </i>
    <i r="3">
      <x v="124"/>
    </i>
    <i>
      <x v="106"/>
    </i>
    <i r="1">
      <x v="2"/>
    </i>
    <i r="2">
      <x v="1"/>
    </i>
    <i r="3">
      <x v="42"/>
    </i>
    <i r="3">
      <x v="101"/>
    </i>
    <i r="3">
      <x v="118"/>
    </i>
    <i r="3">
      <x v="221"/>
    </i>
    <i>
      <x v="107"/>
    </i>
    <i r="1">
      <x/>
    </i>
    <i r="2">
      <x v="3"/>
    </i>
    <i r="3">
      <x v="133"/>
    </i>
    <i>
      <x v="108"/>
    </i>
    <i r="1">
      <x/>
    </i>
    <i r="2">
      <x v="3"/>
    </i>
    <i r="3">
      <x v="59"/>
    </i>
    <i>
      <x v="109"/>
    </i>
    <i r="1">
      <x/>
    </i>
    <i r="2">
      <x v="3"/>
    </i>
    <i r="3">
      <x v="21"/>
    </i>
    <i r="3">
      <x v="322"/>
    </i>
    <i>
      <x v="110"/>
    </i>
    <i r="1">
      <x v="1"/>
    </i>
    <i r="2">
      <x v="2"/>
    </i>
    <i r="3">
      <x v="300"/>
    </i>
    <i>
      <x v="111"/>
    </i>
    <i r="1">
      <x v="2"/>
    </i>
    <i r="2">
      <x v="1"/>
    </i>
    <i r="3">
      <x/>
    </i>
    <i r="3">
      <x v="194"/>
    </i>
    <i>
      <x v="112"/>
    </i>
    <i r="1">
      <x/>
    </i>
    <i r="2">
      <x v="3"/>
    </i>
    <i r="3">
      <x v="290"/>
    </i>
    <i>
      <x v="113"/>
    </i>
    <i r="1">
      <x/>
    </i>
    <i r="2">
      <x v="3"/>
    </i>
    <i r="3">
      <x v="43"/>
    </i>
    <i>
      <x v="114"/>
    </i>
    <i r="1">
      <x v="2"/>
    </i>
    <i r="2">
      <x v="1"/>
    </i>
    <i r="3">
      <x v="89"/>
    </i>
    <i r="3">
      <x v="145"/>
    </i>
    <i r="3">
      <x v="146"/>
    </i>
    <i r="3">
      <x v="147"/>
    </i>
    <i>
      <x v="115"/>
    </i>
    <i r="1">
      <x/>
    </i>
    <i r="2">
      <x v="3"/>
    </i>
    <i r="3">
      <x v="79"/>
    </i>
    <i>
      <x v="116"/>
    </i>
    <i r="1">
      <x/>
    </i>
    <i r="2">
      <x v="3"/>
    </i>
    <i r="3">
      <x v="22"/>
    </i>
    <i r="3">
      <x v="38"/>
    </i>
    <i>
      <x v="117"/>
    </i>
    <i r="1">
      <x/>
    </i>
    <i r="2">
      <x v="3"/>
    </i>
    <i r="3">
      <x v="345"/>
    </i>
    <i>
      <x v="118"/>
    </i>
    <i r="1">
      <x/>
    </i>
    <i r="2">
      <x v="3"/>
    </i>
    <i r="3">
      <x v="48"/>
    </i>
    <i>
      <x v="119"/>
    </i>
    <i r="1">
      <x/>
    </i>
    <i r="2">
      <x v="3"/>
    </i>
    <i r="3">
      <x v="161"/>
    </i>
    <i>
      <x v="120"/>
    </i>
    <i r="1">
      <x/>
    </i>
    <i r="2">
      <x v="3"/>
    </i>
    <i r="3">
      <x v="258"/>
    </i>
    <i>
      <x v="121"/>
    </i>
    <i r="1">
      <x/>
    </i>
    <i r="2">
      <x v="3"/>
    </i>
    <i r="3">
      <x v="137"/>
    </i>
    <i>
      <x v="122"/>
    </i>
    <i r="1">
      <x/>
    </i>
    <i r="2">
      <x v="3"/>
    </i>
    <i r="3">
      <x v="117"/>
    </i>
    <i>
      <x v="123"/>
    </i>
    <i r="1">
      <x/>
    </i>
    <i r="2">
      <x v="3"/>
    </i>
    <i r="3">
      <x v="74"/>
    </i>
    <i>
      <x v="124"/>
    </i>
    <i r="1">
      <x v="2"/>
    </i>
    <i r="2">
      <x v="1"/>
    </i>
    <i r="3">
      <x v="157"/>
    </i>
    <i r="3">
      <x v="219"/>
    </i>
    <i r="3">
      <x v="331"/>
    </i>
    <i>
      <x v="125"/>
    </i>
    <i r="1">
      <x/>
    </i>
    <i r="2">
      <x v="3"/>
    </i>
    <i r="3">
      <x v="166"/>
    </i>
    <i>
      <x v="126"/>
    </i>
    <i r="1">
      <x/>
    </i>
    <i r="2">
      <x v="3"/>
    </i>
    <i r="3">
      <x v="169"/>
    </i>
    <i>
      <x v="127"/>
    </i>
    <i r="1">
      <x/>
    </i>
    <i r="2">
      <x v="3"/>
    </i>
    <i r="3">
      <x v="172"/>
    </i>
    <i>
      <x v="128"/>
    </i>
    <i r="1">
      <x/>
    </i>
    <i r="2">
      <x v="3"/>
    </i>
    <i r="3">
      <x v="182"/>
    </i>
    <i>
      <x v="129"/>
    </i>
    <i r="1">
      <x/>
    </i>
    <i r="2">
      <x v="3"/>
    </i>
    <i r="3">
      <x v="51"/>
    </i>
    <i>
      <x v="130"/>
    </i>
    <i r="1">
      <x/>
    </i>
    <i r="2">
      <x v="3"/>
    </i>
    <i r="3">
      <x v="313"/>
    </i>
    <i>
      <x v="131"/>
    </i>
    <i r="1">
      <x v="1"/>
    </i>
    <i r="2">
      <x v="2"/>
    </i>
    <i r="3">
      <x v="65"/>
    </i>
    <i>
      <x v="132"/>
    </i>
    <i r="1">
      <x/>
    </i>
    <i r="2">
      <x v="3"/>
    </i>
    <i r="3">
      <x v="188"/>
    </i>
    <i>
      <x v="133"/>
    </i>
    <i r="1">
      <x/>
    </i>
    <i r="2">
      <x v="3"/>
    </i>
    <i r="3">
      <x v="227"/>
    </i>
    <i>
      <x v="134"/>
    </i>
    <i r="1">
      <x/>
    </i>
    <i r="2">
      <x v="3"/>
    </i>
    <i r="3">
      <x v="4"/>
    </i>
    <i>
      <x v="135"/>
    </i>
    <i r="1">
      <x/>
    </i>
    <i r="2">
      <x v="3"/>
    </i>
    <i r="3">
      <x v="135"/>
    </i>
    <i>
      <x v="136"/>
    </i>
    <i r="1">
      <x/>
    </i>
    <i r="2">
      <x v="3"/>
    </i>
    <i r="3">
      <x v="271"/>
    </i>
    <i>
      <x v="137"/>
    </i>
    <i r="1">
      <x v="3"/>
    </i>
    <i r="2">
      <x/>
    </i>
    <i r="3">
      <x v="75"/>
    </i>
    <i r="3">
      <x v="165"/>
    </i>
    <i r="3">
      <x v="341"/>
    </i>
    <i>
      <x v="138"/>
    </i>
    <i r="1">
      <x/>
    </i>
    <i r="2">
      <x v="3"/>
    </i>
    <i r="3">
      <x v="297"/>
    </i>
    <i>
      <x v="139"/>
    </i>
    <i r="1">
      <x v="1"/>
    </i>
    <i r="2">
      <x v="2"/>
    </i>
    <i r="3">
      <x v="32"/>
    </i>
    <i>
      <x v="140"/>
    </i>
    <i r="1">
      <x/>
    </i>
    <i r="2">
      <x v="3"/>
    </i>
    <i r="3">
      <x v="330"/>
    </i>
    <i>
      <x v="141"/>
    </i>
    <i r="1">
      <x v="2"/>
    </i>
    <i r="2">
      <x v="1"/>
    </i>
    <i r="3">
      <x v="306"/>
    </i>
    <i r="3">
      <x v="326"/>
    </i>
    <i>
      <x v="142"/>
    </i>
    <i r="1">
      <x v="4"/>
    </i>
    <i r="2">
      <x/>
    </i>
    <i r="3">
      <x v="62"/>
    </i>
    <i r="3">
      <x v="297"/>
    </i>
    <i r="3">
      <x v="337"/>
    </i>
    <i>
      <x v="143"/>
    </i>
    <i r="1">
      <x/>
    </i>
    <i r="2">
      <x v="3"/>
    </i>
    <i r="3">
      <x v="192"/>
    </i>
    <i>
      <x v="144"/>
    </i>
    <i r="1">
      <x/>
    </i>
    <i r="2">
      <x v="3"/>
    </i>
    <i r="3">
      <x v="193"/>
    </i>
    <i>
      <x v="145"/>
    </i>
    <i r="1">
      <x/>
    </i>
    <i r="2">
      <x v="3"/>
    </i>
    <i r="3">
      <x v="28"/>
    </i>
    <i r="3">
      <x v="66"/>
    </i>
    <i r="3">
      <x v="141"/>
    </i>
    <i r="3">
      <x v="200"/>
    </i>
    <i>
      <x v="146"/>
    </i>
    <i r="1">
      <x/>
    </i>
    <i r="2">
      <x v="3"/>
    </i>
    <i r="3">
      <x v="102"/>
    </i>
    <i>
      <x v="147"/>
    </i>
    <i r="1">
      <x/>
    </i>
    <i r="2">
      <x v="3"/>
    </i>
    <i r="3">
      <x v="138"/>
    </i>
    <i>
      <x v="148"/>
    </i>
    <i r="1">
      <x/>
    </i>
    <i r="2">
      <x v="3"/>
    </i>
    <i r="3">
      <x v="208"/>
    </i>
    <i>
      <x v="149"/>
    </i>
    <i r="1">
      <x/>
    </i>
    <i r="2">
      <x v="3"/>
    </i>
    <i r="3">
      <x v="5"/>
    </i>
    <i>
      <x v="150"/>
    </i>
    <i r="1">
      <x/>
    </i>
    <i r="2">
      <x v="3"/>
    </i>
    <i r="3">
      <x v="156"/>
    </i>
    <i>
      <x v="151"/>
    </i>
    <i r="1">
      <x/>
    </i>
    <i r="2">
      <x v="3"/>
    </i>
    <i r="3">
      <x v="144"/>
    </i>
    <i>
      <x v="152"/>
    </i>
    <i r="1">
      <x/>
    </i>
    <i r="2">
      <x v="3"/>
    </i>
    <i r="3">
      <x v="95"/>
    </i>
    <i>
      <x v="153"/>
    </i>
    <i r="1">
      <x/>
    </i>
    <i r="2">
      <x v="3"/>
    </i>
    <i r="3">
      <x v="214"/>
    </i>
    <i>
      <x v="154"/>
    </i>
    <i r="1">
      <x/>
    </i>
    <i r="2">
      <x v="3"/>
    </i>
    <i r="3">
      <x v="142"/>
    </i>
    <i>
      <x v="155"/>
    </i>
    <i r="1">
      <x/>
    </i>
    <i r="2">
      <x v="3"/>
    </i>
    <i r="3">
      <x v="129"/>
    </i>
    <i>
      <x v="156"/>
    </i>
    <i r="1">
      <x v="1"/>
    </i>
    <i r="2">
      <x v="2"/>
    </i>
    <i r="3">
      <x v="222"/>
    </i>
    <i>
      <x v="157"/>
    </i>
    <i r="1">
      <x v="6"/>
    </i>
    <i r="2">
      <x/>
    </i>
    <i r="3">
      <x v="210"/>
    </i>
    <i r="3">
      <x v="229"/>
    </i>
    <i r="3">
      <x v="243"/>
    </i>
    <i r="3">
      <x v="244"/>
    </i>
    <i r="3">
      <x v="245"/>
    </i>
    <i>
      <x v="158"/>
    </i>
    <i r="1">
      <x v="1"/>
    </i>
    <i r="2">
      <x v="2"/>
    </i>
    <i r="3">
      <x v="33"/>
    </i>
    <i>
      <x v="159"/>
    </i>
    <i r="1">
      <x v="3"/>
    </i>
    <i r="2">
      <x/>
    </i>
    <i r="3">
      <x v="2"/>
    </i>
    <i r="3">
      <x v="163"/>
    </i>
    <i>
      <x v="160"/>
    </i>
    <i r="1">
      <x v="1"/>
    </i>
    <i r="2">
      <x v="2"/>
    </i>
    <i r="3">
      <x v="148"/>
    </i>
    <i r="3">
      <x v="239"/>
    </i>
    <i>
      <x v="161"/>
    </i>
    <i r="1">
      <x v="1"/>
    </i>
    <i r="2">
      <x v="2"/>
    </i>
    <i r="3">
      <x v="107"/>
    </i>
    <i r="3">
      <x v="217"/>
    </i>
    <i r="3">
      <x v="218"/>
    </i>
    <i>
      <x v="162"/>
    </i>
    <i r="1">
      <x/>
    </i>
    <i r="2">
      <x v="3"/>
    </i>
    <i r="3">
      <x v="223"/>
    </i>
    <i>
      <x v="163"/>
    </i>
    <i r="1">
      <x/>
    </i>
    <i r="2">
      <x v="3"/>
    </i>
    <i r="3">
      <x v="185"/>
    </i>
    <i>
      <x v="164"/>
    </i>
    <i r="1">
      <x v="1"/>
    </i>
    <i r="2">
      <x v="2"/>
    </i>
    <i r="3">
      <x v="87"/>
    </i>
    <i r="3">
      <x v="224"/>
    </i>
    <i r="3">
      <x v="336"/>
    </i>
    <i>
      <x v="165"/>
    </i>
    <i r="1">
      <x/>
    </i>
    <i r="2">
      <x v="3"/>
    </i>
    <i r="3">
      <x v="225"/>
    </i>
    <i>
      <x v="166"/>
    </i>
    <i r="1">
      <x/>
    </i>
    <i r="2">
      <x v="3"/>
    </i>
    <i r="3">
      <x v="247"/>
    </i>
    <i>
      <x v="167"/>
    </i>
    <i r="1">
      <x/>
    </i>
    <i r="2">
      <x v="3"/>
    </i>
    <i r="3">
      <x v="232"/>
    </i>
    <i>
      <x v="168"/>
    </i>
    <i r="1">
      <x/>
    </i>
    <i r="2">
      <x v="3"/>
    </i>
    <i r="3">
      <x v="233"/>
    </i>
    <i>
      <x v="169"/>
    </i>
    <i r="1">
      <x/>
    </i>
    <i r="2">
      <x v="3"/>
    </i>
    <i r="3">
      <x v="175"/>
    </i>
    <i>
      <x v="170"/>
    </i>
    <i r="1">
      <x/>
    </i>
    <i r="2">
      <x v="3"/>
    </i>
    <i r="3">
      <x v="206"/>
    </i>
    <i r="3">
      <x v="235"/>
    </i>
    <i>
      <x v="171"/>
    </i>
    <i r="1">
      <x v="1"/>
    </i>
    <i r="2">
      <x v="2"/>
    </i>
    <i r="3">
      <x v="211"/>
    </i>
    <i>
      <x v="172"/>
    </i>
    <i r="1">
      <x/>
    </i>
    <i r="2">
      <x v="3"/>
    </i>
    <i r="3">
      <x v="84"/>
    </i>
    <i>
      <x v="173"/>
    </i>
    <i r="1">
      <x/>
    </i>
    <i r="2">
      <x v="3"/>
    </i>
    <i r="3">
      <x v="24"/>
    </i>
    <i>
      <x v="174"/>
    </i>
    <i r="1">
      <x/>
    </i>
    <i r="2">
      <x v="3"/>
    </i>
    <i r="3">
      <x v="241"/>
    </i>
    <i>
      <x v="175"/>
    </i>
    <i r="1">
      <x/>
    </i>
    <i r="2">
      <x v="3"/>
    </i>
    <i r="3">
      <x v="242"/>
    </i>
    <i>
      <x v="176"/>
    </i>
    <i r="1">
      <x v="4"/>
    </i>
    <i r="2">
      <x/>
    </i>
    <i r="3">
      <x v="174"/>
    </i>
    <i r="1">
      <x v="6"/>
    </i>
    <i r="2">
      <x/>
    </i>
    <i r="3">
      <x v="80"/>
    </i>
    <i r="3">
      <x v="81"/>
    </i>
    <i r="3">
      <x v="88"/>
    </i>
    <i r="3">
      <x v="116"/>
    </i>
    <i>
      <x v="177"/>
    </i>
    <i r="1">
      <x v="3"/>
    </i>
    <i r="2">
      <x/>
    </i>
    <i r="3">
      <x v="71"/>
    </i>
    <i r="3">
      <x v="92"/>
    </i>
    <i r="3">
      <x v="134"/>
    </i>
    <i r="3">
      <x v="158"/>
    </i>
    <i r="3">
      <x v="335"/>
    </i>
    <i>
      <x v="178"/>
    </i>
    <i r="1">
      <x v="1"/>
    </i>
    <i r="2">
      <x v="2"/>
    </i>
    <i r="3">
      <x v="6"/>
    </i>
    <i>
      <x v="179"/>
    </i>
    <i r="1">
      <x/>
    </i>
    <i r="2">
      <x v="3"/>
    </i>
    <i r="3">
      <x v="132"/>
    </i>
    <i>
      <x v="180"/>
    </i>
    <i r="1">
      <x/>
    </i>
    <i r="2">
      <x v="3"/>
    </i>
    <i r="3">
      <x v="308"/>
    </i>
    <i>
      <x v="181"/>
    </i>
    <i r="1">
      <x/>
    </i>
    <i r="2">
      <x v="3"/>
    </i>
    <i r="3">
      <x v="162"/>
    </i>
    <i>
      <x v="182"/>
    </i>
    <i r="1">
      <x/>
    </i>
    <i r="2">
      <x v="3"/>
    </i>
    <i r="3">
      <x v="320"/>
    </i>
    <i>
      <x v="183"/>
    </i>
    <i r="1">
      <x v="5"/>
    </i>
    <i r="2">
      <x/>
    </i>
    <i r="3">
      <x v="17"/>
    </i>
    <i r="3">
      <x v="18"/>
    </i>
    <i>
      <x v="184"/>
    </i>
    <i r="1">
      <x v="5"/>
    </i>
    <i r="2">
      <x/>
    </i>
    <i r="3">
      <x v="34"/>
    </i>
    <i r="3">
      <x v="259"/>
    </i>
    <i>
      <x v="185"/>
    </i>
    <i r="1">
      <x v="3"/>
    </i>
    <i r="2">
      <x/>
    </i>
    <i r="3">
      <x v="260"/>
    </i>
    <i r="3">
      <x v="261"/>
    </i>
    <i>
      <x v="186"/>
    </i>
    <i r="1">
      <x/>
    </i>
    <i r="2">
      <x v="3"/>
    </i>
    <i r="3">
      <x v="296"/>
    </i>
    <i>
      <x v="187"/>
    </i>
    <i r="1">
      <x v="6"/>
    </i>
    <i r="2">
      <x/>
    </i>
    <i r="3">
      <x v="190"/>
    </i>
    <i r="3">
      <x v="262"/>
    </i>
    <i r="3">
      <x v="263"/>
    </i>
    <i r="3">
      <x v="264"/>
    </i>
    <i r="3">
      <x v="294"/>
    </i>
    <i>
      <x v="188"/>
    </i>
    <i r="1">
      <x/>
    </i>
    <i r="2">
      <x v="3"/>
    </i>
    <i r="3">
      <x v="286"/>
    </i>
    <i>
      <x v="189"/>
    </i>
    <i r="1">
      <x/>
    </i>
    <i r="2">
      <x v="3"/>
    </i>
    <i r="3">
      <x v="108"/>
    </i>
    <i>
      <x v="190"/>
    </i>
    <i r="1">
      <x v="1"/>
    </i>
    <i r="2">
      <x v="2"/>
    </i>
    <i r="3">
      <x v="267"/>
    </i>
    <i r="3">
      <x v="298"/>
    </i>
    <i r="3">
      <x v="344"/>
    </i>
    <i>
      <x v="191"/>
    </i>
    <i r="1">
      <x v="1"/>
    </i>
    <i r="2">
      <x v="2"/>
    </i>
    <i r="3">
      <x v="292"/>
    </i>
    <i>
      <x v="192"/>
    </i>
    <i r="1">
      <x/>
    </i>
    <i r="2">
      <x v="3"/>
    </i>
    <i r="3">
      <x v="272"/>
    </i>
    <i>
      <x v="193"/>
    </i>
    <i r="1">
      <x/>
    </i>
    <i r="2">
      <x v="3"/>
    </i>
    <i r="3">
      <x v="284"/>
    </i>
    <i>
      <x v="194"/>
    </i>
    <i r="1">
      <x/>
    </i>
    <i r="2">
      <x v="3"/>
    </i>
    <i r="3">
      <x v="47"/>
    </i>
    <i r="3">
      <x v="273"/>
    </i>
    <i>
      <x v="195"/>
    </i>
    <i r="1">
      <x v="5"/>
    </i>
    <i r="2">
      <x/>
    </i>
    <i r="3">
      <x v="202"/>
    </i>
    <i>
      <x v="196"/>
    </i>
    <i r="1">
      <x/>
    </i>
    <i r="2">
      <x v="3"/>
    </i>
    <i r="3">
      <x v="304"/>
    </i>
    <i>
      <x v="197"/>
    </i>
    <i r="1">
      <x/>
    </i>
    <i r="2">
      <x v="3"/>
    </i>
    <i r="3">
      <x v="104"/>
    </i>
    <i>
      <x v="198"/>
    </i>
    <i r="1">
      <x/>
    </i>
    <i r="2">
      <x v="3"/>
    </i>
    <i r="3">
      <x v="278"/>
    </i>
    <i>
      <x v="199"/>
    </i>
    <i r="1">
      <x/>
    </i>
    <i r="2">
      <x v="3"/>
    </i>
    <i r="3">
      <x v="291"/>
    </i>
    <i>
      <x v="200"/>
    </i>
    <i r="1">
      <x/>
    </i>
    <i r="2">
      <x v="3"/>
    </i>
    <i r="3">
      <x v="109"/>
    </i>
    <i r="3">
      <x v="121"/>
    </i>
    <i r="3">
      <x v="130"/>
    </i>
    <i>
      <x v="201"/>
    </i>
    <i r="1">
      <x/>
    </i>
    <i r="2">
      <x v="3"/>
    </i>
    <i r="3">
      <x v="307"/>
    </i>
    <i>
      <x v="202"/>
    </i>
    <i r="1">
      <x/>
    </i>
    <i r="2">
      <x v="3"/>
    </i>
    <i r="3">
      <x v="299"/>
    </i>
    <i>
      <x v="203"/>
    </i>
    <i r="1">
      <x/>
    </i>
    <i r="2">
      <x v="3"/>
    </i>
    <i r="3">
      <x v="29"/>
    </i>
    <i>
      <x v="204"/>
    </i>
    <i r="1">
      <x/>
    </i>
    <i r="2">
      <x v="3"/>
    </i>
    <i r="3">
      <x v="140"/>
    </i>
    <i>
      <x v="205"/>
    </i>
    <i r="1">
      <x v="1"/>
    </i>
    <i r="2">
      <x v="2"/>
    </i>
    <i r="3">
      <x v="120"/>
    </i>
    <i r="3">
      <x v="197"/>
    </i>
    <i r="3">
      <x v="255"/>
    </i>
    <i>
      <x v="206"/>
    </i>
    <i r="1">
      <x v="2"/>
    </i>
    <i r="2">
      <x v="1"/>
    </i>
    <i r="3">
      <x v="68"/>
    </i>
    <i r="3">
      <x v="149"/>
    </i>
    <i r="3">
      <x v="293"/>
    </i>
    <i>
      <x v="207"/>
    </i>
    <i r="1">
      <x/>
    </i>
    <i r="2">
      <x v="3"/>
    </i>
    <i r="3">
      <x v="69"/>
    </i>
    <i>
      <x v="208"/>
    </i>
    <i r="1">
      <x/>
    </i>
    <i r="2">
      <x v="3"/>
    </i>
    <i r="3">
      <x v="90"/>
    </i>
    <i>
      <x v="209"/>
    </i>
    <i r="1">
      <x/>
    </i>
    <i r="2">
      <x v="3"/>
    </i>
    <i r="3">
      <x v="237"/>
    </i>
    <i>
      <x v="210"/>
    </i>
    <i r="1">
      <x/>
    </i>
    <i r="2">
      <x v="3"/>
    </i>
    <i r="3">
      <x v="268"/>
    </i>
    <i>
      <x v="211"/>
    </i>
    <i r="1">
      <x v="1"/>
    </i>
    <i r="2">
      <x v="2"/>
    </i>
    <i r="3">
      <x v="82"/>
    </i>
    <i>
      <x v="212"/>
    </i>
    <i r="1">
      <x v="1"/>
    </i>
    <i r="2">
      <x v="2"/>
    </i>
    <i r="3">
      <x v="168"/>
    </i>
    <i r="3">
      <x v="343"/>
    </i>
    <i>
      <x v="213"/>
    </i>
    <i r="1">
      <x/>
    </i>
    <i r="2">
      <x v="3"/>
    </i>
    <i r="3">
      <x v="302"/>
    </i>
    <i r="3">
      <x v="303"/>
    </i>
    <i>
      <x v="214"/>
    </i>
    <i r="1">
      <x/>
    </i>
    <i r="2">
      <x v="3"/>
    </i>
    <i r="3">
      <x v="112"/>
    </i>
    <i r="3">
      <x v="305"/>
    </i>
    <i>
      <x v="215"/>
    </i>
    <i r="1">
      <x/>
    </i>
    <i r="2">
      <x v="3"/>
    </i>
    <i r="3">
      <x v="309"/>
    </i>
    <i>
      <x v="216"/>
    </i>
    <i r="1">
      <x/>
    </i>
    <i r="2">
      <x v="3"/>
    </i>
    <i r="3">
      <x v="114"/>
    </i>
    <i r="3">
      <x v="186"/>
    </i>
    <i r="3">
      <x v="203"/>
    </i>
    <i>
      <x v="217"/>
    </i>
    <i r="1">
      <x/>
    </i>
    <i r="2">
      <x v="3"/>
    </i>
    <i r="3">
      <x v="52"/>
    </i>
    <i>
      <x v="218"/>
    </i>
    <i r="1">
      <x/>
    </i>
    <i r="2">
      <x v="3"/>
    </i>
    <i r="3">
      <x v="316"/>
    </i>
    <i r="3">
      <x v="317"/>
    </i>
    <i>
      <x v="219"/>
    </i>
    <i r="1">
      <x/>
    </i>
    <i r="2">
      <x v="3"/>
    </i>
    <i r="3">
      <x v="288"/>
    </i>
    <i r="3">
      <x v="315"/>
    </i>
    <i>
      <x v="220"/>
    </i>
    <i r="1">
      <x/>
    </i>
    <i r="2">
      <x v="3"/>
    </i>
    <i r="3">
      <x v="321"/>
    </i>
    <i>
      <x v="221"/>
    </i>
    <i r="1">
      <x/>
    </i>
    <i r="2">
      <x v="3"/>
    </i>
    <i r="3">
      <x v="324"/>
    </i>
    <i>
      <x v="222"/>
    </i>
    <i r="1">
      <x v="1"/>
    </i>
    <i r="2">
      <x v="2"/>
    </i>
    <i r="3">
      <x v="70"/>
    </i>
    <i>
      <x v="223"/>
    </i>
    <i r="1">
      <x/>
    </i>
    <i r="2">
      <x v="3"/>
    </i>
    <i r="3">
      <x v="37"/>
    </i>
    <i>
      <x v="224"/>
    </i>
    <i r="1">
      <x/>
    </i>
    <i r="2">
      <x v="3"/>
    </i>
    <i r="3">
      <x v="332"/>
    </i>
    <i>
      <x v="225"/>
    </i>
    <i r="1">
      <x/>
    </i>
    <i r="2">
      <x v="3"/>
    </i>
    <i r="3">
      <x v="325"/>
    </i>
    <i>
      <x v="226"/>
    </i>
    <i r="1">
      <x v="1"/>
    </i>
    <i r="2">
      <x v="2"/>
    </i>
    <i r="3">
      <x v="198"/>
    </i>
    <i r="3">
      <x v="329"/>
    </i>
    <i>
      <x v="227"/>
    </i>
    <i r="1">
      <x/>
    </i>
    <i r="2">
      <x v="3"/>
    </i>
    <i r="3">
      <x v="238"/>
    </i>
    <i>
      <x v="228"/>
    </i>
    <i r="1">
      <x v="5"/>
    </i>
    <i r="2">
      <x/>
    </i>
    <i r="3">
      <x v="10"/>
    </i>
    <i r="3">
      <x v="196"/>
    </i>
    <i r="3">
      <x v="250"/>
    </i>
    <i>
      <x v="229"/>
    </i>
    <i r="1">
      <x/>
    </i>
    <i r="2">
      <x v="3"/>
    </i>
    <i r="3">
      <x v="9"/>
    </i>
    <i>
      <x v="230"/>
    </i>
    <i r="1">
      <x/>
    </i>
    <i r="2">
      <x v="3"/>
    </i>
    <i r="3">
      <x v="3"/>
    </i>
    <i r="3">
      <x v="35"/>
    </i>
    <i>
      <x v="231"/>
    </i>
    <i r="1">
      <x/>
    </i>
    <i r="2">
      <x v="3"/>
    </i>
    <i r="3">
      <x v="184"/>
    </i>
    <i r="3">
      <x v="236"/>
    </i>
    <i>
      <x v="232"/>
    </i>
    <i r="1">
      <x v="1"/>
    </i>
    <i r="2">
      <x v="2"/>
    </i>
    <i r="3">
      <x v="274"/>
    </i>
    <i>
      <x v="233"/>
    </i>
    <i r="1">
      <x v="2"/>
    </i>
    <i r="2">
      <x v="1"/>
    </i>
    <i r="3">
      <x v="279"/>
    </i>
    <i r="3">
      <x v="280"/>
    </i>
    <i r="3">
      <x v="281"/>
    </i>
    <i r="3">
      <x v="282"/>
    </i>
    <i r="3">
      <x v="338"/>
    </i>
    <i>
      <x v="234"/>
    </i>
    <i r="1">
      <x/>
    </i>
    <i r="2">
      <x v="3"/>
    </i>
    <i r="3">
      <x v="339"/>
    </i>
    <i>
      <x v="235"/>
    </i>
    <i r="1">
      <x v="5"/>
    </i>
    <i r="2">
      <x/>
    </i>
    <i r="3">
      <x v="25"/>
    </i>
    <i r="3">
      <x v="183"/>
    </i>
    <i r="3">
      <x v="215"/>
    </i>
    <i>
      <x v="236"/>
    </i>
    <i r="1">
      <x/>
    </i>
    <i r="2">
      <x v="3"/>
    </i>
    <i r="3">
      <x v="49"/>
    </i>
    <i>
      <x v="237"/>
    </i>
    <i r="1">
      <x/>
    </i>
    <i r="2">
      <x v="3"/>
    </i>
    <i r="3">
      <x v="154"/>
    </i>
    <i>
      <x v="238"/>
    </i>
    <i r="1">
      <x/>
    </i>
    <i r="2">
      <x v="3"/>
    </i>
    <i r="3">
      <x v="191"/>
    </i>
    <i>
      <x v="239"/>
    </i>
    <i r="1">
      <x v="1"/>
    </i>
    <i r="2">
      <x v="2"/>
    </i>
    <i r="3">
      <x v="115"/>
    </i>
    <i>
      <x v="240"/>
    </i>
    <i r="1">
      <x v="1"/>
    </i>
    <i r="2">
      <x v="2"/>
    </i>
    <i r="3">
      <x v="159"/>
    </i>
    <i>
      <x v="241"/>
    </i>
    <i r="1">
      <x/>
    </i>
    <i r="2">
      <x v="3"/>
    </i>
    <i r="3">
      <x v="153"/>
    </i>
    <i r="3">
      <x v="346"/>
    </i>
    <i>
      <x v="242"/>
    </i>
    <i r="1">
      <x/>
    </i>
    <i r="2">
      <x v="3"/>
    </i>
    <i r="3">
      <x v="131"/>
    </i>
    <i>
      <x v="243"/>
    </i>
    <i r="1">
      <x v="7"/>
    </i>
    <i r="2">
      <x/>
    </i>
    <i r="3">
      <x v="347"/>
    </i>
  </rowItems>
  <colItems count="1">
    <i/>
  </colItems>
  <dataFields count="1">
    <dataField name="Sum of LFC Earned on Leaderboard" fld="7" baseField="5" baseItem="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G5:R1040" totalsRowShown="0" headerRowDxfId="54" tableBorderDxfId="53">
  <autoFilter ref="G5:R1040"/>
  <sortState ref="G6:R1040">
    <sortCondition ref="G5:G1040"/>
  </sortState>
  <tableColumns count="12">
    <tableColumn id="1" name="Character name" dataDxfId="52"/>
    <tableColumn id="10" name="At Handle" dataDxfId="51"/>
    <tableColumn id="2" name="Character Notes" dataDxfId="50"/>
    <tableColumn id="3" name="Fleet Rank" dataDxfId="49"/>
    <tableColumn id="4" name="PVP For ADV" dataDxfId="48"/>
    <tableColumn id="6" name="LFC Required To ADV" dataDxfId="47"/>
    <tableColumn id="8" name="LFC Still Needed For ADV" dataDxfId="46">
      <calculatedColumnFormula>L6-N6</calculatedColumnFormula>
    </tableColumn>
    <tableColumn id="7" name="LFC Earned on Leaderboard" dataDxfId="45"/>
    <tableColumn id="9" name="STF Lead For ADV" dataDxfId="44"/>
    <tableColumn id="5" name="Last Active Date" dataDxfId="33"/>
    <tableColumn id="11" name="On Website" dataDxfId="32"/>
    <tableColumn id="12" name="Setup Team Speak" dataDxfId="31"/>
  </tableColumns>
  <tableStyleInfo name="TableStyleLight2" showFirstColumn="0" showLastColumn="0" showRowStripes="1" showColumnStripes="0"/>
</table>
</file>

<file path=xl/tables/table2.xml><?xml version="1.0" encoding="utf-8"?>
<table xmlns="http://schemas.openxmlformats.org/spreadsheetml/2006/main" id="2" name="Table2" displayName="Table2" ref="B5:J1023" totalsRowShown="0" headerRowDxfId="43" dataDxfId="41" headerRowBorderDxfId="42" tableBorderDxfId="40">
  <autoFilter ref="B5:J1023"/>
  <tableColumns count="9">
    <tableColumn id="1" name="Character Name" dataDxfId="39">
      <calculatedColumnFormula>Table1[[#This Row],[Character name]]</calculatedColumnFormula>
    </tableColumn>
    <tableColumn id="2" name="At Handle" dataDxfId="38">
      <calculatedColumnFormula>Table1[[#This Row],[At Handle]]</calculatedColumnFormula>
    </tableColumn>
    <tableColumn id="3" name="Current Rank" dataDxfId="37">
      <calculatedColumnFormula>Table1[[#This Row],[Fleet Rank]]</calculatedColumnFormula>
    </tableColumn>
    <tableColumn id="4" name="PVP For ADV" dataDxfId="36">
      <calculatedColumnFormula>Table1[[#This Row],[PVP For ADV]]</calculatedColumnFormula>
    </tableColumn>
    <tableColumn id="5" name="STF for ADV" dataDxfId="35">
      <calculatedColumnFormula>Table1[[#This Row],[STF Lead For ADV]]</calculatedColumnFormula>
    </tableColumn>
    <tableColumn id="7" name="Enough LFC to ADV" dataDxfId="34">
      <calculatedColumnFormula>IF(Table1[[#This Row],[LFC Still Needed For ADV]]&lt;0,"Yes","No")</calculatedColumnFormula>
    </tableColumn>
    <tableColumn id="8" name="On Website" dataDxfId="30">
      <calculatedColumnFormula>Table1[[#This Row],[On Website]]</calculatedColumnFormula>
    </tableColumn>
    <tableColumn id="6" name="Setup Team Speak" dataDxfId="29">
      <calculatedColumnFormula>Table1[[#This Row],[Setup Team Speak]]</calculatedColumnFormula>
    </tableColumn>
    <tableColumn id="9" name="ADV Rank" dataDxfId="28">
      <calculatedColumnFormula>IF(AND(Table2[[#This Row],[STF for ADV]],Table2[[#This Row],[PVP For ADV]],Table2[[#This Row],[On Website]],Table2[[#This Row],[Setup Team Speak]]="Yes"),"Yes","No")</calculatedColumnFormula>
    </tableColumn>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A1046"/>
  <sheetViews>
    <sheetView tabSelected="1" zoomScaleNormal="100" workbookViewId="0">
      <selection activeCell="I3" sqref="I3"/>
    </sheetView>
  </sheetViews>
  <sheetFormatPr defaultRowHeight="15" outlineLevelCol="1" x14ac:dyDescent="0.25"/>
  <cols>
    <col min="1" max="1" width="4.7109375" customWidth="1" outlineLevel="1"/>
    <col min="2" max="2" width="28.85546875" style="1" customWidth="1" outlineLevel="1"/>
    <col min="3" max="3" width="13.42578125" style="1" customWidth="1" outlineLevel="1"/>
    <col min="4" max="5" width="7.28515625" customWidth="1" outlineLevel="1"/>
    <col min="6" max="6" width="7.28515625" customWidth="1"/>
    <col min="7" max="7" width="24.140625" style="1" bestFit="1" customWidth="1"/>
    <col min="8" max="8" width="26.42578125" style="1" bestFit="1" customWidth="1"/>
    <col min="9" max="9" width="24.5703125" style="1" customWidth="1" outlineLevel="1"/>
    <col min="10" max="10" width="24.7109375" style="1" bestFit="1" customWidth="1"/>
    <col min="11" max="11" width="19.5703125" style="1" customWidth="1" outlineLevel="1" collapsed="1"/>
    <col min="12" max="12" width="26.5703125" style="1" customWidth="1"/>
    <col min="13" max="13" width="30.140625" customWidth="1" outlineLevel="1"/>
    <col min="14" max="14" width="32.85546875" bestFit="1" customWidth="1"/>
    <col min="15" max="15" width="22.7109375" customWidth="1" outlineLevel="1"/>
    <col min="16" max="16" width="21.42578125" bestFit="1" customWidth="1"/>
    <col min="17" max="17" width="23.7109375" customWidth="1" outlineLevel="1"/>
    <col min="18" max="18" width="24.5703125" customWidth="1" outlineLevel="1"/>
    <col min="19" max="19" width="10.5703125" style="1" customWidth="1"/>
    <col min="20" max="20" width="9.28515625" customWidth="1"/>
  </cols>
  <sheetData>
    <row r="1" spans="1:27" ht="15.75" thickBot="1" x14ac:dyDescent="0.3">
      <c r="A1" s="52"/>
      <c r="B1" s="53"/>
      <c r="C1" s="53"/>
      <c r="D1" s="54"/>
      <c r="E1" s="54"/>
      <c r="F1" s="54"/>
      <c r="G1" s="53"/>
      <c r="H1" s="53"/>
      <c r="I1" s="53"/>
      <c r="J1" s="53"/>
      <c r="K1" s="53"/>
      <c r="L1" s="53"/>
      <c r="M1" s="54"/>
      <c r="N1" s="54"/>
      <c r="O1" s="54"/>
      <c r="P1" s="54"/>
      <c r="Q1" s="54"/>
      <c r="R1" s="54"/>
      <c r="S1" s="54"/>
      <c r="T1" s="54"/>
      <c r="U1" s="54"/>
      <c r="V1" s="54"/>
      <c r="W1" s="54"/>
    </row>
    <row r="2" spans="1:27" ht="32.25" thickBot="1" x14ac:dyDescent="0.3">
      <c r="A2" s="52"/>
      <c r="B2" s="103" t="s">
        <v>113</v>
      </c>
      <c r="C2" s="104"/>
      <c r="D2" s="104"/>
      <c r="E2" s="104"/>
      <c r="F2" s="104"/>
      <c r="G2" s="105"/>
      <c r="H2" s="89" t="s">
        <v>599</v>
      </c>
      <c r="I2" s="89" t="s">
        <v>598</v>
      </c>
      <c r="J2" s="84" t="s">
        <v>53</v>
      </c>
      <c r="K2" s="84" t="s">
        <v>56</v>
      </c>
      <c r="L2" s="84" t="s">
        <v>592</v>
      </c>
      <c r="M2" s="84" t="s">
        <v>591</v>
      </c>
      <c r="N2" s="84" t="s">
        <v>590</v>
      </c>
      <c r="O2" s="54"/>
      <c r="P2" s="54"/>
      <c r="Q2" s="54"/>
      <c r="R2" s="54"/>
      <c r="S2" s="54"/>
      <c r="T2" s="54"/>
      <c r="U2" s="54"/>
      <c r="V2" s="54"/>
      <c r="W2" s="54"/>
    </row>
    <row r="3" spans="1:27" ht="32.25" thickBot="1" x14ac:dyDescent="0.3">
      <c r="A3" s="52"/>
      <c r="B3" s="55"/>
      <c r="C3" s="55"/>
      <c r="D3" s="56"/>
      <c r="E3" s="56"/>
      <c r="F3" s="56"/>
      <c r="G3" s="53"/>
      <c r="H3" s="70">
        <f>I3/K3</f>
        <v>0.18666666666666668</v>
      </c>
      <c r="I3" s="46">
        <v>42</v>
      </c>
      <c r="J3" s="71">
        <f>COUNTA(Table1[Character name])</f>
        <v>327</v>
      </c>
      <c r="K3" s="72">
        <f t="array" ref="K3">SUM(1/IF(H6:H1040="",1,(COUNTIF(H6:H1040,H6:H1040))))-COUNTBLANK(H6:$H1040)</f>
        <v>225</v>
      </c>
      <c r="L3" s="73">
        <f>SUBTOTAL(3,Table1[At Handle])</f>
        <v>327</v>
      </c>
      <c r="M3" s="70">
        <f>L3/J3</f>
        <v>1</v>
      </c>
      <c r="N3" s="74">
        <f>SUBTOTAL(9,Table1[LFC Earned on Leaderboard])</f>
        <v>7735719</v>
      </c>
      <c r="O3" s="54"/>
      <c r="P3" s="54"/>
      <c r="Q3" s="54"/>
      <c r="R3" s="54"/>
      <c r="S3" s="54"/>
      <c r="T3" s="54"/>
      <c r="U3" s="54"/>
      <c r="V3" s="54"/>
      <c r="W3" s="54"/>
    </row>
    <row r="4" spans="1:27" ht="24" thickBot="1" x14ac:dyDescent="0.3">
      <c r="A4" s="52"/>
      <c r="B4" s="84" t="s">
        <v>593</v>
      </c>
      <c r="C4" s="66"/>
      <c r="D4" s="54"/>
      <c r="E4" s="54"/>
      <c r="F4" s="54"/>
      <c r="G4" s="53"/>
      <c r="H4" s="53"/>
      <c r="I4" s="53"/>
      <c r="J4" s="53"/>
      <c r="K4" s="53"/>
      <c r="L4" s="53"/>
      <c r="M4" s="54"/>
      <c r="N4" s="54"/>
      <c r="O4" s="54"/>
      <c r="P4" s="54"/>
      <c r="Q4" s="54"/>
      <c r="R4" s="54"/>
      <c r="S4" s="54"/>
      <c r="T4" s="54"/>
      <c r="U4" s="54"/>
      <c r="V4" s="54"/>
      <c r="W4" s="54"/>
    </row>
    <row r="5" spans="1:27" ht="19.5" thickBot="1" x14ac:dyDescent="0.3">
      <c r="A5" s="52"/>
      <c r="B5" s="68">
        <f ca="1">TODAY()</f>
        <v>41132</v>
      </c>
      <c r="C5" s="85">
        <f ca="1">TODAY()-180</f>
        <v>40952</v>
      </c>
      <c r="D5" s="54"/>
      <c r="E5" s="54"/>
      <c r="F5" s="54"/>
      <c r="G5" s="2" t="s">
        <v>6</v>
      </c>
      <c r="H5" s="2" t="s">
        <v>5</v>
      </c>
      <c r="I5" s="3" t="s">
        <v>0</v>
      </c>
      <c r="J5" s="3" t="s">
        <v>1</v>
      </c>
      <c r="K5" s="3" t="s">
        <v>52</v>
      </c>
      <c r="L5" s="3" t="s">
        <v>103</v>
      </c>
      <c r="M5" s="16" t="s">
        <v>104</v>
      </c>
      <c r="N5" s="17" t="s">
        <v>114</v>
      </c>
      <c r="O5" s="15" t="s">
        <v>112</v>
      </c>
      <c r="P5" s="3" t="s">
        <v>597</v>
      </c>
      <c r="Q5" s="109" t="s">
        <v>630</v>
      </c>
      <c r="R5" s="2" t="s">
        <v>631</v>
      </c>
      <c r="S5" s="54"/>
      <c r="T5" s="54"/>
      <c r="U5" s="54"/>
      <c r="V5" s="54"/>
      <c r="W5" s="54"/>
    </row>
    <row r="6" spans="1:27" ht="15.75" thickBot="1" x14ac:dyDescent="0.3">
      <c r="A6" s="52"/>
      <c r="B6" s="69">
        <f ca="1">NOW()</f>
        <v>41132.890787037039</v>
      </c>
      <c r="C6" s="58"/>
      <c r="D6" s="54"/>
      <c r="E6" s="54"/>
      <c r="F6" s="54"/>
      <c r="G6" s="5">
        <v>118</v>
      </c>
      <c r="H6" s="5" t="s">
        <v>91</v>
      </c>
      <c r="I6" s="90"/>
      <c r="J6" s="32" t="s">
        <v>107</v>
      </c>
      <c r="K6" s="32"/>
      <c r="L6" s="10" t="str">
        <f>IF(J6="0. Initiate","$51,000",IF(J6="1. Junior Member","$306,000",IF(J6="2. Member","$1,581,000",IF(J6="3. Senior Member","$0",IF(J6="4. Consul Initiate","$0","$0")))))</f>
        <v>$1,581,000</v>
      </c>
      <c r="M6" s="37">
        <f>L6-N6</f>
        <v>1275084</v>
      </c>
      <c r="N6" s="42">
        <v>305916</v>
      </c>
      <c r="O6" s="8"/>
      <c r="P6" s="92">
        <v>41123</v>
      </c>
      <c r="Q6" s="110"/>
      <c r="R6" s="110"/>
      <c r="S6" s="54"/>
      <c r="T6" s="54"/>
      <c r="U6" s="54"/>
      <c r="V6" s="54"/>
      <c r="W6" s="54"/>
    </row>
    <row r="7" spans="1:27" x14ac:dyDescent="0.25">
      <c r="A7" s="52"/>
      <c r="B7" s="57"/>
      <c r="C7" s="57"/>
      <c r="D7" s="54"/>
      <c r="E7" s="54"/>
      <c r="F7" s="54"/>
      <c r="G7" s="4" t="s">
        <v>9</v>
      </c>
      <c r="H7" s="4" t="s">
        <v>57</v>
      </c>
      <c r="I7" s="6"/>
      <c r="J7" s="6" t="s">
        <v>105</v>
      </c>
      <c r="K7" s="6"/>
      <c r="L7" s="11" t="str">
        <f>IF(J7="0. Initiate","$51,000",IF(J7="1. Junior Member","$306,000",IF(J7="2. Member","$1,581,000",IF(J7="3. Senior Member","$0",IF(J7="4. Consul Initiate","$0","$0")))))</f>
        <v>$51,000</v>
      </c>
      <c r="M7" s="38">
        <f>L7-N7</f>
        <v>51000</v>
      </c>
      <c r="N7" s="43"/>
      <c r="O7" s="9"/>
      <c r="P7" s="93">
        <v>41036</v>
      </c>
      <c r="Q7" s="111"/>
      <c r="R7" s="111"/>
      <c r="S7" s="54"/>
      <c r="T7" s="54"/>
      <c r="U7" s="54"/>
      <c r="V7" s="54"/>
      <c r="W7" s="54"/>
    </row>
    <row r="8" spans="1:27" x14ac:dyDescent="0.25">
      <c r="A8" s="52"/>
      <c r="B8" s="53"/>
      <c r="C8" s="53"/>
      <c r="D8" s="54"/>
      <c r="E8" s="54"/>
      <c r="F8" s="54"/>
      <c r="G8" s="4" t="s">
        <v>8</v>
      </c>
      <c r="H8" s="4" t="s">
        <v>58</v>
      </c>
      <c r="I8" s="6"/>
      <c r="J8" s="6" t="s">
        <v>108</v>
      </c>
      <c r="K8" s="6"/>
      <c r="L8" s="11" t="str">
        <f>IF(J8="0. Initiate","$51,000",IF(J8="1. Junior Member","$306,000",IF(J8="2. Member","$1,581,000",IF(J8="3. Senior Member","$0",IF(J8="4. Consul Initiate","$0","$0")))))</f>
        <v>$0</v>
      </c>
      <c r="M8" s="38">
        <f>L8-N8</f>
        <v>0</v>
      </c>
      <c r="N8" s="43"/>
      <c r="O8" s="9"/>
      <c r="P8" s="93">
        <v>41108</v>
      </c>
      <c r="Q8" s="111"/>
      <c r="R8" s="111"/>
      <c r="S8" s="54"/>
      <c r="T8" s="54"/>
      <c r="U8" s="54"/>
      <c r="V8" s="54"/>
      <c r="W8" s="54"/>
    </row>
    <row r="9" spans="1:27" x14ac:dyDescent="0.25">
      <c r="A9" s="52"/>
      <c r="B9" s="53"/>
      <c r="C9" s="53"/>
      <c r="D9" s="54"/>
      <c r="E9" s="54"/>
      <c r="F9" s="54"/>
      <c r="G9" s="4" t="s">
        <v>102</v>
      </c>
      <c r="H9" s="4" t="s">
        <v>94</v>
      </c>
      <c r="I9" s="7"/>
      <c r="J9" s="7" t="s">
        <v>105</v>
      </c>
      <c r="K9" s="7"/>
      <c r="L9" s="11" t="str">
        <f>IF(J9="0. Initiate","$51,000",IF(J9="1. Junior Member","$306,000",IF(J9="2. Member","$1,581,000",IF(J9="3. Senior Member","$0",IF(J9="4. Consul Initiate","$0","$0")))))</f>
        <v>$51,000</v>
      </c>
      <c r="M9" s="39">
        <f>L9-N9</f>
        <v>51000</v>
      </c>
      <c r="N9" s="44"/>
      <c r="O9" s="9"/>
      <c r="P9" s="93">
        <v>40997</v>
      </c>
      <c r="Q9" s="111"/>
      <c r="R9" s="111"/>
      <c r="S9" s="54"/>
      <c r="T9" s="54"/>
      <c r="U9" s="54"/>
      <c r="V9" s="54"/>
      <c r="W9" s="54"/>
      <c r="Y9" s="113"/>
      <c r="Z9" s="114"/>
      <c r="AA9" s="114"/>
    </row>
    <row r="10" spans="1:27" x14ac:dyDescent="0.25">
      <c r="A10" s="52"/>
      <c r="B10" s="53"/>
      <c r="C10" s="53"/>
      <c r="D10" s="54"/>
      <c r="E10" s="54"/>
      <c r="F10" s="54"/>
      <c r="G10" s="4" t="s">
        <v>119</v>
      </c>
      <c r="H10" s="4" t="s">
        <v>120</v>
      </c>
      <c r="I10" s="7"/>
      <c r="J10" s="7" t="s">
        <v>105</v>
      </c>
      <c r="K10" s="7"/>
      <c r="L10" s="11" t="str">
        <f>IF(J10="0. Initiate","$51,000",IF(J10="1. Junior Member","$306,000",IF(J10="2. Member","$1,581,000",IF(J10="3. Senior Member","$0",IF(J10="4. Consul Initiate","$0","$0")))))</f>
        <v>$51,000</v>
      </c>
      <c r="M10" s="39">
        <f>L10-N10</f>
        <v>51000</v>
      </c>
      <c r="N10" s="44"/>
      <c r="O10" s="9"/>
      <c r="P10" s="93">
        <v>41044</v>
      </c>
      <c r="Q10" s="111"/>
      <c r="R10" s="111"/>
      <c r="S10" s="54"/>
      <c r="T10" s="54"/>
      <c r="U10" s="54"/>
      <c r="V10" s="54"/>
      <c r="W10" s="54"/>
    </row>
    <row r="11" spans="1:27" ht="15.75" thickBot="1" x14ac:dyDescent="0.3">
      <c r="A11" s="52"/>
      <c r="B11" s="53"/>
      <c r="C11" s="53"/>
      <c r="D11" s="54"/>
      <c r="E11" s="54"/>
      <c r="F11" s="54"/>
      <c r="G11" s="4" t="s">
        <v>121</v>
      </c>
      <c r="H11" s="4" t="s">
        <v>122</v>
      </c>
      <c r="I11" s="6"/>
      <c r="J11" s="6" t="s">
        <v>105</v>
      </c>
      <c r="K11" s="6"/>
      <c r="L11" s="11" t="str">
        <f>IF(J11="0. Initiate","$51,000",IF(J11="1. Junior Member","$306,000",IF(J11="2. Member","$1,581,000",IF(J11="3. Senior Member","$0",IF(J11="4. Consul Initiate","$0","$0")))))</f>
        <v>$51,000</v>
      </c>
      <c r="M11" s="38">
        <f>L11-N11</f>
        <v>51000</v>
      </c>
      <c r="N11" s="43"/>
      <c r="O11" s="9"/>
      <c r="P11" s="93">
        <v>41120</v>
      </c>
      <c r="Q11" s="111"/>
      <c r="R11" s="111"/>
      <c r="S11" s="54"/>
      <c r="T11" s="54"/>
      <c r="U11" s="54"/>
      <c r="V11" s="54"/>
      <c r="W11" s="54"/>
    </row>
    <row r="12" spans="1:27" ht="16.5" thickBot="1" x14ac:dyDescent="0.3">
      <c r="A12" s="52"/>
      <c r="B12" s="48" t="s">
        <v>2</v>
      </c>
      <c r="C12" s="48" t="s">
        <v>595</v>
      </c>
      <c r="D12" s="86" t="s">
        <v>594</v>
      </c>
      <c r="E12" s="66"/>
      <c r="F12" s="66"/>
      <c r="G12" s="47" t="s">
        <v>124</v>
      </c>
      <c r="H12" s="4" t="s">
        <v>123</v>
      </c>
      <c r="I12" s="6"/>
      <c r="J12" s="6" t="s">
        <v>106</v>
      </c>
      <c r="K12" s="6"/>
      <c r="L12" s="11" t="str">
        <f>IF(J12="0. Initiate","$51,000",IF(J12="1. Junior Member","$306,000",IF(J12="2. Member","$1,581,000",IF(J12="3. Senior Member","$0",IF(J12="4. Consul Initiate","$0","$0")))))</f>
        <v>$306,000</v>
      </c>
      <c r="M12" s="38">
        <f>L12-N12</f>
        <v>246571</v>
      </c>
      <c r="N12" s="43">
        <v>59429</v>
      </c>
      <c r="O12" s="9"/>
      <c r="P12" s="93">
        <v>41123</v>
      </c>
      <c r="Q12" s="111"/>
      <c r="R12" s="111"/>
      <c r="S12" s="54"/>
      <c r="T12" s="54"/>
      <c r="U12" s="54"/>
      <c r="V12" s="54"/>
      <c r="W12" s="54"/>
    </row>
    <row r="13" spans="1:27" ht="15.75" thickBot="1" x14ac:dyDescent="0.3">
      <c r="A13" s="52"/>
      <c r="B13" s="75" t="s">
        <v>105</v>
      </c>
      <c r="C13" s="76">
        <f>D13/J3</f>
        <v>0.56880733944954132</v>
      </c>
      <c r="D13" s="87">
        <f>COUNTIF(Table1[Fleet Rank],"="&amp;B13)</f>
        <v>186</v>
      </c>
      <c r="E13" s="99"/>
      <c r="F13" s="99"/>
      <c r="G13" s="47" t="s">
        <v>10</v>
      </c>
      <c r="H13" s="4" t="s">
        <v>59</v>
      </c>
      <c r="I13" s="6"/>
      <c r="J13" s="6" t="s">
        <v>105</v>
      </c>
      <c r="K13" s="6"/>
      <c r="L13" s="11" t="str">
        <f>IF(J13="0. Initiate","$51,000",IF(J13="1. Junior Member","$306,000",IF(J13="2. Member","$1,581,000",IF(J13="3. Senior Member","$0",IF(J13="4. Consul Initiate","$0","$0")))))</f>
        <v>$51,000</v>
      </c>
      <c r="M13" s="38">
        <f>L13-N13</f>
        <v>51000</v>
      </c>
      <c r="N13" s="43"/>
      <c r="O13" s="9"/>
      <c r="P13" s="93">
        <v>41082</v>
      </c>
      <c r="Q13" s="111"/>
      <c r="R13" s="111"/>
      <c r="S13" s="54"/>
      <c r="T13" s="54"/>
      <c r="U13" s="54"/>
      <c r="V13" s="54"/>
      <c r="W13" s="54"/>
    </row>
    <row r="14" spans="1:27" ht="15.75" thickBot="1" x14ac:dyDescent="0.3">
      <c r="A14" s="52"/>
      <c r="B14" s="77" t="s">
        <v>106</v>
      </c>
      <c r="C14" s="76">
        <f>D14/J3</f>
        <v>0.15596330275229359</v>
      </c>
      <c r="D14" s="87">
        <f>COUNTIF(Table1[Fleet Rank],"="&amp;B14)</f>
        <v>51</v>
      </c>
      <c r="E14" s="99"/>
      <c r="F14" s="99"/>
      <c r="G14" s="47" t="s">
        <v>126</v>
      </c>
      <c r="H14" s="4" t="s">
        <v>125</v>
      </c>
      <c r="I14" s="7"/>
      <c r="J14" s="7" t="s">
        <v>105</v>
      </c>
      <c r="K14" s="7"/>
      <c r="L14" s="11" t="str">
        <f>IF(J14="0. Initiate","$51,000",IF(J14="1. Junior Member","$306,000",IF(J14="2. Member","$1,581,000",IF(J14="3. Senior Member","$0",IF(J14="4. Consul Initiate","$0","$0")))))</f>
        <v>$51,000</v>
      </c>
      <c r="M14" s="39">
        <f>L14-N14</f>
        <v>51000</v>
      </c>
      <c r="N14" s="44"/>
      <c r="O14" s="9"/>
      <c r="P14" s="93">
        <v>41002</v>
      </c>
      <c r="Q14" s="111"/>
      <c r="R14" s="111"/>
      <c r="S14" s="54"/>
      <c r="T14" s="54"/>
      <c r="U14" s="54"/>
      <c r="V14" s="54"/>
      <c r="W14" s="54"/>
    </row>
    <row r="15" spans="1:27" ht="15.75" thickBot="1" x14ac:dyDescent="0.3">
      <c r="A15" s="52"/>
      <c r="B15" s="77" t="s">
        <v>107</v>
      </c>
      <c r="C15" s="76">
        <f>D15/J3</f>
        <v>9.7859327217125383E-2</v>
      </c>
      <c r="D15" s="87">
        <f>COUNTIF(Table1[Fleet Rank],"="&amp;B15)</f>
        <v>32</v>
      </c>
      <c r="E15" s="99"/>
      <c r="F15" s="99"/>
      <c r="G15" s="47" t="s">
        <v>128</v>
      </c>
      <c r="H15" s="4" t="s">
        <v>127</v>
      </c>
      <c r="I15" s="7"/>
      <c r="J15" s="7" t="s">
        <v>105</v>
      </c>
      <c r="K15" s="7"/>
      <c r="L15" s="11" t="str">
        <f>IF(J15="0. Initiate","$51,000",IF(J15="1. Junior Member","$306,000",IF(J15="2. Member","$1,581,000",IF(J15="3. Senior Member","$0",IF(J15="4. Consul Initiate","$0","$0")))))</f>
        <v>$51,000</v>
      </c>
      <c r="M15" s="39">
        <f>L15-N15</f>
        <v>51000</v>
      </c>
      <c r="N15" s="44"/>
      <c r="O15" s="9"/>
      <c r="P15" s="93">
        <v>41102</v>
      </c>
      <c r="Q15" s="111"/>
      <c r="R15" s="111"/>
      <c r="S15" s="54"/>
      <c r="T15" s="54"/>
      <c r="U15" s="54"/>
      <c r="V15" s="54"/>
      <c r="W15" s="54"/>
    </row>
    <row r="16" spans="1:27" ht="15.75" thickBot="1" x14ac:dyDescent="0.3">
      <c r="A16" s="52"/>
      <c r="B16" s="77" t="s">
        <v>108</v>
      </c>
      <c r="C16" s="76">
        <f>D16/J3</f>
        <v>4.5871559633027525E-2</v>
      </c>
      <c r="D16" s="87">
        <f>COUNTIF(Table1[Fleet Rank],"="&amp;B16)</f>
        <v>15</v>
      </c>
      <c r="E16" s="99"/>
      <c r="F16" s="99"/>
      <c r="G16" s="47" t="s">
        <v>605</v>
      </c>
      <c r="H16" s="4" t="s">
        <v>366</v>
      </c>
      <c r="I16" s="7"/>
      <c r="J16" s="7" t="s">
        <v>110</v>
      </c>
      <c r="K16" s="7"/>
      <c r="L16" s="11" t="str">
        <f>IF(J16="0. Initiate","$51,000",IF(J16="1. Junior Member","$306,000",IF(J16="2. Member","$1,581,000",IF(J16="3. Senior Member","$0",IF(J16="4. Consul Initiate","$0","$0")))))</f>
        <v>$0</v>
      </c>
      <c r="M16" s="39">
        <f>L16-N16</f>
        <v>0</v>
      </c>
      <c r="N16" s="44"/>
      <c r="O16" s="9"/>
      <c r="P16" s="93">
        <v>41129</v>
      </c>
      <c r="Q16" s="111"/>
      <c r="R16" s="111"/>
      <c r="S16" s="54"/>
      <c r="T16" s="54"/>
      <c r="U16" s="54"/>
      <c r="V16" s="54"/>
      <c r="W16" s="54"/>
    </row>
    <row r="17" spans="1:23" ht="15.75" thickBot="1" x14ac:dyDescent="0.3">
      <c r="A17" s="52"/>
      <c r="B17" s="77" t="s">
        <v>109</v>
      </c>
      <c r="C17" s="76">
        <f>D17/J3</f>
        <v>4.5871559633027525E-2</v>
      </c>
      <c r="D17" s="87">
        <f>COUNTIF(Table1[Fleet Rank],"="&amp;B17)</f>
        <v>15</v>
      </c>
      <c r="E17" s="99"/>
      <c r="F17" s="99"/>
      <c r="G17" s="47" t="s">
        <v>11</v>
      </c>
      <c r="H17" s="4" t="s">
        <v>60</v>
      </c>
      <c r="I17" s="6"/>
      <c r="J17" s="6" t="s">
        <v>105</v>
      </c>
      <c r="K17" s="6"/>
      <c r="L17" s="11" t="str">
        <f>IF(J17="0. Initiate","$51,000",IF(J17="1. Junior Member","$306,000",IF(J17="2. Member","$1,581,000",IF(J17="3. Senior Member","$0",IF(J17="4. Consul Initiate","$0","$0")))))</f>
        <v>$51,000</v>
      </c>
      <c r="M17" s="38">
        <f>L17-N17</f>
        <v>51000</v>
      </c>
      <c r="N17" s="43"/>
      <c r="O17" s="9"/>
      <c r="P17" s="93">
        <v>41013</v>
      </c>
      <c r="Q17" s="111"/>
      <c r="R17" s="111"/>
      <c r="S17" s="54"/>
      <c r="T17" s="54"/>
      <c r="U17" s="54"/>
      <c r="V17" s="54"/>
      <c r="W17" s="54"/>
    </row>
    <row r="18" spans="1:23" ht="15.75" thickBot="1" x14ac:dyDescent="0.3">
      <c r="A18" s="52"/>
      <c r="B18" s="77" t="s">
        <v>110</v>
      </c>
      <c r="C18" s="76">
        <f>D18/J3</f>
        <v>3.9755351681957186E-2</v>
      </c>
      <c r="D18" s="87">
        <f>COUNTIF(Table1[Fleet Rank],"="&amp;B18)</f>
        <v>13</v>
      </c>
      <c r="E18" s="99"/>
      <c r="F18" s="99"/>
      <c r="G18" s="47" t="s">
        <v>130</v>
      </c>
      <c r="H18" s="4" t="s">
        <v>129</v>
      </c>
      <c r="I18" s="6"/>
      <c r="J18" s="6" t="s">
        <v>107</v>
      </c>
      <c r="K18" s="6"/>
      <c r="L18" s="11" t="str">
        <f>IF(J18="0. Initiate","$51,000",IF(J18="1. Junior Member","$306,000",IF(J18="2. Member","$1,581,000",IF(J18="3. Senior Member","$0",IF(J18="4. Consul Initiate","$0","$0")))))</f>
        <v>$1,581,000</v>
      </c>
      <c r="M18" s="38">
        <f>L18-N18</f>
        <v>1321942</v>
      </c>
      <c r="N18" s="43">
        <v>259058</v>
      </c>
      <c r="O18" s="9"/>
      <c r="P18" s="93">
        <v>41123</v>
      </c>
      <c r="Q18" s="111"/>
      <c r="R18" s="111"/>
      <c r="S18" s="54"/>
      <c r="T18" s="54"/>
      <c r="U18" s="54"/>
      <c r="V18" s="54"/>
      <c r="W18" s="54"/>
    </row>
    <row r="19" spans="1:23" ht="15.75" thickBot="1" x14ac:dyDescent="0.3">
      <c r="A19" s="52"/>
      <c r="B19" s="78" t="s">
        <v>111</v>
      </c>
      <c r="C19" s="79">
        <f>D19/J3</f>
        <v>4.2813455657492352E-2</v>
      </c>
      <c r="D19" s="88">
        <f>COUNTIF(Table1[Fleet Rank],"="&amp;B19)</f>
        <v>14</v>
      </c>
      <c r="E19" s="99"/>
      <c r="F19" s="99"/>
      <c r="G19" s="47" t="s">
        <v>131</v>
      </c>
      <c r="H19" s="4" t="s">
        <v>132</v>
      </c>
      <c r="I19" s="6"/>
      <c r="J19" s="6" t="s">
        <v>107</v>
      </c>
      <c r="K19" s="6"/>
      <c r="L19" s="11" t="str">
        <f>IF(J19="0. Initiate","$51,000",IF(J19="1. Junior Member","$306,000",IF(J19="2. Member","$1,581,000",IF(J19="3. Senior Member","$0",IF(J19="4. Consul Initiate","$0","$0")))))</f>
        <v>$1,581,000</v>
      </c>
      <c r="M19" s="38">
        <f>L19-N19</f>
        <v>1581000</v>
      </c>
      <c r="N19" s="43"/>
      <c r="O19" s="9"/>
      <c r="P19" s="93">
        <v>41121</v>
      </c>
      <c r="Q19" s="111"/>
      <c r="R19" s="111"/>
      <c r="S19" s="54"/>
      <c r="T19" s="54"/>
      <c r="U19" s="54"/>
      <c r="V19" s="54"/>
      <c r="W19" s="54"/>
    </row>
    <row r="20" spans="1:23" ht="15.75" x14ac:dyDescent="0.25">
      <c r="A20" s="52"/>
      <c r="B20" s="64" t="s">
        <v>4</v>
      </c>
      <c r="C20" s="59"/>
      <c r="D20" s="54"/>
      <c r="E20" s="54"/>
      <c r="F20" s="54"/>
      <c r="G20" s="18" t="s">
        <v>12</v>
      </c>
      <c r="H20" s="18" t="s">
        <v>61</v>
      </c>
      <c r="I20" s="6"/>
      <c r="J20" s="6" t="s">
        <v>105</v>
      </c>
      <c r="K20" s="6"/>
      <c r="L20" s="11" t="str">
        <f>IF(J20="0. Initiate","$51,000",IF(J20="1. Junior Member","$306,000",IF(J20="2. Member","$1,581,000",IF(J20="3. Senior Member","$0",IF(J20="4. Consul Initiate","$0","$0")))))</f>
        <v>$51,000</v>
      </c>
      <c r="M20" s="38">
        <f>L20-N20</f>
        <v>29547</v>
      </c>
      <c r="N20" s="43">
        <v>21453</v>
      </c>
      <c r="O20" s="9"/>
      <c r="P20" s="93">
        <v>41123</v>
      </c>
      <c r="Q20" s="111"/>
      <c r="R20" s="111"/>
      <c r="S20" s="54"/>
      <c r="T20" s="54"/>
      <c r="U20" s="54"/>
      <c r="V20" s="54"/>
      <c r="W20" s="54"/>
    </row>
    <row r="21" spans="1:23" x14ac:dyDescent="0.25">
      <c r="A21" s="52"/>
      <c r="B21" s="65" t="s">
        <v>596</v>
      </c>
      <c r="C21" s="60"/>
      <c r="D21" s="54"/>
      <c r="E21" s="54"/>
      <c r="F21" s="54"/>
      <c r="G21" s="4" t="s">
        <v>13</v>
      </c>
      <c r="H21" s="4" t="s">
        <v>62</v>
      </c>
      <c r="I21" s="6"/>
      <c r="J21" s="6" t="s">
        <v>105</v>
      </c>
      <c r="K21" s="6"/>
      <c r="L21" s="11" t="str">
        <f>IF(J21="0. Initiate","$51,000",IF(J21="1. Junior Member","$306,000",IF(J21="2. Member","$1,581,000",IF(J21="3. Senior Member","$0",IF(J21="4. Consul Initiate","$0","$0")))))</f>
        <v>$51,000</v>
      </c>
      <c r="M21" s="38">
        <f>L21-N21</f>
        <v>51000</v>
      </c>
      <c r="N21" s="43"/>
      <c r="O21" s="9"/>
      <c r="P21" s="93">
        <v>41059</v>
      </c>
      <c r="Q21" s="111"/>
      <c r="R21" s="111"/>
      <c r="S21" s="54"/>
      <c r="T21" s="54"/>
      <c r="U21" s="54"/>
      <c r="V21" s="54"/>
      <c r="W21" s="54"/>
    </row>
    <row r="22" spans="1:23" x14ac:dyDescent="0.25">
      <c r="A22" s="52"/>
      <c r="B22" s="65" t="s">
        <v>3</v>
      </c>
      <c r="C22" s="60"/>
      <c r="D22" s="54"/>
      <c r="E22" s="54"/>
      <c r="F22" s="54"/>
      <c r="G22" s="4" t="s">
        <v>14</v>
      </c>
      <c r="H22" s="4" t="s">
        <v>62</v>
      </c>
      <c r="I22" s="6"/>
      <c r="J22" s="6" t="s">
        <v>105</v>
      </c>
      <c r="K22" s="6"/>
      <c r="L22" s="11" t="str">
        <f>IF(J22="0. Initiate","$51,000",IF(J22="1. Junior Member","$306,000",IF(J22="2. Member","$1,581,000",IF(J22="3. Senior Member","$0",IF(J22="4. Consul Initiate","$0","$0")))))</f>
        <v>$51,000</v>
      </c>
      <c r="M22" s="38">
        <f>L22-N22</f>
        <v>51000</v>
      </c>
      <c r="N22" s="43"/>
      <c r="O22" s="9"/>
      <c r="P22" s="93">
        <v>41058</v>
      </c>
      <c r="Q22" s="111"/>
      <c r="R22" s="111"/>
      <c r="S22" s="54"/>
      <c r="T22" s="54"/>
      <c r="U22" s="54"/>
      <c r="V22" s="54"/>
      <c r="W22" s="54"/>
    </row>
    <row r="23" spans="1:23" x14ac:dyDescent="0.25">
      <c r="A23" s="52"/>
      <c r="B23" s="65" t="s">
        <v>4</v>
      </c>
      <c r="C23" s="60"/>
      <c r="D23" s="54"/>
      <c r="E23" s="54"/>
      <c r="F23" s="54"/>
      <c r="G23" s="4" t="s">
        <v>614</v>
      </c>
      <c r="H23" s="4" t="s">
        <v>615</v>
      </c>
      <c r="I23" s="7"/>
      <c r="J23" s="7" t="s">
        <v>105</v>
      </c>
      <c r="K23" s="7"/>
      <c r="L23" s="11" t="str">
        <f>IF(J23="0. Initiate","$51,000",IF(J23="1. Junior Member","$306,000",IF(J23="2. Member","$1,581,000",IF(J23="3. Senior Member","$0",IF(J23="4. Consul Initiate","$0","$0")))))</f>
        <v>$51,000</v>
      </c>
      <c r="M23" s="39">
        <f>L23-N23</f>
        <v>51000</v>
      </c>
      <c r="N23" s="44"/>
      <c r="O23" s="9"/>
      <c r="P23" s="93">
        <v>41129</v>
      </c>
      <c r="Q23" s="111"/>
      <c r="R23" s="111"/>
      <c r="S23" s="54"/>
      <c r="T23" s="54"/>
      <c r="U23" s="54"/>
      <c r="V23" s="54"/>
      <c r="W23" s="54"/>
    </row>
    <row r="24" spans="1:23" ht="15.75" x14ac:dyDescent="0.25">
      <c r="A24" s="52"/>
      <c r="B24" s="59"/>
      <c r="C24" s="59"/>
      <c r="D24" s="54"/>
      <c r="E24" s="54"/>
      <c r="F24" s="54"/>
      <c r="G24" s="4" t="s">
        <v>133</v>
      </c>
      <c r="H24" s="4" t="s">
        <v>134</v>
      </c>
      <c r="I24" s="7"/>
      <c r="J24" s="7" t="s">
        <v>110</v>
      </c>
      <c r="K24" s="7"/>
      <c r="L24" s="11" t="str">
        <f>IF(J24="0. Initiate","$51,000",IF(J24="1. Junior Member","$306,000",IF(J24="2. Member","$1,581,000",IF(J24="3. Senior Member","$0",IF(J24="4. Consul Initiate","$0","$0")))))</f>
        <v>$0</v>
      </c>
      <c r="M24" s="39">
        <f>L24-N24</f>
        <v>-9685</v>
      </c>
      <c r="N24" s="44">
        <v>9685</v>
      </c>
      <c r="O24" s="9"/>
      <c r="P24" s="93">
        <v>41123</v>
      </c>
      <c r="Q24" s="111"/>
      <c r="R24" s="111"/>
      <c r="S24" s="54"/>
      <c r="T24" s="54"/>
      <c r="U24" s="54"/>
      <c r="V24" s="54"/>
      <c r="W24" s="54"/>
    </row>
    <row r="25" spans="1:23" x14ac:dyDescent="0.25">
      <c r="A25" s="52"/>
      <c r="B25" s="61"/>
      <c r="C25" s="61"/>
      <c r="D25" s="54"/>
      <c r="E25" s="54"/>
      <c r="F25" s="54"/>
      <c r="G25" s="4" t="s">
        <v>135</v>
      </c>
      <c r="H25" s="4" t="s">
        <v>134</v>
      </c>
      <c r="I25" s="7"/>
      <c r="J25" s="7" t="s">
        <v>110</v>
      </c>
      <c r="K25" s="7"/>
      <c r="L25" s="11" t="str">
        <f>IF(J25="0. Initiate","$51,000",IF(J25="1. Junior Member","$306,000",IF(J25="2. Member","$1,581,000",IF(J25="3. Senior Member","$0",IF(J25="4. Consul Initiate","$0","$0")))))</f>
        <v>$0</v>
      </c>
      <c r="M25" s="39">
        <f>L25-N25</f>
        <v>-2784</v>
      </c>
      <c r="N25" s="44">
        <v>2784</v>
      </c>
      <c r="O25" s="9"/>
      <c r="P25" s="93">
        <v>41123</v>
      </c>
      <c r="Q25" s="111"/>
      <c r="R25" s="111"/>
      <c r="S25" s="54"/>
      <c r="T25" s="54"/>
      <c r="U25" s="54"/>
      <c r="V25" s="54"/>
      <c r="W25" s="54"/>
    </row>
    <row r="26" spans="1:23" x14ac:dyDescent="0.25">
      <c r="A26" s="52"/>
      <c r="B26" s="62"/>
      <c r="C26" s="62"/>
      <c r="D26" s="54"/>
      <c r="E26" s="54"/>
      <c r="F26" s="54"/>
      <c r="G26" s="4" t="s">
        <v>137</v>
      </c>
      <c r="H26" s="4" t="s">
        <v>136</v>
      </c>
      <c r="I26" s="7"/>
      <c r="J26" s="7" t="s">
        <v>105</v>
      </c>
      <c r="K26" s="7"/>
      <c r="L26" s="11" t="str">
        <f>IF(J26="0. Initiate","$51,000",IF(J26="1. Junior Member","$306,000",IF(J26="2. Member","$1,581,000",IF(J26="3. Senior Member","$0",IF(J26="4. Consul Initiate","$0","$0")))))</f>
        <v>$51,000</v>
      </c>
      <c r="M26" s="39">
        <f>L26-N26</f>
        <v>50250</v>
      </c>
      <c r="N26" s="44">
        <v>750</v>
      </c>
      <c r="O26" s="9"/>
      <c r="P26" s="93">
        <v>41083</v>
      </c>
      <c r="Q26" s="111"/>
      <c r="R26" s="111"/>
      <c r="S26" s="54"/>
      <c r="T26" s="54"/>
      <c r="U26" s="54"/>
      <c r="V26" s="54"/>
      <c r="W26" s="54"/>
    </row>
    <row r="27" spans="1:23" x14ac:dyDescent="0.25">
      <c r="A27" s="52"/>
      <c r="B27" s="62"/>
      <c r="C27" s="62"/>
      <c r="D27" s="54"/>
      <c r="E27" s="54"/>
      <c r="F27" s="54"/>
      <c r="G27" s="4" t="s">
        <v>139</v>
      </c>
      <c r="H27" s="4" t="s">
        <v>138</v>
      </c>
      <c r="I27" s="7"/>
      <c r="J27" s="7" t="s">
        <v>105</v>
      </c>
      <c r="K27" s="7"/>
      <c r="L27" s="11" t="str">
        <f>IF(J27="0. Initiate","$51,000",IF(J27="1. Junior Member","$306,000",IF(J27="2. Member","$1,581,000",IF(J27="3. Senior Member","$0",IF(J27="4. Consul Initiate","$0","$0")))))</f>
        <v>$51,000</v>
      </c>
      <c r="M27" s="39">
        <f>L27-N27</f>
        <v>51000</v>
      </c>
      <c r="N27" s="44"/>
      <c r="O27" s="9"/>
      <c r="P27" s="93">
        <v>41042</v>
      </c>
      <c r="Q27" s="111"/>
      <c r="R27" s="111"/>
      <c r="S27" s="54"/>
      <c r="T27" s="54"/>
      <c r="U27" s="54"/>
      <c r="V27" s="54"/>
      <c r="W27" s="54"/>
    </row>
    <row r="28" spans="1:23" x14ac:dyDescent="0.25">
      <c r="A28" s="52"/>
      <c r="B28" s="62"/>
      <c r="C28" s="62"/>
      <c r="D28" s="54"/>
      <c r="E28" s="54"/>
      <c r="F28" s="54"/>
      <c r="G28" s="4" t="s">
        <v>15</v>
      </c>
      <c r="H28" s="4" t="s">
        <v>63</v>
      </c>
      <c r="I28" s="6"/>
      <c r="J28" s="6" t="s">
        <v>105</v>
      </c>
      <c r="K28" s="6"/>
      <c r="L28" s="11" t="str">
        <f>IF(J28="0. Initiate","$51,000",IF(J28="1. Junior Member","$306,000",IF(J28="2. Member","$1,581,000",IF(J28="3. Senior Member","$0",IF(J28="4. Consul Initiate","$0","$0")))))</f>
        <v>$51,000</v>
      </c>
      <c r="M28" s="38">
        <f>L28-N28</f>
        <v>51000</v>
      </c>
      <c r="N28" s="43"/>
      <c r="O28" s="9"/>
      <c r="P28" s="93">
        <v>41058</v>
      </c>
      <c r="Q28" s="111"/>
      <c r="R28" s="111"/>
      <c r="S28" s="54"/>
      <c r="T28" s="54"/>
      <c r="U28" s="54"/>
      <c r="V28" s="54"/>
      <c r="W28" s="54"/>
    </row>
    <row r="29" spans="1:23" x14ac:dyDescent="0.25">
      <c r="A29" s="52"/>
      <c r="B29" s="62"/>
      <c r="C29" s="62"/>
      <c r="D29" s="54"/>
      <c r="E29" s="54"/>
      <c r="F29" s="54"/>
      <c r="G29" s="4" t="s">
        <v>16</v>
      </c>
      <c r="H29" s="4" t="s">
        <v>64</v>
      </c>
      <c r="I29" s="6"/>
      <c r="J29" s="6" t="s">
        <v>105</v>
      </c>
      <c r="K29" s="6"/>
      <c r="L29" s="11" t="str">
        <f>IF(J29="0. Initiate","$51,000",IF(J29="1. Junior Member","$306,000",IF(J29="2. Member","$1,581,000",IF(J29="3. Senior Member","$0",IF(J29="4. Consul Initiate","$0","$0")))))</f>
        <v>$51,000</v>
      </c>
      <c r="M29" s="38">
        <f>L29-N29</f>
        <v>51000</v>
      </c>
      <c r="N29" s="43"/>
      <c r="O29" s="9"/>
      <c r="P29" s="93">
        <v>40998</v>
      </c>
      <c r="Q29" s="111"/>
      <c r="R29" s="111"/>
      <c r="S29" s="54"/>
      <c r="T29" s="54"/>
      <c r="U29" s="54"/>
      <c r="V29" s="54"/>
      <c r="W29" s="54"/>
    </row>
    <row r="30" spans="1:23" x14ac:dyDescent="0.25">
      <c r="A30" s="52"/>
      <c r="B30" s="63"/>
      <c r="C30" s="63"/>
      <c r="D30" s="54"/>
      <c r="E30" s="54"/>
      <c r="F30" s="54"/>
      <c r="G30" s="4" t="s">
        <v>17</v>
      </c>
      <c r="H30" s="4" t="s">
        <v>65</v>
      </c>
      <c r="I30" s="6"/>
      <c r="J30" s="6" t="s">
        <v>109</v>
      </c>
      <c r="K30" s="6"/>
      <c r="L30" s="11" t="str">
        <f>IF(J30="0. Initiate","$51,000",IF(J30="1. Junior Member","$306,000",IF(J30="2. Member","$1,581,000",IF(J30="3. Senior Member","$0",IF(J30="4. Consul Initiate","$0","$0")))))</f>
        <v>$0</v>
      </c>
      <c r="M30" s="38">
        <f>L30-N30</f>
        <v>-33150</v>
      </c>
      <c r="N30" s="43">
        <v>33150</v>
      </c>
      <c r="O30" s="9"/>
      <c r="P30" s="93">
        <v>41123</v>
      </c>
      <c r="Q30" s="111"/>
      <c r="R30" s="111"/>
      <c r="S30" s="54"/>
      <c r="T30" s="54"/>
      <c r="U30" s="54"/>
      <c r="V30" s="54"/>
      <c r="W30" s="54"/>
    </row>
    <row r="31" spans="1:23" x14ac:dyDescent="0.25">
      <c r="A31" s="52"/>
      <c r="B31" s="63"/>
      <c r="C31" s="63"/>
      <c r="D31" s="54"/>
      <c r="E31" s="54"/>
      <c r="F31" s="54"/>
      <c r="G31" s="4" t="s">
        <v>19</v>
      </c>
      <c r="H31" s="4" t="s">
        <v>67</v>
      </c>
      <c r="I31" s="6"/>
      <c r="J31" s="6" t="s">
        <v>110</v>
      </c>
      <c r="K31" s="6"/>
      <c r="L31" s="11" t="str">
        <f>IF(J31="0. Initiate","$51,000",IF(J31="1. Junior Member","$306,000",IF(J31="2. Member","$1,581,000",IF(J31="3. Senior Member","$0",IF(J31="4. Consul Initiate","$0","$0")))))</f>
        <v>$0</v>
      </c>
      <c r="M31" s="38">
        <f>L31-N31</f>
        <v>-71089</v>
      </c>
      <c r="N31" s="43">
        <v>71089</v>
      </c>
      <c r="O31" s="9"/>
      <c r="P31" s="93">
        <v>41121</v>
      </c>
      <c r="Q31" s="111"/>
      <c r="R31" s="111"/>
      <c r="S31" s="54"/>
      <c r="T31" s="54"/>
      <c r="U31" s="54"/>
      <c r="V31" s="54"/>
      <c r="W31" s="54"/>
    </row>
    <row r="32" spans="1:23" x14ac:dyDescent="0.25">
      <c r="A32" s="52"/>
      <c r="B32" s="31" t="s">
        <v>118</v>
      </c>
      <c r="C32" s="66"/>
      <c r="D32" s="54"/>
      <c r="E32" s="54"/>
      <c r="F32" s="54"/>
      <c r="G32" s="4" t="s">
        <v>141</v>
      </c>
      <c r="H32" s="4" t="s">
        <v>140</v>
      </c>
      <c r="I32" s="6"/>
      <c r="J32" s="6" t="s">
        <v>105</v>
      </c>
      <c r="K32" s="6"/>
      <c r="L32" s="11" t="str">
        <f>IF(J32="0. Initiate","$51,000",IF(J32="1. Junior Member","$306,000",IF(J32="2. Member","$1,581,000",IF(J32="3. Senior Member","$0",IF(J32="4. Consul Initiate","$0","$0")))))</f>
        <v>$51,000</v>
      </c>
      <c r="M32" s="38">
        <f>L32-N32</f>
        <v>51000</v>
      </c>
      <c r="N32" s="43"/>
      <c r="O32" s="9"/>
      <c r="P32" s="93">
        <v>41118</v>
      </c>
      <c r="Q32" s="111"/>
      <c r="R32" s="111"/>
      <c r="S32" s="54"/>
      <c r="T32" s="54"/>
      <c r="U32" s="54"/>
      <c r="V32" s="54"/>
      <c r="W32" s="54"/>
    </row>
    <row r="33" spans="1:23" x14ac:dyDescent="0.25">
      <c r="A33" s="52"/>
      <c r="B33" s="80"/>
      <c r="C33" s="67"/>
      <c r="D33" s="54"/>
      <c r="E33" s="54"/>
      <c r="F33" s="54"/>
      <c r="G33" s="4" t="s">
        <v>143</v>
      </c>
      <c r="H33" s="4" t="s">
        <v>142</v>
      </c>
      <c r="I33" s="6"/>
      <c r="J33" s="6" t="s">
        <v>106</v>
      </c>
      <c r="K33" s="6"/>
      <c r="L33" s="11" t="str">
        <f>IF(J33="0. Initiate","$51,000",IF(J33="1. Junior Member","$306,000",IF(J33="2. Member","$1,581,000",IF(J33="3. Senior Member","$0",IF(J33="4. Consul Initiate","$0","$0")))))</f>
        <v>$306,000</v>
      </c>
      <c r="M33" s="38">
        <f>L33-N33</f>
        <v>302000</v>
      </c>
      <c r="N33" s="43">
        <v>4000</v>
      </c>
      <c r="O33" s="9"/>
      <c r="P33" s="93">
        <v>41123</v>
      </c>
      <c r="Q33" s="111"/>
      <c r="R33" s="111"/>
      <c r="S33" s="54"/>
      <c r="T33" s="54"/>
      <c r="U33" s="54"/>
      <c r="V33" s="54"/>
      <c r="W33" s="54"/>
    </row>
    <row r="34" spans="1:23" x14ac:dyDescent="0.25">
      <c r="A34" s="52"/>
      <c r="B34" s="81"/>
      <c r="C34" s="67"/>
      <c r="D34" s="54"/>
      <c r="E34" s="54"/>
      <c r="F34" s="54"/>
      <c r="G34" s="4" t="s">
        <v>20</v>
      </c>
      <c r="H34" s="4" t="s">
        <v>68</v>
      </c>
      <c r="I34" s="6"/>
      <c r="J34" s="6" t="s">
        <v>105</v>
      </c>
      <c r="K34" s="6"/>
      <c r="L34" s="11" t="str">
        <f>IF(J34="0. Initiate","$51,000",IF(J34="1. Junior Member","$306,000",IF(J34="2. Member","$1,581,000",IF(J34="3. Senior Member","$0",IF(J34="4. Consul Initiate","$0","$0")))))</f>
        <v>$51,000</v>
      </c>
      <c r="M34" s="38">
        <f>L34-N34</f>
        <v>51000</v>
      </c>
      <c r="N34" s="43"/>
      <c r="O34" s="9"/>
      <c r="P34" s="93">
        <v>41009</v>
      </c>
      <c r="Q34" s="111"/>
      <c r="R34" s="111"/>
      <c r="S34" s="54"/>
      <c r="T34" s="54"/>
      <c r="U34" s="54"/>
      <c r="V34" s="54"/>
      <c r="W34" s="54"/>
    </row>
    <row r="35" spans="1:23" x14ac:dyDescent="0.25">
      <c r="A35" s="52"/>
      <c r="B35" s="81"/>
      <c r="C35" s="67"/>
      <c r="D35" s="54"/>
      <c r="E35" s="54"/>
      <c r="F35" s="54"/>
      <c r="G35" s="4" t="s">
        <v>145</v>
      </c>
      <c r="H35" s="4" t="s">
        <v>144</v>
      </c>
      <c r="I35" s="6"/>
      <c r="J35" s="6" t="s">
        <v>105</v>
      </c>
      <c r="K35" s="6"/>
      <c r="L35" s="11" t="str">
        <f>IF(J35="0. Initiate","$51,000",IF(J35="1. Junior Member","$306,000",IF(J35="2. Member","$1,581,000",IF(J35="3. Senior Member","$0",IF(J35="4. Consul Initiate","$0","$0")))))</f>
        <v>$51,000</v>
      </c>
      <c r="M35" s="38">
        <f>L35-N35</f>
        <v>51000</v>
      </c>
      <c r="N35" s="43"/>
      <c r="O35" s="9"/>
      <c r="P35" s="93">
        <v>41079</v>
      </c>
      <c r="Q35" s="111"/>
      <c r="R35" s="111"/>
      <c r="S35" s="54"/>
      <c r="T35" s="54"/>
      <c r="U35" s="54"/>
      <c r="V35" s="54"/>
      <c r="W35" s="54"/>
    </row>
    <row r="36" spans="1:23" x14ac:dyDescent="0.25">
      <c r="A36" s="52"/>
      <c r="B36" s="81"/>
      <c r="C36" s="67"/>
      <c r="D36" s="54"/>
      <c r="E36" s="54"/>
      <c r="F36" s="54"/>
      <c r="G36" s="4" t="s">
        <v>21</v>
      </c>
      <c r="H36" s="4" t="s">
        <v>21</v>
      </c>
      <c r="I36" s="6"/>
      <c r="J36" s="6" t="s">
        <v>105</v>
      </c>
      <c r="K36" s="6"/>
      <c r="L36" s="11" t="str">
        <f>IF(J36="0. Initiate","$51,000",IF(J36="1. Junior Member","$306,000",IF(J36="2. Member","$1,581,000",IF(J36="3. Senior Member","$0",IF(J36="4. Consul Initiate","$0","$0")))))</f>
        <v>$51,000</v>
      </c>
      <c r="M36" s="38">
        <f>L36-N36</f>
        <v>51000</v>
      </c>
      <c r="N36" s="43"/>
      <c r="O36" s="9"/>
      <c r="P36" s="93">
        <v>40982</v>
      </c>
      <c r="Q36" s="111"/>
      <c r="R36" s="111"/>
      <c r="S36" s="54"/>
      <c r="T36" s="54"/>
      <c r="U36" s="54"/>
      <c r="V36" s="54"/>
      <c r="W36" s="54"/>
    </row>
    <row r="37" spans="1:23" x14ac:dyDescent="0.25">
      <c r="A37" s="52"/>
      <c r="B37" s="81"/>
      <c r="C37" s="67"/>
      <c r="D37" s="54"/>
      <c r="E37" s="54"/>
      <c r="F37" s="54"/>
      <c r="G37" s="4" t="s">
        <v>147</v>
      </c>
      <c r="H37" s="4" t="s">
        <v>146</v>
      </c>
      <c r="I37" s="7"/>
      <c r="J37" s="7" t="s">
        <v>106</v>
      </c>
      <c r="K37" s="7"/>
      <c r="L37" s="11" t="str">
        <f>IF(J37="0. Initiate","$51,000",IF(J37="1. Junior Member","$306,000",IF(J37="2. Member","$1,581,000",IF(J37="3. Senior Member","$0",IF(J37="4. Consul Initiate","$0","$0")))))</f>
        <v>$306,000</v>
      </c>
      <c r="M37" s="39">
        <f>L37-N37</f>
        <v>211448</v>
      </c>
      <c r="N37" s="44">
        <v>94552</v>
      </c>
      <c r="O37" s="9"/>
      <c r="P37" s="93">
        <v>41124</v>
      </c>
      <c r="Q37" s="111"/>
      <c r="R37" s="111"/>
      <c r="S37" s="54"/>
      <c r="T37" s="54"/>
      <c r="U37" s="54"/>
      <c r="V37" s="54"/>
      <c r="W37" s="54"/>
    </row>
    <row r="38" spans="1:23" x14ac:dyDescent="0.25">
      <c r="A38" s="52"/>
      <c r="B38" s="81"/>
      <c r="C38" s="67"/>
      <c r="D38" s="54"/>
      <c r="E38" s="54"/>
      <c r="F38" s="54"/>
      <c r="G38" s="4" t="s">
        <v>149</v>
      </c>
      <c r="H38" s="4" t="s">
        <v>148</v>
      </c>
      <c r="I38" s="6"/>
      <c r="J38" s="6" t="s">
        <v>106</v>
      </c>
      <c r="K38" s="6"/>
      <c r="L38" s="11" t="str">
        <f>IF(J38="0. Initiate","$51,000",IF(J38="1. Junior Member","$306,000",IF(J38="2. Member","$1,581,000",IF(J38="3. Senior Member","$0",IF(J38="4. Consul Initiate","$0","$0")))))</f>
        <v>$306,000</v>
      </c>
      <c r="M38" s="38">
        <f>L38-N38</f>
        <v>285899</v>
      </c>
      <c r="N38" s="43">
        <v>20101</v>
      </c>
      <c r="O38" s="9"/>
      <c r="P38" s="93">
        <v>41123</v>
      </c>
      <c r="Q38" s="111"/>
      <c r="R38" s="111"/>
      <c r="S38" s="54"/>
      <c r="T38" s="54"/>
      <c r="U38" s="54"/>
      <c r="V38" s="54"/>
      <c r="W38" s="54"/>
    </row>
    <row r="39" spans="1:23" x14ac:dyDescent="0.25">
      <c r="A39" s="52"/>
      <c r="B39" s="81"/>
      <c r="C39" s="67"/>
      <c r="D39" s="54"/>
      <c r="E39" s="54"/>
      <c r="F39" s="54"/>
      <c r="G39" s="4" t="s">
        <v>98</v>
      </c>
      <c r="H39" s="4" t="s">
        <v>97</v>
      </c>
      <c r="I39" s="7"/>
      <c r="J39" s="6" t="s">
        <v>106</v>
      </c>
      <c r="K39" s="7"/>
      <c r="L39" s="11" t="str">
        <f>IF(J39="0. Initiate","$51,000",IF(J39="1. Junior Member","$306,000",IF(J39="2. Member","$1,581,000",IF(J39="3. Senior Member","$0",IF(J39="4. Consul Initiate","$0","$0")))))</f>
        <v>$306,000</v>
      </c>
      <c r="M39" s="39">
        <f>L39-N39</f>
        <v>273444</v>
      </c>
      <c r="N39" s="44">
        <v>32556</v>
      </c>
      <c r="O39" s="9"/>
      <c r="P39" s="93">
        <v>41124</v>
      </c>
      <c r="Q39" s="111"/>
      <c r="R39" s="111"/>
      <c r="S39" s="54"/>
      <c r="T39" s="54"/>
      <c r="U39" s="54"/>
      <c r="V39" s="54"/>
      <c r="W39" s="54"/>
    </row>
    <row r="40" spans="1:23" x14ac:dyDescent="0.25">
      <c r="A40" s="52"/>
      <c r="B40" s="81"/>
      <c r="C40" s="67"/>
      <c r="D40" s="54"/>
      <c r="E40" s="54"/>
      <c r="F40" s="54"/>
      <c r="G40" s="4" t="s">
        <v>150</v>
      </c>
      <c r="H40" s="4" t="s">
        <v>99</v>
      </c>
      <c r="I40" s="6"/>
      <c r="J40" s="6" t="s">
        <v>110</v>
      </c>
      <c r="K40" s="6"/>
      <c r="L40" s="11" t="str">
        <f>IF(J40="0. Initiate","$51,000",IF(J40="1. Junior Member","$306,000",IF(J40="2. Member","$1,581,000",IF(J40="3. Senior Member","$0",IF(J40="4. Consul Initiate","$0","$0")))))</f>
        <v>$0</v>
      </c>
      <c r="M40" s="38">
        <f>L40-N40</f>
        <v>-6450</v>
      </c>
      <c r="N40" s="43">
        <v>6450</v>
      </c>
      <c r="O40" s="9"/>
      <c r="P40" s="93">
        <v>41123</v>
      </c>
      <c r="Q40" s="111"/>
      <c r="R40" s="111"/>
      <c r="S40" s="54"/>
      <c r="T40" s="54"/>
      <c r="U40" s="54"/>
      <c r="V40" s="54"/>
      <c r="W40" s="54"/>
    </row>
    <row r="41" spans="1:23" x14ac:dyDescent="0.25">
      <c r="A41" s="52"/>
      <c r="B41" s="81"/>
      <c r="C41" s="67"/>
      <c r="D41" s="54"/>
      <c r="E41" s="54"/>
      <c r="F41" s="54"/>
      <c r="G41" s="4" t="s">
        <v>93</v>
      </c>
      <c r="H41" s="4" t="s">
        <v>94</v>
      </c>
      <c r="I41" s="7"/>
      <c r="J41" s="7" t="s">
        <v>105</v>
      </c>
      <c r="K41" s="7"/>
      <c r="L41" s="11" t="str">
        <f>IF(J41="0. Initiate","$51,000",IF(J41="1. Junior Member","$306,000",IF(J41="2. Member","$1,581,000",IF(J41="3. Senior Member","$0",IF(J41="4. Consul Initiate","$0","$0")))))</f>
        <v>$51,000</v>
      </c>
      <c r="M41" s="39">
        <f>L41-N41</f>
        <v>51000</v>
      </c>
      <c r="N41" s="44"/>
      <c r="O41" s="9"/>
      <c r="P41" s="93">
        <v>40997</v>
      </c>
      <c r="Q41" s="111"/>
      <c r="R41" s="111"/>
      <c r="S41" s="54"/>
      <c r="T41" s="54"/>
      <c r="U41" s="54"/>
      <c r="V41" s="54"/>
      <c r="W41" s="54"/>
    </row>
    <row r="42" spans="1:23" x14ac:dyDescent="0.25">
      <c r="A42" s="52"/>
      <c r="B42" s="81"/>
      <c r="C42" s="67"/>
      <c r="D42" s="54"/>
      <c r="E42" s="54"/>
      <c r="F42" s="54"/>
      <c r="G42" s="4" t="s">
        <v>22</v>
      </c>
      <c r="H42" s="4" t="s">
        <v>69</v>
      </c>
      <c r="I42" s="7"/>
      <c r="J42" s="7" t="s">
        <v>105</v>
      </c>
      <c r="K42" s="7"/>
      <c r="L42" s="11" t="str">
        <f>IF(J42="0. Initiate","$51,000",IF(J42="1. Junior Member","$306,000",IF(J42="2. Member","$1,581,000",IF(J42="3. Senior Member","$0",IF(J42="4. Consul Initiate","$0","$0")))))</f>
        <v>$51,000</v>
      </c>
      <c r="M42" s="39">
        <f>L42-N42</f>
        <v>51000</v>
      </c>
      <c r="N42" s="44"/>
      <c r="O42" s="9"/>
      <c r="P42" s="93">
        <v>41079</v>
      </c>
      <c r="Q42" s="111"/>
      <c r="R42" s="111"/>
      <c r="S42" s="54"/>
      <c r="T42" s="54"/>
      <c r="U42" s="54"/>
      <c r="V42" s="54"/>
      <c r="W42" s="54"/>
    </row>
    <row r="43" spans="1:23" x14ac:dyDescent="0.25">
      <c r="A43" s="52"/>
      <c r="B43" s="81"/>
      <c r="C43" s="67"/>
      <c r="D43" s="54"/>
      <c r="E43" s="54"/>
      <c r="F43" s="54"/>
      <c r="G43" s="4" t="s">
        <v>24</v>
      </c>
      <c r="H43" s="4" t="s">
        <v>64</v>
      </c>
      <c r="I43" s="7"/>
      <c r="J43" s="7" t="s">
        <v>105</v>
      </c>
      <c r="K43" s="7"/>
      <c r="L43" s="11" t="str">
        <f>IF(J43="0. Initiate","$51,000",IF(J43="1. Junior Member","$306,000",IF(J43="2. Member","$1,581,000",IF(J43="3. Senior Member","$0",IF(J43="4. Consul Initiate","$0","$0")))))</f>
        <v>$51,000</v>
      </c>
      <c r="M43" s="39">
        <f>L43-N43</f>
        <v>51000</v>
      </c>
      <c r="N43" s="44"/>
      <c r="O43" s="9"/>
      <c r="P43" s="93">
        <v>40998</v>
      </c>
      <c r="Q43" s="111"/>
      <c r="R43" s="111"/>
      <c r="S43" s="54"/>
      <c r="T43" s="54"/>
      <c r="U43" s="54"/>
      <c r="V43" s="54"/>
      <c r="W43" s="54"/>
    </row>
    <row r="44" spans="1:23" x14ac:dyDescent="0.25">
      <c r="A44" s="52"/>
      <c r="B44" s="81"/>
      <c r="C44" s="67"/>
      <c r="D44" s="54"/>
      <c r="E44" s="54"/>
      <c r="F44" s="54"/>
      <c r="G44" s="4" t="s">
        <v>151</v>
      </c>
      <c r="H44" s="4" t="s">
        <v>152</v>
      </c>
      <c r="I44" s="6"/>
      <c r="J44" s="6" t="s">
        <v>105</v>
      </c>
      <c r="K44" s="6"/>
      <c r="L44" s="11" t="str">
        <f>IF(J44="0. Initiate","$51,000",IF(J44="1. Junior Member","$306,000",IF(J44="2. Member","$1,581,000",IF(J44="3. Senior Member","$0",IF(J44="4. Consul Initiate","$0","$0")))))</f>
        <v>$51,000</v>
      </c>
      <c r="M44" s="38">
        <f>L44-N44</f>
        <v>51000</v>
      </c>
      <c r="N44" s="43"/>
      <c r="O44" s="9"/>
      <c r="P44" s="93">
        <v>41081</v>
      </c>
      <c r="Q44" s="111"/>
      <c r="R44" s="111"/>
      <c r="S44" s="54"/>
      <c r="T44" s="54"/>
      <c r="U44" s="54"/>
      <c r="V44" s="54"/>
      <c r="W44" s="54"/>
    </row>
    <row r="45" spans="1:23" x14ac:dyDescent="0.25">
      <c r="A45" s="52"/>
      <c r="B45" s="82"/>
      <c r="C45" s="66"/>
      <c r="D45" s="54"/>
      <c r="E45" s="54"/>
      <c r="F45" s="54"/>
      <c r="G45" s="4" t="s">
        <v>600</v>
      </c>
      <c r="H45" s="4" t="s">
        <v>600</v>
      </c>
      <c r="I45" s="7"/>
      <c r="J45" s="7" t="s">
        <v>105</v>
      </c>
      <c r="K45" s="7"/>
      <c r="L45" s="11" t="str">
        <f>IF(J45="0. Initiate","$51,000",IF(J45="1. Junior Member","$306,000",IF(J45="2. Member","$1,581,000",IF(J45="3. Senior Member","$0",IF(J45="4. Consul Initiate","$0","$0")))))</f>
        <v>$51,000</v>
      </c>
      <c r="M45" s="39">
        <f>L45-N45</f>
        <v>45422</v>
      </c>
      <c r="N45" s="44">
        <v>5578</v>
      </c>
      <c r="O45" s="9"/>
      <c r="P45" s="93">
        <v>41118</v>
      </c>
      <c r="Q45" s="111"/>
      <c r="R45" s="111"/>
      <c r="S45" s="54"/>
      <c r="T45" s="54"/>
      <c r="U45" s="54"/>
      <c r="V45" s="54"/>
      <c r="W45" s="54"/>
    </row>
    <row r="46" spans="1:23" x14ac:dyDescent="0.25">
      <c r="A46" s="52"/>
      <c r="B46" s="82"/>
      <c r="C46" s="66"/>
      <c r="D46" s="54"/>
      <c r="E46" s="54"/>
      <c r="F46" s="54"/>
      <c r="G46" s="4" t="s">
        <v>601</v>
      </c>
      <c r="H46" s="4" t="s">
        <v>65</v>
      </c>
      <c r="I46" s="7"/>
      <c r="J46" s="7" t="s">
        <v>109</v>
      </c>
      <c r="K46" s="7"/>
      <c r="L46" s="11" t="str">
        <f>IF(J46="0. Initiate","$51,000",IF(J46="1. Junior Member","$306,000",IF(J46="2. Member","$1,581,000",IF(J46="3. Senior Member","$0",IF(J46="4. Consul Initiate","$0","$0")))))</f>
        <v>$0</v>
      </c>
      <c r="M46" s="39">
        <f>L46-N46</f>
        <v>-3500</v>
      </c>
      <c r="N46" s="44">
        <v>3500</v>
      </c>
      <c r="O46" s="9"/>
      <c r="P46" s="93">
        <v>41120</v>
      </c>
      <c r="Q46" s="111"/>
      <c r="R46" s="111"/>
      <c r="S46" s="54"/>
      <c r="T46" s="54"/>
      <c r="U46" s="54"/>
      <c r="V46" s="54"/>
      <c r="W46" s="54"/>
    </row>
    <row r="47" spans="1:23" x14ac:dyDescent="0.25">
      <c r="A47" s="52"/>
      <c r="B47" s="82"/>
      <c r="C47" s="66"/>
      <c r="D47" s="54"/>
      <c r="E47" s="54"/>
      <c r="F47" s="54"/>
      <c r="G47" s="4" t="s">
        <v>154</v>
      </c>
      <c r="H47" s="4" t="s">
        <v>153</v>
      </c>
      <c r="I47" s="6"/>
      <c r="J47" s="6" t="s">
        <v>107</v>
      </c>
      <c r="K47" s="6"/>
      <c r="L47" s="11" t="str">
        <f>IF(J47="0. Initiate","$51,000",IF(J47="1. Junior Member","$306,000",IF(J47="2. Member","$1,581,000",IF(J47="3. Senior Member","$0",IF(J47="4. Consul Initiate","$0","$0")))))</f>
        <v>$1,581,000</v>
      </c>
      <c r="M47" s="38">
        <f>L47-N47</f>
        <v>1514978</v>
      </c>
      <c r="N47" s="43">
        <v>66022</v>
      </c>
      <c r="O47" s="9"/>
      <c r="P47" s="93">
        <v>41123</v>
      </c>
      <c r="Q47" s="111"/>
      <c r="R47" s="111"/>
      <c r="S47" s="54"/>
      <c r="T47" s="54"/>
      <c r="U47" s="54"/>
      <c r="V47" s="54"/>
      <c r="W47" s="54"/>
    </row>
    <row r="48" spans="1:23" x14ac:dyDescent="0.25">
      <c r="A48" s="52"/>
      <c r="B48" s="82"/>
      <c r="C48" s="66"/>
      <c r="D48" s="54"/>
      <c r="E48" s="54"/>
      <c r="F48" s="54"/>
      <c r="G48" s="4" t="s">
        <v>25</v>
      </c>
      <c r="H48" s="4" t="s">
        <v>71</v>
      </c>
      <c r="I48" s="7"/>
      <c r="J48" s="7" t="s">
        <v>105</v>
      </c>
      <c r="K48" s="7"/>
      <c r="L48" s="11" t="str">
        <f>IF(J48="0. Initiate","$51,000",IF(J48="1. Junior Member","$306,000",IF(J48="2. Member","$1,581,000",IF(J48="3. Senior Member","$0",IF(J48="4. Consul Initiate","$0","$0")))))</f>
        <v>$51,000</v>
      </c>
      <c r="M48" s="39">
        <f>L48-N48</f>
        <v>51000</v>
      </c>
      <c r="N48" s="44"/>
      <c r="O48" s="9"/>
      <c r="P48" s="93">
        <v>40982</v>
      </c>
      <c r="Q48" s="111"/>
      <c r="R48" s="111"/>
      <c r="S48" s="54"/>
      <c r="T48" s="54"/>
      <c r="U48" s="54"/>
      <c r="V48" s="54"/>
      <c r="W48" s="54"/>
    </row>
    <row r="49" spans="1:23" x14ac:dyDescent="0.25">
      <c r="A49" s="52"/>
      <c r="B49" s="82"/>
      <c r="C49" s="66"/>
      <c r="D49" s="54"/>
      <c r="E49" s="54"/>
      <c r="F49" s="54"/>
      <c r="G49" s="4" t="s">
        <v>155</v>
      </c>
      <c r="H49" s="4" t="s">
        <v>155</v>
      </c>
      <c r="I49" s="7"/>
      <c r="J49" s="7" t="s">
        <v>105</v>
      </c>
      <c r="K49" s="7"/>
      <c r="L49" s="11" t="str">
        <f>IF(J49="0. Initiate","$51,000",IF(J49="1. Junior Member","$306,000",IF(J49="2. Member","$1,581,000",IF(J49="3. Senior Member","$0",IF(J49="4. Consul Initiate","$0","$0")))))</f>
        <v>$51,000</v>
      </c>
      <c r="M49" s="39">
        <f>L49-N49</f>
        <v>51000</v>
      </c>
      <c r="N49" s="44"/>
      <c r="O49" s="9"/>
      <c r="P49" s="93">
        <v>41064</v>
      </c>
      <c r="Q49" s="111"/>
      <c r="R49" s="111"/>
      <c r="S49" s="54"/>
      <c r="T49" s="54"/>
      <c r="U49" s="54"/>
      <c r="V49" s="54"/>
      <c r="W49" s="54"/>
    </row>
    <row r="50" spans="1:23" x14ac:dyDescent="0.25">
      <c r="A50" s="52"/>
      <c r="B50" s="82"/>
      <c r="C50" s="66"/>
      <c r="D50" s="54"/>
      <c r="E50" s="54"/>
      <c r="F50" s="54"/>
      <c r="G50" s="4" t="s">
        <v>26</v>
      </c>
      <c r="H50" s="4" t="s">
        <v>72</v>
      </c>
      <c r="I50" s="7"/>
      <c r="J50" s="7" t="s">
        <v>106</v>
      </c>
      <c r="K50" s="7"/>
      <c r="L50" s="11" t="str">
        <f>IF(J50="0. Initiate","$51,000",IF(J50="1. Junior Member","$306,000",IF(J50="2. Member","$1,581,000",IF(J50="3. Senior Member","$0",IF(J50="4. Consul Initiate","$0","$0")))))</f>
        <v>$306,000</v>
      </c>
      <c r="M50" s="39">
        <f>L50-N50</f>
        <v>306000</v>
      </c>
      <c r="N50" s="44"/>
      <c r="O50" s="9"/>
      <c r="P50" s="93">
        <v>41026</v>
      </c>
      <c r="Q50" s="111"/>
      <c r="R50" s="111"/>
      <c r="S50" s="54"/>
      <c r="T50" s="54"/>
      <c r="U50" s="54"/>
      <c r="V50" s="54"/>
      <c r="W50" s="54"/>
    </row>
    <row r="51" spans="1:23" x14ac:dyDescent="0.25">
      <c r="A51" s="52"/>
      <c r="B51" s="82"/>
      <c r="C51" s="66"/>
      <c r="D51" s="54"/>
      <c r="E51" s="54"/>
      <c r="F51" s="54"/>
      <c r="G51" s="4" t="s">
        <v>157</v>
      </c>
      <c r="H51" s="4" t="s">
        <v>156</v>
      </c>
      <c r="I51" s="7"/>
      <c r="J51" s="7" t="s">
        <v>105</v>
      </c>
      <c r="K51" s="7"/>
      <c r="L51" s="11" t="str">
        <f>IF(J51="0. Initiate","$51,000",IF(J51="1. Junior Member","$306,000",IF(J51="2. Member","$1,581,000",IF(J51="3. Senior Member","$0",IF(J51="4. Consul Initiate","$0","$0")))))</f>
        <v>$51,000</v>
      </c>
      <c r="M51" s="39">
        <f>L51-N51</f>
        <v>-4408</v>
      </c>
      <c r="N51" s="44">
        <v>55408</v>
      </c>
      <c r="O51" s="9"/>
      <c r="P51" s="93">
        <v>41124</v>
      </c>
      <c r="Q51" s="111"/>
      <c r="R51" s="111"/>
      <c r="S51" s="54"/>
      <c r="T51" s="54"/>
      <c r="U51" s="54"/>
      <c r="V51" s="54"/>
      <c r="W51" s="54"/>
    </row>
    <row r="52" spans="1:23" x14ac:dyDescent="0.25">
      <c r="A52" s="52"/>
      <c r="B52" s="82"/>
      <c r="C52" s="66"/>
      <c r="D52" s="54"/>
      <c r="E52" s="54"/>
      <c r="F52" s="54"/>
      <c r="G52" s="4" t="s">
        <v>159</v>
      </c>
      <c r="H52" s="4" t="s">
        <v>158</v>
      </c>
      <c r="I52" s="7"/>
      <c r="J52" s="7" t="s">
        <v>105</v>
      </c>
      <c r="K52" s="7"/>
      <c r="L52" s="11" t="str">
        <f>IF(J52="0. Initiate","$51,000",IF(J52="1. Junior Member","$306,000",IF(J52="2. Member","$1,581,000",IF(J52="3. Senior Member","$0",IF(J52="4. Consul Initiate","$0","$0")))))</f>
        <v>$51,000</v>
      </c>
      <c r="M52" s="39">
        <f>L52-N52</f>
        <v>47100</v>
      </c>
      <c r="N52" s="44">
        <v>3900</v>
      </c>
      <c r="O52" s="9"/>
      <c r="P52" s="93">
        <v>41117</v>
      </c>
      <c r="Q52" s="111"/>
      <c r="R52" s="111"/>
      <c r="S52" s="54"/>
      <c r="T52" s="54"/>
      <c r="U52" s="54"/>
      <c r="V52" s="54"/>
      <c r="W52" s="54"/>
    </row>
    <row r="53" spans="1:23" x14ac:dyDescent="0.25">
      <c r="A53" s="52"/>
      <c r="B53" s="82"/>
      <c r="C53" s="66"/>
      <c r="D53" s="54"/>
      <c r="E53" s="54"/>
      <c r="F53" s="54"/>
      <c r="G53" s="4" t="s">
        <v>27</v>
      </c>
      <c r="H53" s="4" t="s">
        <v>73</v>
      </c>
      <c r="I53" s="7"/>
      <c r="J53" s="7" t="s">
        <v>105</v>
      </c>
      <c r="K53" s="7"/>
      <c r="L53" s="11" t="str">
        <f>IF(J53="0. Initiate","$51,000",IF(J53="1. Junior Member","$306,000",IF(J53="2. Member","$1,581,000",IF(J53="3. Senior Member","$0",IF(J53="4. Consul Initiate","$0","$0")))))</f>
        <v>$51,000</v>
      </c>
      <c r="M53" s="39">
        <f>L53-N53</f>
        <v>51000</v>
      </c>
      <c r="N53" s="44"/>
      <c r="O53" s="9"/>
      <c r="P53" s="93">
        <v>40975</v>
      </c>
      <c r="Q53" s="111"/>
      <c r="R53" s="111"/>
      <c r="S53" s="54"/>
      <c r="T53" s="54"/>
      <c r="U53" s="54"/>
      <c r="V53" s="54"/>
      <c r="W53" s="54"/>
    </row>
    <row r="54" spans="1:23" x14ac:dyDescent="0.25">
      <c r="A54" s="52"/>
      <c r="B54" s="82"/>
      <c r="C54" s="66"/>
      <c r="D54" s="54"/>
      <c r="E54" s="54"/>
      <c r="F54" s="54"/>
      <c r="G54" s="4" t="s">
        <v>28</v>
      </c>
      <c r="H54" s="4" t="s">
        <v>74</v>
      </c>
      <c r="I54" s="33"/>
      <c r="J54" s="7" t="s">
        <v>105</v>
      </c>
      <c r="K54" s="34"/>
      <c r="L54" s="11" t="str">
        <f>IF(J54="0. Initiate","$51,000",IF(J54="1. Junior Member","$306,000",IF(J54="2. Member","$1,581,000",IF(J54="3. Senior Member","$0",IF(J54="4. Consul Initiate","$0","$0")))))</f>
        <v>$51,000</v>
      </c>
      <c r="M54" s="39">
        <f>L54-N54</f>
        <v>51000</v>
      </c>
      <c r="N54" s="44"/>
      <c r="O54" s="9"/>
      <c r="P54" s="93">
        <v>40983</v>
      </c>
      <c r="Q54" s="111"/>
      <c r="R54" s="111"/>
      <c r="S54" s="54"/>
      <c r="T54" s="54"/>
      <c r="U54" s="54"/>
      <c r="V54" s="54"/>
      <c r="W54" s="54"/>
    </row>
    <row r="55" spans="1:23" x14ac:dyDescent="0.25">
      <c r="A55" s="52"/>
      <c r="B55" s="82"/>
      <c r="C55" s="66"/>
      <c r="D55" s="54"/>
      <c r="E55" s="54"/>
      <c r="F55" s="54"/>
      <c r="G55" s="4" t="s">
        <v>29</v>
      </c>
      <c r="H55" s="4" t="s">
        <v>75</v>
      </c>
      <c r="I55" s="7"/>
      <c r="J55" s="7" t="s">
        <v>105</v>
      </c>
      <c r="K55" s="7"/>
      <c r="L55" s="11" t="str">
        <f>IF(J55="0. Initiate","$51,000",IF(J55="1. Junior Member","$306,000",IF(J55="2. Member","$1,581,000",IF(J55="3. Senior Member","$0",IF(J55="4. Consul Initiate","$0","$0")))))</f>
        <v>$51,000</v>
      </c>
      <c r="M55" s="39">
        <f>L55-N55</f>
        <v>51000</v>
      </c>
      <c r="N55" s="44"/>
      <c r="O55" s="9"/>
      <c r="P55" s="93">
        <v>41122</v>
      </c>
      <c r="Q55" s="111"/>
      <c r="R55" s="111"/>
      <c r="S55" s="54"/>
      <c r="T55" s="54"/>
      <c r="U55" s="54"/>
      <c r="V55" s="54"/>
      <c r="W55" s="54"/>
    </row>
    <row r="56" spans="1:23" x14ac:dyDescent="0.25">
      <c r="A56" s="52"/>
      <c r="B56" s="82"/>
      <c r="C56" s="66"/>
      <c r="D56" s="54"/>
      <c r="E56" s="54"/>
      <c r="F56" s="54"/>
      <c r="G56" s="4" t="s">
        <v>96</v>
      </c>
      <c r="H56" s="4" t="s">
        <v>95</v>
      </c>
      <c r="I56" s="7"/>
      <c r="J56" s="7" t="s">
        <v>105</v>
      </c>
      <c r="K56" s="7"/>
      <c r="L56" s="11" t="str">
        <f>IF(J56="0. Initiate","$51,000",IF(J56="1. Junior Member","$306,000",IF(J56="2. Member","$1,581,000",IF(J56="3. Senior Member","$0",IF(J56="4. Consul Initiate","$0","$0")))))</f>
        <v>$51,000</v>
      </c>
      <c r="M56" s="39">
        <f>L56-N56</f>
        <v>51000</v>
      </c>
      <c r="N56" s="44"/>
      <c r="O56" s="9"/>
      <c r="P56" s="93">
        <v>41079</v>
      </c>
      <c r="Q56" s="111"/>
      <c r="R56" s="111"/>
      <c r="S56" s="54"/>
      <c r="T56" s="54"/>
      <c r="U56" s="54"/>
      <c r="V56" s="54"/>
      <c r="W56" s="54"/>
    </row>
    <row r="57" spans="1:23" x14ac:dyDescent="0.25">
      <c r="A57" s="52"/>
      <c r="B57" s="82"/>
      <c r="C57" s="66"/>
      <c r="D57" s="54"/>
      <c r="E57" s="54"/>
      <c r="F57" s="54"/>
      <c r="G57" s="4" t="s">
        <v>161</v>
      </c>
      <c r="H57" s="4" t="s">
        <v>160</v>
      </c>
      <c r="I57" s="7"/>
      <c r="J57" s="7" t="s">
        <v>105</v>
      </c>
      <c r="K57" s="7"/>
      <c r="L57" s="11" t="str">
        <f>IF(J57="0. Initiate","$51,000",IF(J57="1. Junior Member","$306,000",IF(J57="2. Member","$1,581,000",IF(J57="3. Senior Member","$0",IF(J57="4. Consul Initiate","$0","$0")))))</f>
        <v>$51,000</v>
      </c>
      <c r="M57" s="39">
        <f>L57-N57</f>
        <v>51000</v>
      </c>
      <c r="N57" s="44"/>
      <c r="O57" s="9"/>
      <c r="P57" s="93">
        <v>41076</v>
      </c>
      <c r="Q57" s="111"/>
      <c r="R57" s="111"/>
      <c r="S57" s="54"/>
      <c r="T57" s="54"/>
      <c r="U57" s="54"/>
      <c r="V57" s="54"/>
      <c r="W57" s="54"/>
    </row>
    <row r="58" spans="1:23" x14ac:dyDescent="0.25">
      <c r="A58" s="52"/>
      <c r="B58" s="82"/>
      <c r="C58" s="66"/>
      <c r="D58" s="54"/>
      <c r="E58" s="54"/>
      <c r="F58" s="54"/>
      <c r="G58" s="4" t="s">
        <v>30</v>
      </c>
      <c r="H58" s="4" t="s">
        <v>76</v>
      </c>
      <c r="I58" s="7"/>
      <c r="J58" s="7" t="s">
        <v>105</v>
      </c>
      <c r="K58" s="7"/>
      <c r="L58" s="11" t="str">
        <f>IF(J58="0. Initiate","$51,000",IF(J58="1. Junior Member","$306,000",IF(J58="2. Member","$1,581,000",IF(J58="3. Senior Member","$0",IF(J58="4. Consul Initiate","$0","$0")))))</f>
        <v>$51,000</v>
      </c>
      <c r="M58" s="39">
        <f>L58-N58</f>
        <v>51000</v>
      </c>
      <c r="N58" s="44"/>
      <c r="O58" s="9"/>
      <c r="P58" s="93">
        <v>40991</v>
      </c>
      <c r="Q58" s="111"/>
      <c r="R58" s="111"/>
      <c r="S58" s="54"/>
      <c r="T58" s="54"/>
      <c r="U58" s="54"/>
      <c r="V58" s="54"/>
      <c r="W58" s="54"/>
    </row>
    <row r="59" spans="1:23" x14ac:dyDescent="0.25">
      <c r="A59" s="52"/>
      <c r="B59" s="82"/>
      <c r="C59" s="66"/>
      <c r="D59" s="54"/>
      <c r="E59" s="54"/>
      <c r="F59" s="54"/>
      <c r="G59" s="4" t="s">
        <v>162</v>
      </c>
      <c r="H59" s="4" t="s">
        <v>162</v>
      </c>
      <c r="I59" s="6"/>
      <c r="J59" s="7" t="s">
        <v>109</v>
      </c>
      <c r="K59" s="7"/>
      <c r="L59" s="11" t="str">
        <f>IF(J59="0. Initiate","$51,000",IF(J59="1. Junior Member","$306,000",IF(J59="2. Member","$1,581,000",IF(J59="3. Senior Member","$0",IF(J59="4. Consul Initiate","$0","$0")))))</f>
        <v>$0</v>
      </c>
      <c r="M59" s="39">
        <f>L59-N59</f>
        <v>0</v>
      </c>
      <c r="N59" s="44"/>
      <c r="O59" s="9"/>
      <c r="P59" s="93">
        <v>41122</v>
      </c>
      <c r="Q59" s="111"/>
      <c r="R59" s="111"/>
      <c r="S59" s="54"/>
      <c r="T59" s="54"/>
      <c r="U59" s="54"/>
      <c r="V59" s="54"/>
      <c r="W59" s="54"/>
    </row>
    <row r="60" spans="1:23" x14ac:dyDescent="0.25">
      <c r="A60" s="52"/>
      <c r="B60" s="82"/>
      <c r="C60" s="66"/>
      <c r="D60" s="54"/>
      <c r="E60" s="54"/>
      <c r="F60" s="54"/>
      <c r="G60" s="4" t="s">
        <v>163</v>
      </c>
      <c r="H60" s="4" t="s">
        <v>65</v>
      </c>
      <c r="I60" s="7"/>
      <c r="J60" s="7" t="s">
        <v>109</v>
      </c>
      <c r="K60" s="7"/>
      <c r="L60" s="11" t="str">
        <f>IF(J60="0. Initiate","$51,000",IF(J60="1. Junior Member","$306,000",IF(J60="2. Member","$1,581,000",IF(J60="3. Senior Member","$0",IF(J60="4. Consul Initiate","$0","$0")))))</f>
        <v>$0</v>
      </c>
      <c r="M60" s="39">
        <f>L60-N60</f>
        <v>-5100</v>
      </c>
      <c r="N60" s="44">
        <v>5100</v>
      </c>
      <c r="O60" s="9"/>
      <c r="P60" s="93">
        <v>41124</v>
      </c>
      <c r="Q60" s="111"/>
      <c r="R60" s="111"/>
      <c r="S60" s="54"/>
      <c r="T60" s="54"/>
      <c r="U60" s="54"/>
      <c r="V60" s="54"/>
      <c r="W60" s="54"/>
    </row>
    <row r="61" spans="1:23" x14ac:dyDescent="0.25">
      <c r="A61" s="52"/>
      <c r="B61" s="82"/>
      <c r="C61" s="66"/>
      <c r="D61" s="54"/>
      <c r="E61" s="54"/>
      <c r="F61" s="54"/>
      <c r="G61" s="4" t="s">
        <v>164</v>
      </c>
      <c r="H61" s="4" t="s">
        <v>165</v>
      </c>
      <c r="I61" s="7"/>
      <c r="J61" s="7" t="s">
        <v>105</v>
      </c>
      <c r="K61" s="7"/>
      <c r="L61" s="11" t="str">
        <f>IF(J61="0. Initiate","$51,000",IF(J61="1. Junior Member","$306,000",IF(J61="2. Member","$1,581,000",IF(J61="3. Senior Member","$0",IF(J61="4. Consul Initiate","$0","$0")))))</f>
        <v>$51,000</v>
      </c>
      <c r="M61" s="39">
        <f>L61-N61</f>
        <v>40302</v>
      </c>
      <c r="N61" s="44">
        <v>10698</v>
      </c>
      <c r="O61" s="9"/>
      <c r="P61" s="93">
        <v>41123</v>
      </c>
      <c r="Q61" s="111"/>
      <c r="R61" s="111"/>
      <c r="S61" s="54"/>
      <c r="T61" s="54"/>
      <c r="U61" s="54"/>
      <c r="V61" s="54"/>
      <c r="W61" s="54"/>
    </row>
    <row r="62" spans="1:23" x14ac:dyDescent="0.25">
      <c r="A62" s="52"/>
      <c r="B62" s="82"/>
      <c r="C62" s="66"/>
      <c r="D62" s="54"/>
      <c r="E62" s="54"/>
      <c r="F62" s="54"/>
      <c r="G62" s="4" t="s">
        <v>33</v>
      </c>
      <c r="H62" s="4" t="s">
        <v>79</v>
      </c>
      <c r="I62" s="7"/>
      <c r="J62" s="7" t="s">
        <v>105</v>
      </c>
      <c r="K62" s="7"/>
      <c r="L62" s="11" t="str">
        <f>IF(J62="0. Initiate","$51,000",IF(J62="1. Junior Member","$306,000",IF(J62="2. Member","$1,581,000",IF(J62="3. Senior Member","$0",IF(J62="4. Consul Initiate","$0","$0")))))</f>
        <v>$51,000</v>
      </c>
      <c r="M62" s="39">
        <f>L62-N62</f>
        <v>51000</v>
      </c>
      <c r="N62" s="44"/>
      <c r="O62" s="9"/>
      <c r="P62" s="93">
        <v>41033</v>
      </c>
      <c r="Q62" s="111"/>
      <c r="R62" s="111"/>
      <c r="S62" s="54"/>
      <c r="T62" s="54"/>
      <c r="U62" s="54"/>
      <c r="V62" s="54"/>
      <c r="W62" s="54"/>
    </row>
    <row r="63" spans="1:23" x14ac:dyDescent="0.25">
      <c r="A63" s="52"/>
      <c r="B63" s="82"/>
      <c r="C63" s="66"/>
      <c r="D63" s="54"/>
      <c r="E63" s="54"/>
      <c r="F63" s="54"/>
      <c r="G63" s="4" t="s">
        <v>166</v>
      </c>
      <c r="H63" s="4" t="s">
        <v>167</v>
      </c>
      <c r="I63" s="7"/>
      <c r="J63" s="7" t="s">
        <v>106</v>
      </c>
      <c r="K63" s="7"/>
      <c r="L63" s="11" t="str">
        <f>IF(J63="0. Initiate","$51,000",IF(J63="1. Junior Member","$306,000",IF(J63="2. Member","$1,581,000",IF(J63="3. Senior Member","$0",IF(J63="4. Consul Initiate","$0","$0")))))</f>
        <v>$306,000</v>
      </c>
      <c r="M63" s="39">
        <f>L63-N63</f>
        <v>292970</v>
      </c>
      <c r="N63" s="44">
        <v>13030</v>
      </c>
      <c r="O63" s="9"/>
      <c r="P63" s="93">
        <v>41122</v>
      </c>
      <c r="Q63" s="111"/>
      <c r="R63" s="111"/>
      <c r="S63" s="54"/>
      <c r="T63" s="54"/>
      <c r="U63" s="54"/>
      <c r="V63" s="54"/>
      <c r="W63" s="54"/>
    </row>
    <row r="64" spans="1:23" x14ac:dyDescent="0.25">
      <c r="A64" s="52"/>
      <c r="B64" s="82"/>
      <c r="C64" s="66"/>
      <c r="D64" s="54"/>
      <c r="E64" s="54"/>
      <c r="F64" s="54"/>
      <c r="G64" s="4" t="s">
        <v>168</v>
      </c>
      <c r="H64" s="4" t="s">
        <v>169</v>
      </c>
      <c r="I64" s="7"/>
      <c r="J64" s="6" t="s">
        <v>105</v>
      </c>
      <c r="K64" s="7"/>
      <c r="L64" s="11" t="str">
        <f>IF(J64="0. Initiate","$51,000",IF(J64="1. Junior Member","$306,000",IF(J64="2. Member","$1,581,000",IF(J64="3. Senior Member","$0",IF(J64="4. Consul Initiate","$0","$0")))))</f>
        <v>$51,000</v>
      </c>
      <c r="M64" s="39">
        <f>L64-N64</f>
        <v>15466</v>
      </c>
      <c r="N64" s="44">
        <v>35534</v>
      </c>
      <c r="O64" s="9"/>
      <c r="P64" s="93">
        <v>41118</v>
      </c>
      <c r="Q64" s="111"/>
      <c r="R64" s="111"/>
      <c r="S64" s="54"/>
      <c r="T64" s="54"/>
      <c r="U64" s="54"/>
      <c r="V64" s="54"/>
      <c r="W64" s="54"/>
    </row>
    <row r="65" spans="1:23" x14ac:dyDescent="0.25">
      <c r="A65" s="52"/>
      <c r="B65" s="82"/>
      <c r="C65" s="66"/>
      <c r="D65" s="54"/>
      <c r="E65" s="54"/>
      <c r="F65" s="54"/>
      <c r="G65" s="4" t="s">
        <v>170</v>
      </c>
      <c r="H65" s="4" t="s">
        <v>171</v>
      </c>
      <c r="I65" s="7"/>
      <c r="J65" s="7" t="s">
        <v>109</v>
      </c>
      <c r="K65" s="7"/>
      <c r="L65" s="11" t="str">
        <f>IF(J65="0. Initiate","$51,000",IF(J65="1. Junior Member","$306,000",IF(J65="2. Member","$1,581,000",IF(J65="3. Senior Member","$0",IF(J65="4. Consul Initiate","$0","$0")))))</f>
        <v>$0</v>
      </c>
      <c r="M65" s="39">
        <f>L65-N65</f>
        <v>-367829</v>
      </c>
      <c r="N65" s="44">
        <v>367829</v>
      </c>
      <c r="O65" s="9"/>
      <c r="P65" s="93">
        <v>41117</v>
      </c>
      <c r="Q65" s="111"/>
      <c r="R65" s="111"/>
      <c r="S65" s="54"/>
      <c r="T65" s="54"/>
      <c r="U65" s="54"/>
      <c r="V65" s="54"/>
      <c r="W65" s="54"/>
    </row>
    <row r="66" spans="1:23" x14ac:dyDescent="0.25">
      <c r="A66" s="52"/>
      <c r="B66" s="82"/>
      <c r="C66" s="66"/>
      <c r="D66" s="54"/>
      <c r="E66" s="54"/>
      <c r="F66" s="54"/>
      <c r="G66" s="4" t="s">
        <v>172</v>
      </c>
      <c r="H66" s="4" t="s">
        <v>173</v>
      </c>
      <c r="I66" s="7"/>
      <c r="J66" s="6" t="s">
        <v>105</v>
      </c>
      <c r="K66" s="7"/>
      <c r="L66" s="11" t="str">
        <f>IF(J66="0. Initiate","$51,000",IF(J66="1. Junior Member","$306,000",IF(J66="2. Member","$1,581,000",IF(J66="3. Senior Member","$0",IF(J66="4. Consul Initiate","$0","$0")))))</f>
        <v>$51,000</v>
      </c>
      <c r="M66" s="39">
        <f>L66-N66</f>
        <v>51000</v>
      </c>
      <c r="N66" s="44"/>
      <c r="O66" s="9"/>
      <c r="P66" s="93">
        <v>41088</v>
      </c>
      <c r="Q66" s="111"/>
      <c r="R66" s="111"/>
      <c r="S66" s="54"/>
      <c r="T66" s="54"/>
      <c r="U66" s="54"/>
      <c r="V66" s="54"/>
      <c r="W66" s="54"/>
    </row>
    <row r="67" spans="1:23" x14ac:dyDescent="0.25">
      <c r="A67" s="52"/>
      <c r="B67" s="82"/>
      <c r="C67" s="66"/>
      <c r="D67" s="54"/>
      <c r="E67" s="54"/>
      <c r="F67" s="54"/>
      <c r="G67" s="4" t="s">
        <v>174</v>
      </c>
      <c r="H67" s="4" t="s">
        <v>175</v>
      </c>
      <c r="I67" s="7"/>
      <c r="J67" s="6" t="s">
        <v>107</v>
      </c>
      <c r="K67" s="7"/>
      <c r="L67" s="11" t="str">
        <f>IF(J67="0. Initiate","$51,000",IF(J67="1. Junior Member","$306,000",IF(J67="2. Member","$1,581,000",IF(J67="3. Senior Member","$0",IF(J67="4. Consul Initiate","$0","$0")))))</f>
        <v>$1,581,000</v>
      </c>
      <c r="M67" s="39">
        <f>L67-N67</f>
        <v>1581000</v>
      </c>
      <c r="N67" s="44"/>
      <c r="O67" s="9"/>
      <c r="P67" s="93">
        <v>41056</v>
      </c>
      <c r="Q67" s="111"/>
      <c r="R67" s="111"/>
      <c r="S67" s="54"/>
      <c r="T67" s="54"/>
      <c r="U67" s="54"/>
      <c r="V67" s="54"/>
      <c r="W67" s="54"/>
    </row>
    <row r="68" spans="1:23" x14ac:dyDescent="0.25">
      <c r="A68" s="52"/>
      <c r="B68" s="82"/>
      <c r="C68" s="66"/>
      <c r="D68" s="54"/>
      <c r="E68" s="54"/>
      <c r="F68" s="54"/>
      <c r="G68" s="4" t="s">
        <v>34</v>
      </c>
      <c r="H68" s="4" t="s">
        <v>80</v>
      </c>
      <c r="I68" s="7"/>
      <c r="J68" s="6" t="s">
        <v>106</v>
      </c>
      <c r="K68" s="7"/>
      <c r="L68" s="11" t="str">
        <f>IF(J68="0. Initiate","$51,000",IF(J68="1. Junior Member","$306,000",IF(J68="2. Member","$1,581,000",IF(J68="3. Senior Member","$0",IF(J68="4. Consul Initiate","$0","$0")))))</f>
        <v>$306,000</v>
      </c>
      <c r="M68" s="39">
        <f>L68-N68</f>
        <v>306000</v>
      </c>
      <c r="N68" s="44"/>
      <c r="O68" s="9"/>
      <c r="P68" s="93">
        <v>41007</v>
      </c>
      <c r="Q68" s="111"/>
      <c r="R68" s="111"/>
      <c r="S68" s="54"/>
      <c r="T68" s="54"/>
      <c r="U68" s="54"/>
      <c r="V68" s="54"/>
      <c r="W68" s="54"/>
    </row>
    <row r="69" spans="1:23" x14ac:dyDescent="0.25">
      <c r="A69" s="52"/>
      <c r="B69" s="83"/>
      <c r="C69" s="66"/>
      <c r="D69" s="54"/>
      <c r="E69" s="54"/>
      <c r="F69" s="54"/>
      <c r="G69" s="4" t="s">
        <v>35</v>
      </c>
      <c r="H69" s="4" t="s">
        <v>68</v>
      </c>
      <c r="I69" s="7"/>
      <c r="J69" s="6" t="s">
        <v>105</v>
      </c>
      <c r="K69" s="7"/>
      <c r="L69" s="11" t="str">
        <f>IF(J69="0. Initiate","$51,000",IF(J69="1. Junior Member","$306,000",IF(J69="2. Member","$1,581,000",IF(J69="3. Senior Member","$0",IF(J69="4. Consul Initiate","$0","$0")))))</f>
        <v>$51,000</v>
      </c>
      <c r="M69" s="39">
        <f>L69-N69</f>
        <v>51000</v>
      </c>
      <c r="N69" s="44"/>
      <c r="O69" s="9"/>
      <c r="P69" s="93">
        <v>41062</v>
      </c>
      <c r="Q69" s="111"/>
      <c r="R69" s="111"/>
      <c r="S69" s="54"/>
      <c r="T69" s="54"/>
      <c r="U69" s="54"/>
      <c r="V69" s="54"/>
      <c r="W69" s="54"/>
    </row>
    <row r="70" spans="1:23" x14ac:dyDescent="0.25">
      <c r="A70" s="52"/>
      <c r="B70" s="53"/>
      <c r="C70" s="53"/>
      <c r="D70" s="54"/>
      <c r="E70" s="54"/>
      <c r="F70" s="54"/>
      <c r="G70" s="4" t="s">
        <v>36</v>
      </c>
      <c r="H70" s="4" t="s">
        <v>81</v>
      </c>
      <c r="I70" s="7"/>
      <c r="J70" s="6" t="s">
        <v>105</v>
      </c>
      <c r="K70" s="7"/>
      <c r="L70" s="11" t="str">
        <f>IF(J70="0. Initiate","$51,000",IF(J70="1. Junior Member","$306,000",IF(J70="2. Member","$1,581,000",IF(J70="3. Senior Member","$0",IF(J70="4. Consul Initiate","$0","$0")))))</f>
        <v>$51,000</v>
      </c>
      <c r="M70" s="39">
        <f>L70-N70</f>
        <v>51000</v>
      </c>
      <c r="N70" s="44"/>
      <c r="O70" s="9"/>
      <c r="P70" s="93">
        <v>41111</v>
      </c>
      <c r="Q70" s="111"/>
      <c r="R70" s="111"/>
      <c r="S70" s="54"/>
      <c r="T70" s="54"/>
      <c r="U70" s="54"/>
      <c r="V70" s="54"/>
      <c r="W70" s="54"/>
    </row>
    <row r="71" spans="1:23" x14ac:dyDescent="0.25">
      <c r="A71" s="52"/>
      <c r="B71" s="53"/>
      <c r="C71" s="53"/>
      <c r="D71" s="54"/>
      <c r="E71" s="54"/>
      <c r="F71" s="54"/>
      <c r="G71" s="4" t="s">
        <v>37</v>
      </c>
      <c r="H71" s="4" t="s">
        <v>51</v>
      </c>
      <c r="I71" s="7"/>
      <c r="J71" s="6" t="s">
        <v>107</v>
      </c>
      <c r="K71" s="7"/>
      <c r="L71" s="11" t="str">
        <f>IF(J71="0. Initiate","$51,000",IF(J71="1. Junior Member","$306,000",IF(J71="2. Member","$1,581,000",IF(J71="3. Senior Member","$0",IF(J71="4. Consul Initiate","$0","$0")))))</f>
        <v>$1,581,000</v>
      </c>
      <c r="M71" s="39">
        <f>L71-N71</f>
        <v>1581000</v>
      </c>
      <c r="N71" s="44"/>
      <c r="O71" s="9"/>
      <c r="P71" s="93">
        <v>40985</v>
      </c>
      <c r="Q71" s="111"/>
      <c r="R71" s="111"/>
      <c r="S71" s="54"/>
      <c r="T71" s="54"/>
      <c r="U71" s="54"/>
      <c r="V71" s="54"/>
      <c r="W71" s="54"/>
    </row>
    <row r="72" spans="1:23" x14ac:dyDescent="0.25">
      <c r="A72" s="52"/>
      <c r="B72" s="53"/>
      <c r="C72" s="53"/>
      <c r="D72" s="54"/>
      <c r="E72" s="54"/>
      <c r="F72" s="54"/>
      <c r="G72" s="4" t="s">
        <v>38</v>
      </c>
      <c r="H72" s="4" t="s">
        <v>82</v>
      </c>
      <c r="I72" s="7"/>
      <c r="J72" s="6" t="s">
        <v>105</v>
      </c>
      <c r="K72" s="7"/>
      <c r="L72" s="11" t="str">
        <f>IF(J72="0. Initiate","$51,000",IF(J72="1. Junior Member","$306,000",IF(J72="2. Member","$1,581,000",IF(J72="3. Senior Member","$0",IF(J72="4. Consul Initiate","$0","$0")))))</f>
        <v>$51,000</v>
      </c>
      <c r="M72" s="39">
        <f>L72-N72</f>
        <v>51000</v>
      </c>
      <c r="N72" s="44"/>
      <c r="O72" s="9"/>
      <c r="P72" s="93">
        <v>41052</v>
      </c>
      <c r="Q72" s="111"/>
      <c r="R72" s="111"/>
      <c r="S72" s="54"/>
      <c r="T72" s="54"/>
      <c r="U72" s="54"/>
      <c r="V72" s="54"/>
      <c r="W72" s="54"/>
    </row>
    <row r="73" spans="1:23" x14ac:dyDescent="0.25">
      <c r="A73" s="52"/>
      <c r="B73" s="53"/>
      <c r="C73" s="53"/>
      <c r="D73" s="54"/>
      <c r="E73" s="54"/>
      <c r="F73" s="54"/>
      <c r="G73" s="4" t="s">
        <v>177</v>
      </c>
      <c r="H73" s="4" t="s">
        <v>176</v>
      </c>
      <c r="I73" s="7"/>
      <c r="J73" s="6" t="s">
        <v>106</v>
      </c>
      <c r="K73" s="7"/>
      <c r="L73" s="11" t="str">
        <f>IF(J73="0. Initiate","$51,000",IF(J73="1. Junior Member","$306,000",IF(J73="2. Member","$1,581,000",IF(J73="3. Senior Member","$0",IF(J73="4. Consul Initiate","$0","$0")))))</f>
        <v>$306,000</v>
      </c>
      <c r="M73" s="39">
        <f>L73-N73</f>
        <v>190312</v>
      </c>
      <c r="N73" s="44">
        <v>115688</v>
      </c>
      <c r="O73" s="9"/>
      <c r="P73" s="93">
        <v>41122</v>
      </c>
      <c r="Q73" s="111"/>
      <c r="R73" s="111"/>
      <c r="S73" s="54"/>
      <c r="T73" s="54"/>
      <c r="U73" s="54"/>
      <c r="V73" s="54"/>
      <c r="W73" s="54"/>
    </row>
    <row r="74" spans="1:23" x14ac:dyDescent="0.25">
      <c r="A74" s="52"/>
      <c r="B74" s="53"/>
      <c r="C74" s="53"/>
      <c r="D74" s="54"/>
      <c r="E74" s="54"/>
      <c r="F74" s="54"/>
      <c r="G74" s="4" t="s">
        <v>178</v>
      </c>
      <c r="H74" s="4" t="s">
        <v>89</v>
      </c>
      <c r="I74" s="7"/>
      <c r="J74" s="6" t="s">
        <v>108</v>
      </c>
      <c r="K74" s="7"/>
      <c r="L74" s="11" t="str">
        <f>IF(J74="0. Initiate","$51,000",IF(J74="1. Junior Member","$306,000",IF(J74="2. Member","$1,581,000",IF(J74="3. Senior Member","$0",IF(J74="4. Consul Initiate","$0","$0")))))</f>
        <v>$0</v>
      </c>
      <c r="M74" s="39">
        <f>L74-N74</f>
        <v>0</v>
      </c>
      <c r="N74" s="44"/>
      <c r="O74" s="9"/>
      <c r="P74" s="93">
        <v>41001</v>
      </c>
      <c r="Q74" s="111"/>
      <c r="R74" s="111"/>
      <c r="S74" s="54"/>
      <c r="T74" s="54"/>
      <c r="U74" s="54"/>
      <c r="V74" s="54"/>
      <c r="W74" s="54"/>
    </row>
    <row r="75" spans="1:23" x14ac:dyDescent="0.25">
      <c r="A75" s="52"/>
      <c r="B75" s="53"/>
      <c r="C75" s="53"/>
      <c r="D75" s="54"/>
      <c r="E75" s="54"/>
      <c r="F75" s="54"/>
      <c r="G75" s="4" t="s">
        <v>40</v>
      </c>
      <c r="H75" s="4" t="s">
        <v>84</v>
      </c>
      <c r="I75" s="7"/>
      <c r="J75" s="6" t="s">
        <v>108</v>
      </c>
      <c r="K75" s="7"/>
      <c r="L75" s="11" t="str">
        <f>IF(J75="0. Initiate","$51,000",IF(J75="1. Junior Member","$306,000",IF(J75="2. Member","$1,581,000",IF(J75="3. Senior Member","$0",IF(J75="4. Consul Initiate","$0","$0")))))</f>
        <v>$0</v>
      </c>
      <c r="M75" s="39">
        <f>L75-N75</f>
        <v>0</v>
      </c>
      <c r="N75" s="44"/>
      <c r="O75" s="9"/>
      <c r="P75" s="93">
        <v>41009</v>
      </c>
      <c r="Q75" s="111"/>
      <c r="R75" s="111"/>
      <c r="S75" s="54"/>
      <c r="T75" s="54"/>
      <c r="U75" s="54"/>
      <c r="V75" s="54"/>
      <c r="W75" s="54"/>
    </row>
    <row r="76" spans="1:23" x14ac:dyDescent="0.25">
      <c r="A76" s="52"/>
      <c r="B76" s="53"/>
      <c r="C76" s="53"/>
      <c r="D76" s="54"/>
      <c r="E76" s="54"/>
      <c r="F76" s="54"/>
      <c r="G76" s="4" t="s">
        <v>101</v>
      </c>
      <c r="H76" s="4" t="s">
        <v>100</v>
      </c>
      <c r="I76" s="7"/>
      <c r="J76" s="6" t="s">
        <v>105</v>
      </c>
      <c r="K76" s="7"/>
      <c r="L76" s="11" t="str">
        <f>IF(J76="0. Initiate","$51,000",IF(J76="1. Junior Member","$306,000",IF(J76="2. Member","$1,581,000",IF(J76="3. Senior Member","$0",IF(J76="4. Consul Initiate","$0","$0")))))</f>
        <v>$51,000</v>
      </c>
      <c r="M76" s="39">
        <f>L76-N76</f>
        <v>51000</v>
      </c>
      <c r="N76" s="44"/>
      <c r="O76" s="9"/>
      <c r="P76" s="93">
        <v>41105</v>
      </c>
      <c r="Q76" s="111"/>
      <c r="R76" s="111"/>
      <c r="S76" s="54"/>
      <c r="T76" s="54"/>
      <c r="U76" s="54"/>
      <c r="V76" s="54"/>
      <c r="W76" s="54"/>
    </row>
    <row r="77" spans="1:23" x14ac:dyDescent="0.25">
      <c r="A77" s="52"/>
      <c r="B77" s="53"/>
      <c r="C77" s="53"/>
      <c r="D77" s="54"/>
      <c r="E77" s="54"/>
      <c r="F77" s="54"/>
      <c r="G77" s="4" t="s">
        <v>92</v>
      </c>
      <c r="H77" s="4" t="s">
        <v>90</v>
      </c>
      <c r="I77" s="7"/>
      <c r="J77" s="6" t="s">
        <v>108</v>
      </c>
      <c r="K77" s="7"/>
      <c r="L77" s="11" t="str">
        <f>IF(J77="0. Initiate","$51,000",IF(J77="1. Junior Member","$306,000",IF(J77="2. Member","$1,581,000",IF(J77="3. Senior Member","$0",IF(J77="4. Consul Initiate","$0","$0")))))</f>
        <v>$0</v>
      </c>
      <c r="M77" s="39">
        <f>L77-N77</f>
        <v>0</v>
      </c>
      <c r="N77" s="44"/>
      <c r="O77" s="9"/>
      <c r="P77" s="93">
        <v>40980</v>
      </c>
      <c r="Q77" s="111"/>
      <c r="R77" s="111"/>
      <c r="S77" s="54"/>
      <c r="T77" s="54"/>
      <c r="U77" s="54"/>
      <c r="V77" s="54"/>
      <c r="W77" s="54"/>
    </row>
    <row r="78" spans="1:23" x14ac:dyDescent="0.25">
      <c r="A78" s="52"/>
      <c r="B78" s="53"/>
      <c r="C78" s="53"/>
      <c r="D78" s="54"/>
      <c r="E78" s="54"/>
      <c r="F78" s="54"/>
      <c r="G78" s="4" t="s">
        <v>179</v>
      </c>
      <c r="H78" s="4" t="s">
        <v>140</v>
      </c>
      <c r="I78" s="7"/>
      <c r="J78" s="7" t="s">
        <v>105</v>
      </c>
      <c r="K78" s="7"/>
      <c r="L78" s="11" t="str">
        <f>IF(J78="0. Initiate","$51,000",IF(J78="1. Junior Member","$306,000",IF(J78="2. Member","$1,581,000",IF(J78="3. Senior Member","$0",IF(J78="4. Consul Initiate","$0","$0")))))</f>
        <v>$51,000</v>
      </c>
      <c r="M78" s="39">
        <f>L78-N78</f>
        <v>51000</v>
      </c>
      <c r="N78" s="44"/>
      <c r="O78" s="9"/>
      <c r="P78" s="93">
        <v>41123</v>
      </c>
      <c r="Q78" s="111"/>
      <c r="R78" s="111"/>
      <c r="S78" s="54"/>
      <c r="T78" s="54"/>
      <c r="U78" s="54"/>
      <c r="V78" s="54"/>
      <c r="W78" s="54"/>
    </row>
    <row r="79" spans="1:23" x14ac:dyDescent="0.25">
      <c r="A79" s="52"/>
      <c r="B79" s="53"/>
      <c r="C79" s="53"/>
      <c r="D79" s="54"/>
      <c r="E79" s="54"/>
      <c r="F79" s="54"/>
      <c r="G79" s="4" t="s">
        <v>41</v>
      </c>
      <c r="H79" s="4" t="s">
        <v>72</v>
      </c>
      <c r="I79" s="7"/>
      <c r="J79" s="7" t="s">
        <v>106</v>
      </c>
      <c r="K79" s="7"/>
      <c r="L79" s="11" t="str">
        <f>IF(J79="0. Initiate","$51,000",IF(J79="1. Junior Member","$306,000",IF(J79="2. Member","$1,581,000",IF(J79="3. Senior Member","$0",IF(J79="4. Consul Initiate","$0","$0")))))</f>
        <v>$306,000</v>
      </c>
      <c r="M79" s="39">
        <f>L79-N79</f>
        <v>306000</v>
      </c>
      <c r="N79" s="44"/>
      <c r="O79" s="9"/>
      <c r="P79" s="93">
        <v>41026</v>
      </c>
      <c r="Q79" s="111"/>
      <c r="R79" s="111"/>
      <c r="S79" s="54"/>
      <c r="T79" s="54"/>
      <c r="U79" s="54"/>
      <c r="V79" s="54"/>
      <c r="W79" s="54"/>
    </row>
    <row r="80" spans="1:23" x14ac:dyDescent="0.25">
      <c r="A80" s="52"/>
      <c r="B80" s="53"/>
      <c r="C80" s="53"/>
      <c r="D80" s="54"/>
      <c r="E80" s="54"/>
      <c r="F80" s="54"/>
      <c r="G80" s="4" t="s">
        <v>181</v>
      </c>
      <c r="H80" s="4" t="s">
        <v>180</v>
      </c>
      <c r="I80" s="7"/>
      <c r="J80" s="6" t="s">
        <v>105</v>
      </c>
      <c r="K80" s="7"/>
      <c r="L80" s="11" t="str">
        <f>IF(J80="0. Initiate","$51,000",IF(J80="1. Junior Member","$306,000",IF(J80="2. Member","$1,581,000",IF(J80="3. Senior Member","$0",IF(J80="4. Consul Initiate","$0","$0")))))</f>
        <v>$51,000</v>
      </c>
      <c r="M80" s="39">
        <f>L80-N80</f>
        <v>51000</v>
      </c>
      <c r="N80" s="44"/>
      <c r="O80" s="9"/>
      <c r="P80" s="93">
        <v>41103</v>
      </c>
      <c r="Q80" s="111"/>
      <c r="R80" s="111"/>
      <c r="S80" s="54"/>
      <c r="T80" s="54"/>
      <c r="U80" s="54"/>
      <c r="V80" s="54"/>
      <c r="W80" s="54"/>
    </row>
    <row r="81" spans="1:23" x14ac:dyDescent="0.25">
      <c r="A81" s="52"/>
      <c r="B81" s="53"/>
      <c r="C81" s="53"/>
      <c r="D81" s="54"/>
      <c r="E81" s="54"/>
      <c r="F81" s="54"/>
      <c r="G81" s="4" t="s">
        <v>182</v>
      </c>
      <c r="H81" s="4" t="s">
        <v>183</v>
      </c>
      <c r="I81" s="7"/>
      <c r="J81" s="6" t="s">
        <v>105</v>
      </c>
      <c r="K81" s="7"/>
      <c r="L81" s="11" t="str">
        <f>IF(J81="0. Initiate","$51,000",IF(J81="1. Junior Member","$306,000",IF(J81="2. Member","$1,581,000",IF(J81="3. Senior Member","$0",IF(J81="4. Consul Initiate","$0","$0")))))</f>
        <v>$51,000</v>
      </c>
      <c r="M81" s="39">
        <f>L81-N81</f>
        <v>51000</v>
      </c>
      <c r="N81" s="44"/>
      <c r="O81" s="9"/>
      <c r="P81" s="93">
        <v>41053</v>
      </c>
      <c r="Q81" s="111"/>
      <c r="R81" s="111"/>
      <c r="S81" s="54"/>
      <c r="T81" s="54"/>
      <c r="U81" s="54"/>
      <c r="V81" s="54"/>
      <c r="W81" s="54"/>
    </row>
    <row r="82" spans="1:23" x14ac:dyDescent="0.25">
      <c r="A82" s="52"/>
      <c r="B82" s="53"/>
      <c r="C82" s="53"/>
      <c r="D82" s="54"/>
      <c r="E82" s="54"/>
      <c r="F82" s="54"/>
      <c r="G82" s="4" t="s">
        <v>42</v>
      </c>
      <c r="H82" s="4" t="s">
        <v>85</v>
      </c>
      <c r="I82" s="7"/>
      <c r="J82" s="6" t="s">
        <v>111</v>
      </c>
      <c r="K82" s="7"/>
      <c r="L82" s="11" t="str">
        <f>IF(J82="0. Initiate","$51,000",IF(J82="1. Junior Member","$306,000",IF(J82="2. Member","$1,581,000",IF(J82="3. Senior Member","$0",IF(J82="4. Consul Initiate","$0","$0")))))</f>
        <v>$0</v>
      </c>
      <c r="M82" s="39">
        <f>L82-N82</f>
        <v>-97069</v>
      </c>
      <c r="N82" s="44">
        <v>97069</v>
      </c>
      <c r="O82" s="9"/>
      <c r="P82" s="93">
        <v>41122</v>
      </c>
      <c r="Q82" s="111"/>
      <c r="R82" s="111"/>
      <c r="S82" s="54"/>
      <c r="T82" s="54"/>
      <c r="U82" s="54"/>
      <c r="V82" s="54"/>
      <c r="W82" s="54"/>
    </row>
    <row r="83" spans="1:23" x14ac:dyDescent="0.25">
      <c r="A83" s="52"/>
      <c r="B83" s="53"/>
      <c r="C83" s="53"/>
      <c r="D83" s="54"/>
      <c r="E83" s="54"/>
      <c r="F83" s="54"/>
      <c r="G83" s="4" t="s">
        <v>43</v>
      </c>
      <c r="H83" s="4" t="s">
        <v>85</v>
      </c>
      <c r="I83" s="7"/>
      <c r="J83" s="7" t="s">
        <v>111</v>
      </c>
      <c r="K83" s="7"/>
      <c r="L83" s="11" t="str">
        <f>IF(J83="0. Initiate","$51,000",IF(J83="1. Junior Member","$306,000",IF(J83="2. Member","$1,581,000",IF(J83="3. Senior Member","$0",IF(J83="4. Consul Initiate","$0","$0")))))</f>
        <v>$0</v>
      </c>
      <c r="M83" s="39">
        <f>L83-N83</f>
        <v>-1920</v>
      </c>
      <c r="N83" s="44">
        <v>1920</v>
      </c>
      <c r="O83" s="9"/>
      <c r="P83" s="93">
        <v>41116</v>
      </c>
      <c r="Q83" s="111"/>
      <c r="R83" s="111"/>
      <c r="S83" s="54"/>
      <c r="T83" s="54"/>
      <c r="U83" s="54"/>
      <c r="V83" s="54"/>
      <c r="W83" s="54"/>
    </row>
    <row r="84" spans="1:23" x14ac:dyDescent="0.25">
      <c r="A84" s="52"/>
      <c r="B84" s="53"/>
      <c r="C84" s="53"/>
      <c r="D84" s="54"/>
      <c r="E84" s="54"/>
      <c r="F84" s="54"/>
      <c r="G84" s="4" t="s">
        <v>184</v>
      </c>
      <c r="H84" s="4" t="s">
        <v>185</v>
      </c>
      <c r="I84" s="7"/>
      <c r="J84" s="7" t="s">
        <v>106</v>
      </c>
      <c r="K84" s="7"/>
      <c r="L84" s="11" t="str">
        <f>IF(J84="0. Initiate","$51,000",IF(J84="1. Junior Member","$306,000",IF(J84="2. Member","$1,581,000",IF(J84="3. Senior Member","$0",IF(J84="4. Consul Initiate","$0","$0")))))</f>
        <v>$306,000</v>
      </c>
      <c r="M84" s="39">
        <f>L84-N84</f>
        <v>188563</v>
      </c>
      <c r="N84" s="44">
        <v>117437</v>
      </c>
      <c r="O84" s="9"/>
      <c r="P84" s="93">
        <v>41123</v>
      </c>
      <c r="Q84" s="111"/>
      <c r="R84" s="111"/>
      <c r="S84" s="54"/>
      <c r="T84" s="54"/>
      <c r="U84" s="54"/>
      <c r="V84" s="54"/>
      <c r="W84" s="54"/>
    </row>
    <row r="85" spans="1:23" x14ac:dyDescent="0.25">
      <c r="A85" s="52"/>
      <c r="B85" s="53"/>
      <c r="C85" s="53"/>
      <c r="D85" s="54"/>
      <c r="E85" s="54"/>
      <c r="F85" s="54"/>
      <c r="G85" s="4" t="s">
        <v>44</v>
      </c>
      <c r="H85" s="4" t="s">
        <v>72</v>
      </c>
      <c r="I85" s="7"/>
      <c r="J85" s="6" t="s">
        <v>106</v>
      </c>
      <c r="K85" s="7"/>
      <c r="L85" s="11" t="str">
        <f>IF(J85="0. Initiate","$51,000",IF(J85="1. Junior Member","$306,000",IF(J85="2. Member","$1,581,000",IF(J85="3. Senior Member","$0",IF(J85="4. Consul Initiate","$0","$0")))))</f>
        <v>$306,000</v>
      </c>
      <c r="M85" s="39">
        <f>L85-N85</f>
        <v>306000</v>
      </c>
      <c r="N85" s="44"/>
      <c r="O85" s="9"/>
      <c r="P85" s="93">
        <v>41026</v>
      </c>
      <c r="Q85" s="111"/>
      <c r="R85" s="111"/>
      <c r="S85" s="54"/>
      <c r="T85" s="54"/>
      <c r="U85" s="54"/>
      <c r="V85" s="54"/>
      <c r="W85" s="54"/>
    </row>
    <row r="86" spans="1:23" x14ac:dyDescent="0.25">
      <c r="A86" s="52"/>
      <c r="B86" s="53"/>
      <c r="C86" s="53"/>
      <c r="D86" s="54"/>
      <c r="E86" s="54"/>
      <c r="F86" s="54"/>
      <c r="G86" s="4" t="s">
        <v>45</v>
      </c>
      <c r="H86" s="4" t="s">
        <v>86</v>
      </c>
      <c r="I86" s="7"/>
      <c r="J86" s="6" t="s">
        <v>105</v>
      </c>
      <c r="K86" s="7"/>
      <c r="L86" s="11" t="str">
        <f>IF(J86="0. Initiate","$51,000",IF(J86="1. Junior Member","$306,000",IF(J86="2. Member","$1,581,000",IF(J86="3. Senior Member","$0",IF(J86="4. Consul Initiate","$0","$0")))))</f>
        <v>$51,000</v>
      </c>
      <c r="M86" s="39">
        <f>L86-N86</f>
        <v>51000</v>
      </c>
      <c r="N86" s="44"/>
      <c r="O86" s="9"/>
      <c r="P86" s="93">
        <v>41023</v>
      </c>
      <c r="Q86" s="111"/>
      <c r="R86" s="111"/>
      <c r="S86" s="54"/>
      <c r="T86" s="54"/>
      <c r="U86" s="54"/>
      <c r="V86" s="54"/>
      <c r="W86" s="54"/>
    </row>
    <row r="87" spans="1:23" x14ac:dyDescent="0.25">
      <c r="A87" s="52"/>
      <c r="B87" s="53"/>
      <c r="C87" s="53"/>
      <c r="D87" s="54"/>
      <c r="E87" s="54"/>
      <c r="F87" s="54"/>
      <c r="G87" s="4" t="s">
        <v>186</v>
      </c>
      <c r="H87" s="4" t="s">
        <v>65</v>
      </c>
      <c r="I87" s="7"/>
      <c r="J87" s="6" t="s">
        <v>109</v>
      </c>
      <c r="K87" s="7"/>
      <c r="L87" s="11" t="str">
        <f>IF(J87="0. Initiate","$51,000",IF(J87="1. Junior Member","$306,000",IF(J87="2. Member","$1,581,000",IF(J87="3. Senior Member","$0",IF(J87="4. Consul Initiate","$0","$0")))))</f>
        <v>$0</v>
      </c>
      <c r="M87" s="39">
        <f>L87-N87</f>
        <v>0</v>
      </c>
      <c r="N87" s="44"/>
      <c r="O87" s="9"/>
      <c r="P87" s="93">
        <v>41111</v>
      </c>
      <c r="Q87" s="111"/>
      <c r="R87" s="111"/>
      <c r="S87" s="54"/>
      <c r="T87" s="54"/>
      <c r="U87" s="54"/>
      <c r="V87" s="54"/>
      <c r="W87" s="54"/>
    </row>
    <row r="88" spans="1:23" x14ac:dyDescent="0.25">
      <c r="A88" s="52"/>
      <c r="B88" s="53"/>
      <c r="C88" s="53"/>
      <c r="D88" s="54"/>
      <c r="E88" s="54"/>
      <c r="F88" s="54"/>
      <c r="G88" s="4" t="s">
        <v>187</v>
      </c>
      <c r="H88" s="4" t="s">
        <v>125</v>
      </c>
      <c r="I88" s="7"/>
      <c r="J88" s="6" t="s">
        <v>105</v>
      </c>
      <c r="K88" s="7"/>
      <c r="L88" s="11" t="str">
        <f>IF(J88="0. Initiate","$51,000",IF(J88="1. Junior Member","$306,000",IF(J88="2. Member","$1,581,000",IF(J88="3. Senior Member","$0",IF(J88="4. Consul Initiate","$0","$0")))))</f>
        <v>$51,000</v>
      </c>
      <c r="M88" s="39">
        <f>L88-N88</f>
        <v>51000</v>
      </c>
      <c r="N88" s="44"/>
      <c r="O88" s="9"/>
      <c r="P88" s="93">
        <v>41002</v>
      </c>
      <c r="Q88" s="111"/>
      <c r="R88" s="111"/>
      <c r="S88" s="54"/>
      <c r="T88" s="54"/>
      <c r="U88" s="54"/>
      <c r="V88" s="54"/>
      <c r="W88" s="54"/>
    </row>
    <row r="89" spans="1:23" x14ac:dyDescent="0.25">
      <c r="A89" s="52"/>
      <c r="B89" s="53"/>
      <c r="C89" s="53"/>
      <c r="D89" s="54"/>
      <c r="E89" s="54"/>
      <c r="F89" s="54"/>
      <c r="G89" s="4" t="s">
        <v>47</v>
      </c>
      <c r="H89" s="4" t="s">
        <v>85</v>
      </c>
      <c r="I89" s="7"/>
      <c r="J89" s="7" t="s">
        <v>111</v>
      </c>
      <c r="K89" s="7"/>
      <c r="L89" s="11" t="str">
        <f>IF(J89="0. Initiate","$51,000",IF(J89="1. Junior Member","$306,000",IF(J89="2. Member","$1,581,000",IF(J89="3. Senior Member","$0",IF(J89="4. Consul Initiate","$0","$0")))))</f>
        <v>$0</v>
      </c>
      <c r="M89" s="39">
        <f>L89-N89</f>
        <v>-1200</v>
      </c>
      <c r="N89" s="44">
        <v>1200</v>
      </c>
      <c r="O89" s="9"/>
      <c r="P89" s="93">
        <v>41124</v>
      </c>
      <c r="Q89" s="111"/>
      <c r="R89" s="111"/>
      <c r="S89" s="54"/>
      <c r="T89" s="54"/>
      <c r="U89" s="54"/>
      <c r="V89" s="54"/>
      <c r="W89" s="54"/>
    </row>
    <row r="90" spans="1:23" x14ac:dyDescent="0.25">
      <c r="A90" s="52"/>
      <c r="B90" s="53"/>
      <c r="C90" s="53"/>
      <c r="D90" s="54"/>
      <c r="E90" s="54"/>
      <c r="F90" s="54"/>
      <c r="G90" s="4" t="s">
        <v>602</v>
      </c>
      <c r="H90" s="4" t="s">
        <v>279</v>
      </c>
      <c r="I90" s="7"/>
      <c r="J90" s="7" t="s">
        <v>107</v>
      </c>
      <c r="K90" s="7"/>
      <c r="L90" s="11" t="str">
        <f>IF(J90="0. Initiate","$51,000",IF(J90="1. Junior Member","$306,000",IF(J90="2. Member","$1,581,000",IF(J90="3. Senior Member","$0",IF(J90="4. Consul Initiate","$0","$0")))))</f>
        <v>$1,581,000</v>
      </c>
      <c r="M90" s="39">
        <f>L90-N90</f>
        <v>1581000</v>
      </c>
      <c r="N90" s="44"/>
      <c r="O90" s="9"/>
      <c r="P90" s="93">
        <v>41123</v>
      </c>
      <c r="Q90" s="111"/>
      <c r="R90" s="111"/>
      <c r="S90" s="54"/>
      <c r="T90" s="54"/>
      <c r="U90" s="54"/>
      <c r="V90" s="54"/>
      <c r="W90" s="54"/>
    </row>
    <row r="91" spans="1:23" x14ac:dyDescent="0.25">
      <c r="A91" s="52"/>
      <c r="B91" s="53"/>
      <c r="C91" s="53"/>
      <c r="D91" s="54"/>
      <c r="E91" s="54"/>
      <c r="F91" s="54"/>
      <c r="G91" s="4" t="s">
        <v>48</v>
      </c>
      <c r="H91" s="4" t="s">
        <v>87</v>
      </c>
      <c r="I91" s="7"/>
      <c r="J91" s="6" t="s">
        <v>105</v>
      </c>
      <c r="K91" s="7"/>
      <c r="L91" s="11" t="str">
        <f>IF(J91="0. Initiate","$51,000",IF(J91="1. Junior Member","$306,000",IF(J91="2. Member","$1,581,000",IF(J91="3. Senior Member","$0",IF(J91="4. Consul Initiate","$0","$0")))))</f>
        <v>$51,000</v>
      </c>
      <c r="M91" s="39">
        <f>L91-N91</f>
        <v>51000</v>
      </c>
      <c r="N91" s="44"/>
      <c r="O91" s="9"/>
      <c r="P91" s="93">
        <v>41074</v>
      </c>
      <c r="Q91" s="111"/>
      <c r="R91" s="111"/>
      <c r="S91" s="54"/>
      <c r="T91" s="54"/>
      <c r="U91" s="54"/>
      <c r="V91" s="54"/>
      <c r="W91" s="54"/>
    </row>
    <row r="92" spans="1:23" x14ac:dyDescent="0.25">
      <c r="A92" s="52"/>
      <c r="B92" s="53"/>
      <c r="C92" s="53"/>
      <c r="D92" s="54"/>
      <c r="E92" s="54"/>
      <c r="F92" s="54"/>
      <c r="G92" s="4" t="s">
        <v>49</v>
      </c>
      <c r="H92" s="4" t="s">
        <v>88</v>
      </c>
      <c r="I92" s="7"/>
      <c r="J92" s="7" t="s">
        <v>105</v>
      </c>
      <c r="K92" s="7"/>
      <c r="L92" s="11" t="str">
        <f>IF(J92="0. Initiate","$51,000",IF(J92="1. Junior Member","$306,000",IF(J92="2. Member","$1,581,000",IF(J92="3. Senior Member","$0",IF(J92="4. Consul Initiate","$0","$0")))))</f>
        <v>$51,000</v>
      </c>
      <c r="M92" s="39">
        <f>L92-N92</f>
        <v>51000</v>
      </c>
      <c r="N92" s="44"/>
      <c r="O92" s="9"/>
      <c r="P92" s="93">
        <v>40989</v>
      </c>
      <c r="Q92" s="111"/>
      <c r="R92" s="111"/>
      <c r="S92" s="54"/>
      <c r="T92" s="54"/>
      <c r="U92" s="54"/>
      <c r="V92" s="54"/>
      <c r="W92" s="54"/>
    </row>
    <row r="93" spans="1:23" x14ac:dyDescent="0.25">
      <c r="A93" s="52"/>
      <c r="B93" s="53"/>
      <c r="C93" s="53"/>
      <c r="D93" s="54"/>
      <c r="E93" s="54"/>
      <c r="F93" s="54"/>
      <c r="G93" s="4" t="s">
        <v>188</v>
      </c>
      <c r="H93" s="4" t="s">
        <v>89</v>
      </c>
      <c r="I93" s="7"/>
      <c r="J93" s="7" t="s">
        <v>108</v>
      </c>
      <c r="K93" s="7"/>
      <c r="L93" s="11" t="str">
        <f>IF(J93="0. Initiate","$51,000",IF(J93="1. Junior Member","$306,000",IF(J93="2. Member","$1,581,000",IF(J93="3. Senior Member","$0",IF(J93="4. Consul Initiate","$0","$0")))))</f>
        <v>$0</v>
      </c>
      <c r="M93" s="39">
        <f>L93-N93</f>
        <v>0</v>
      </c>
      <c r="N93" s="44"/>
      <c r="O93" s="9"/>
      <c r="P93" s="93">
        <v>41000</v>
      </c>
      <c r="Q93" s="111"/>
      <c r="R93" s="111"/>
      <c r="S93" s="54"/>
      <c r="T93" s="54"/>
      <c r="U93" s="54"/>
      <c r="V93" s="54"/>
      <c r="W93" s="54"/>
    </row>
    <row r="94" spans="1:23" x14ac:dyDescent="0.25">
      <c r="A94" s="52"/>
      <c r="B94" s="53"/>
      <c r="C94" s="53"/>
      <c r="D94" s="54"/>
      <c r="E94" s="54"/>
      <c r="F94" s="54"/>
      <c r="G94" s="4" t="s">
        <v>190</v>
      </c>
      <c r="H94" s="4" t="s">
        <v>189</v>
      </c>
      <c r="I94" s="7"/>
      <c r="J94" s="7" t="s">
        <v>105</v>
      </c>
      <c r="K94" s="7"/>
      <c r="L94" s="11" t="str">
        <f>IF(J94="0. Initiate","$51,000",IF(J94="1. Junior Member","$306,000",IF(J94="2. Member","$1,581,000",IF(J94="3. Senior Member","$0",IF(J94="4. Consul Initiate","$0","$0")))))</f>
        <v>$51,000</v>
      </c>
      <c r="M94" s="39">
        <f>L94-N94</f>
        <v>51000</v>
      </c>
      <c r="N94" s="44"/>
      <c r="O94" s="9"/>
      <c r="P94" s="93">
        <v>41086</v>
      </c>
      <c r="Q94" s="111"/>
      <c r="R94" s="111"/>
      <c r="S94" s="54"/>
      <c r="T94" s="54"/>
      <c r="U94" s="54"/>
      <c r="V94" s="54"/>
      <c r="W94" s="54"/>
    </row>
    <row r="95" spans="1:23" x14ac:dyDescent="0.25">
      <c r="A95" s="52"/>
      <c r="B95" s="53"/>
      <c r="C95" s="53"/>
      <c r="D95" s="54"/>
      <c r="E95" s="54"/>
      <c r="F95" s="54"/>
      <c r="G95" s="4" t="s">
        <v>616</v>
      </c>
      <c r="H95" s="4" t="s">
        <v>617</v>
      </c>
      <c r="I95" s="7"/>
      <c r="J95" s="7"/>
      <c r="K95" s="7"/>
      <c r="L95" s="11" t="str">
        <f>IF(J95="0. Initiate","$51,000",IF(J95="1. Junior Member","$306,000",IF(J95="2. Member","$1,581,000",IF(J95="3. Senior Member","$0",IF(J95="4. Consul Initiate","$0","$0")))))</f>
        <v>$0</v>
      </c>
      <c r="M95" s="39">
        <f>L95-N95</f>
        <v>0</v>
      </c>
      <c r="N95" s="44"/>
      <c r="O95" s="9"/>
      <c r="P95" s="93">
        <v>41129</v>
      </c>
      <c r="Q95" s="111"/>
      <c r="R95" s="111"/>
      <c r="S95" s="54"/>
      <c r="T95" s="54"/>
      <c r="U95" s="54"/>
      <c r="V95" s="54"/>
      <c r="W95" s="54"/>
    </row>
    <row r="96" spans="1:23" x14ac:dyDescent="0.25">
      <c r="A96" s="52"/>
      <c r="B96" s="53"/>
      <c r="C96" s="53"/>
      <c r="D96" s="54"/>
      <c r="E96" s="54"/>
      <c r="F96" s="54"/>
      <c r="G96" s="4" t="s">
        <v>192</v>
      </c>
      <c r="H96" s="4" t="s">
        <v>191</v>
      </c>
      <c r="I96" s="7"/>
      <c r="J96" s="7" t="s">
        <v>105</v>
      </c>
      <c r="K96" s="7"/>
      <c r="L96" s="11" t="str">
        <f>IF(J96="0. Initiate","$51,000",IF(J96="1. Junior Member","$306,000",IF(J96="2. Member","$1,581,000",IF(J96="3. Senior Member","$0",IF(J96="4. Consul Initiate","$0","$0")))))</f>
        <v>$51,000</v>
      </c>
      <c r="M96" s="39">
        <f>L96-N96</f>
        <v>51000</v>
      </c>
      <c r="N96" s="44"/>
      <c r="O96" s="9"/>
      <c r="P96" s="93">
        <v>41098</v>
      </c>
      <c r="Q96" s="111"/>
      <c r="R96" s="111"/>
      <c r="S96" s="54"/>
      <c r="T96" s="54"/>
      <c r="U96" s="54"/>
      <c r="V96" s="54"/>
      <c r="W96" s="54"/>
    </row>
    <row r="97" spans="1:23" x14ac:dyDescent="0.25">
      <c r="A97" s="52"/>
      <c r="B97" s="53"/>
      <c r="C97" s="53"/>
      <c r="D97" s="54"/>
      <c r="E97" s="54"/>
      <c r="F97" s="54"/>
      <c r="G97" s="4" t="s">
        <v>193</v>
      </c>
      <c r="H97" s="4" t="s">
        <v>194</v>
      </c>
      <c r="I97" s="7"/>
      <c r="J97" s="6" t="s">
        <v>105</v>
      </c>
      <c r="K97" s="7"/>
      <c r="L97" s="11" t="str">
        <f>IF(J97="0. Initiate","$51,000",IF(J97="1. Junior Member","$306,000",IF(J97="2. Member","$1,581,000",IF(J97="3. Senior Member","$0",IF(J97="4. Consul Initiate","$0","$0")))))</f>
        <v>$51,000</v>
      </c>
      <c r="M97" s="39">
        <f>L97-N97</f>
        <v>38050</v>
      </c>
      <c r="N97" s="44">
        <v>12950</v>
      </c>
      <c r="O97" s="9"/>
      <c r="P97" s="93">
        <v>41118</v>
      </c>
      <c r="Q97" s="111"/>
      <c r="R97" s="111"/>
      <c r="S97" s="54"/>
      <c r="T97" s="54"/>
      <c r="U97" s="54"/>
      <c r="V97" s="54"/>
      <c r="W97" s="54"/>
    </row>
    <row r="98" spans="1:23" x14ac:dyDescent="0.25">
      <c r="A98" s="52"/>
      <c r="B98" s="53"/>
      <c r="C98" s="53"/>
      <c r="D98" s="54"/>
      <c r="E98" s="54"/>
      <c r="F98" s="54"/>
      <c r="G98" s="4" t="s">
        <v>195</v>
      </c>
      <c r="H98" s="4" t="s">
        <v>167</v>
      </c>
      <c r="I98" s="7"/>
      <c r="J98" s="7" t="s">
        <v>106</v>
      </c>
      <c r="K98" s="7"/>
      <c r="L98" s="11" t="str">
        <f>IF(J98="0. Initiate","$51,000",IF(J98="1. Junior Member","$306,000",IF(J98="2. Member","$1,581,000",IF(J98="3. Senior Member","$0",IF(J98="4. Consul Initiate","$0","$0")))))</f>
        <v>$306,000</v>
      </c>
      <c r="M98" s="39">
        <f>L98-N98</f>
        <v>305400</v>
      </c>
      <c r="N98" s="44">
        <v>600</v>
      </c>
      <c r="O98" s="9"/>
      <c r="P98" s="93">
        <v>41122</v>
      </c>
      <c r="Q98" s="111"/>
      <c r="R98" s="111"/>
      <c r="S98" s="54"/>
      <c r="T98" s="54"/>
      <c r="U98" s="54"/>
      <c r="V98" s="54"/>
      <c r="W98" s="54"/>
    </row>
    <row r="99" spans="1:23" x14ac:dyDescent="0.25">
      <c r="A99" s="52"/>
      <c r="B99" s="53"/>
      <c r="C99" s="53"/>
      <c r="D99" s="54"/>
      <c r="E99" s="54"/>
      <c r="F99" s="54"/>
      <c r="G99" s="4" t="s">
        <v>196</v>
      </c>
      <c r="H99" s="4" t="s">
        <v>197</v>
      </c>
      <c r="I99" s="7"/>
      <c r="J99" s="7" t="s">
        <v>106</v>
      </c>
      <c r="K99" s="7"/>
      <c r="L99" s="11" t="str">
        <f>IF(J99="0. Initiate","$51,000",IF(J99="1. Junior Member","$306,000",IF(J99="2. Member","$1,581,000",IF(J99="3. Senior Member","$0",IF(J99="4. Consul Initiate","$0","$0")))))</f>
        <v>$306,000</v>
      </c>
      <c r="M99" s="39">
        <f>L99-N99</f>
        <v>210414</v>
      </c>
      <c r="N99" s="44">
        <v>95586</v>
      </c>
      <c r="O99" s="9"/>
      <c r="P99" s="93">
        <v>41121</v>
      </c>
      <c r="Q99" s="111"/>
      <c r="R99" s="111"/>
      <c r="S99" s="54"/>
      <c r="T99" s="54"/>
      <c r="U99" s="54"/>
      <c r="V99" s="54"/>
      <c r="W99" s="54"/>
    </row>
    <row r="100" spans="1:23" x14ac:dyDescent="0.25">
      <c r="A100" s="52"/>
      <c r="B100" s="53"/>
      <c r="C100" s="53"/>
      <c r="D100" s="54"/>
      <c r="E100" s="54"/>
      <c r="F100" s="54"/>
      <c r="G100" s="4" t="s">
        <v>198</v>
      </c>
      <c r="H100" s="4" t="s">
        <v>167</v>
      </c>
      <c r="I100" s="7"/>
      <c r="J100" s="7" t="s">
        <v>106</v>
      </c>
      <c r="K100" s="7"/>
      <c r="L100" s="11" t="str">
        <f>IF(J100="0. Initiate","$51,000",IF(J100="1. Junior Member","$306,000",IF(J100="2. Member","$1,581,000",IF(J100="3. Senior Member","$0",IF(J100="4. Consul Initiate","$0","$0")))))</f>
        <v>$306,000</v>
      </c>
      <c r="M100" s="39">
        <f>L100-N100</f>
        <v>293100</v>
      </c>
      <c r="N100" s="44">
        <v>12900</v>
      </c>
      <c r="O100" s="9"/>
      <c r="P100" s="93">
        <v>41124</v>
      </c>
      <c r="Q100" s="111"/>
      <c r="R100" s="111"/>
      <c r="S100" s="54"/>
      <c r="T100" s="54"/>
      <c r="U100" s="54"/>
      <c r="V100" s="54"/>
      <c r="W100" s="54"/>
    </row>
    <row r="101" spans="1:23" x14ac:dyDescent="0.25">
      <c r="A101" s="52"/>
      <c r="B101" s="53"/>
      <c r="C101" s="53"/>
      <c r="D101" s="54"/>
      <c r="E101" s="54"/>
      <c r="F101" s="54"/>
      <c r="G101" s="4" t="s">
        <v>199</v>
      </c>
      <c r="H101" s="4" t="s">
        <v>200</v>
      </c>
      <c r="I101" s="7"/>
      <c r="J101" s="7" t="s">
        <v>105</v>
      </c>
      <c r="K101" s="7"/>
      <c r="L101" s="11" t="str">
        <f>IF(J101="0. Initiate","$51,000",IF(J101="1. Junior Member","$306,000",IF(J101="2. Member","$1,581,000",IF(J101="3. Senior Member","$0",IF(J101="4. Consul Initiate","$0","$0")))))</f>
        <v>$51,000</v>
      </c>
      <c r="M101" s="39">
        <f>L101-N101</f>
        <v>51000</v>
      </c>
      <c r="N101" s="44"/>
      <c r="O101" s="9"/>
      <c r="P101" s="93">
        <v>41069</v>
      </c>
      <c r="Q101" s="111"/>
      <c r="R101" s="111"/>
      <c r="S101" s="54"/>
      <c r="T101" s="54"/>
      <c r="U101" s="54"/>
      <c r="V101" s="54"/>
      <c r="W101" s="54"/>
    </row>
    <row r="102" spans="1:23" x14ac:dyDescent="0.25">
      <c r="A102" s="52"/>
      <c r="B102" s="53"/>
      <c r="C102" s="53"/>
      <c r="D102" s="54"/>
      <c r="E102" s="54"/>
      <c r="F102" s="54"/>
      <c r="G102" s="4" t="s">
        <v>201</v>
      </c>
      <c r="H102" s="4" t="s">
        <v>202</v>
      </c>
      <c r="I102" s="7"/>
      <c r="J102" s="7" t="s">
        <v>105</v>
      </c>
      <c r="K102" s="7"/>
      <c r="L102" s="11" t="str">
        <f>IF(J102="0. Initiate","$51,000",IF(J102="1. Junior Member","$306,000",IF(J102="2. Member","$1,581,000",IF(J102="3. Senior Member","$0",IF(J102="4. Consul Initiate","$0","$0")))))</f>
        <v>$51,000</v>
      </c>
      <c r="M102" s="39">
        <f>L102-N102</f>
        <v>51000</v>
      </c>
      <c r="N102" s="44"/>
      <c r="O102" s="9"/>
      <c r="P102" s="93">
        <v>41123</v>
      </c>
      <c r="Q102" s="111"/>
      <c r="R102" s="111"/>
      <c r="S102" s="54"/>
      <c r="T102" s="54"/>
      <c r="U102" s="54"/>
      <c r="V102" s="54"/>
      <c r="W102" s="54"/>
    </row>
    <row r="103" spans="1:23" x14ac:dyDescent="0.25">
      <c r="A103" s="52"/>
      <c r="B103" s="53"/>
      <c r="C103" s="53"/>
      <c r="D103" s="54"/>
      <c r="E103" s="54"/>
      <c r="F103" s="54"/>
      <c r="G103" s="4" t="s">
        <v>203</v>
      </c>
      <c r="H103" s="4" t="s">
        <v>153</v>
      </c>
      <c r="I103" s="33"/>
      <c r="J103" s="7" t="s">
        <v>107</v>
      </c>
      <c r="K103" s="34"/>
      <c r="L103" s="11" t="str">
        <f>IF(J103="0. Initiate","$51,000",IF(J103="1. Junior Member","$306,000",IF(J103="2. Member","$1,581,000",IF(J103="3. Senior Member","$0",IF(J103="4. Consul Initiate","$0","$0")))))</f>
        <v>$1,581,000</v>
      </c>
      <c r="M103" s="39">
        <f>L103-N103</f>
        <v>1489753</v>
      </c>
      <c r="N103" s="44">
        <v>91247</v>
      </c>
      <c r="O103" s="9"/>
      <c r="P103" s="93">
        <v>41123</v>
      </c>
      <c r="Q103" s="111"/>
      <c r="R103" s="111"/>
      <c r="S103" s="54"/>
      <c r="T103" s="54"/>
      <c r="U103" s="54"/>
      <c r="V103" s="54"/>
      <c r="W103" s="54"/>
    </row>
    <row r="104" spans="1:23" x14ac:dyDescent="0.25">
      <c r="A104" s="52"/>
      <c r="B104" s="53"/>
      <c r="C104" s="53"/>
      <c r="D104" s="54"/>
      <c r="E104" s="54"/>
      <c r="F104" s="54"/>
      <c r="G104" s="4" t="s">
        <v>204</v>
      </c>
      <c r="H104" s="4" t="s">
        <v>205</v>
      </c>
      <c r="I104" s="7"/>
      <c r="J104" s="7" t="s">
        <v>105</v>
      </c>
      <c r="K104" s="7"/>
      <c r="L104" s="11" t="str">
        <f>IF(J104="0. Initiate","$51,000",IF(J104="1. Junior Member","$306,000",IF(J104="2. Member","$1,581,000",IF(J104="3. Senior Member","$0",IF(J104="4. Consul Initiate","$0","$0")))))</f>
        <v>$51,000</v>
      </c>
      <c r="M104" s="39">
        <f>L104-N104</f>
        <v>51000</v>
      </c>
      <c r="N104" s="44"/>
      <c r="O104" s="9"/>
      <c r="P104" s="93">
        <v>41010</v>
      </c>
      <c r="Q104" s="111"/>
      <c r="R104" s="111"/>
      <c r="S104" s="54"/>
      <c r="T104" s="54"/>
      <c r="U104" s="54"/>
      <c r="V104" s="54"/>
      <c r="W104" s="54"/>
    </row>
    <row r="105" spans="1:23" x14ac:dyDescent="0.25">
      <c r="A105" s="52"/>
      <c r="B105" s="53"/>
      <c r="C105" s="53"/>
      <c r="D105" s="54"/>
      <c r="E105" s="54"/>
      <c r="F105" s="54"/>
      <c r="G105" s="4" t="s">
        <v>206</v>
      </c>
      <c r="H105" s="4" t="s">
        <v>207</v>
      </c>
      <c r="I105" s="7"/>
      <c r="J105" s="7" t="s">
        <v>106</v>
      </c>
      <c r="K105" s="7"/>
      <c r="L105" s="11" t="str">
        <f>IF(J105="0. Initiate","$51,000",IF(J105="1. Junior Member","$306,000",IF(J105="2. Member","$1,581,000",IF(J105="3. Senior Member","$0",IF(J105="4. Consul Initiate","$0","$0")))))</f>
        <v>$306,000</v>
      </c>
      <c r="M105" s="39">
        <f>L105-N105</f>
        <v>189432</v>
      </c>
      <c r="N105" s="44">
        <v>116568</v>
      </c>
      <c r="O105" s="9"/>
      <c r="P105" s="93">
        <v>41124</v>
      </c>
      <c r="Q105" s="111"/>
      <c r="R105" s="111"/>
      <c r="S105" s="54"/>
      <c r="T105" s="54"/>
      <c r="U105" s="54"/>
      <c r="V105" s="54"/>
      <c r="W105" s="54"/>
    </row>
    <row r="106" spans="1:23" x14ac:dyDescent="0.25">
      <c r="A106" s="52"/>
      <c r="B106" s="53"/>
      <c r="C106" s="53"/>
      <c r="D106" s="54"/>
      <c r="E106" s="54"/>
      <c r="F106" s="54"/>
      <c r="G106" s="4" t="s">
        <v>208</v>
      </c>
      <c r="H106" s="4" t="s">
        <v>209</v>
      </c>
      <c r="I106" s="7"/>
      <c r="J106" s="7" t="s">
        <v>105</v>
      </c>
      <c r="K106" s="7"/>
      <c r="L106" s="11" t="str">
        <f>IF(J106="0. Initiate","$51,000",IF(J106="1. Junior Member","$306,000",IF(J106="2. Member","$1,581,000",IF(J106="3. Senior Member","$0",IF(J106="4. Consul Initiate","$0","$0")))))</f>
        <v>$51,000</v>
      </c>
      <c r="M106" s="39">
        <f>L106-N106</f>
        <v>51000</v>
      </c>
      <c r="N106" s="44"/>
      <c r="O106" s="9"/>
      <c r="P106" s="93">
        <v>41083</v>
      </c>
      <c r="Q106" s="111"/>
      <c r="R106" s="111"/>
      <c r="S106" s="54"/>
      <c r="T106" s="54"/>
      <c r="U106" s="54"/>
      <c r="V106" s="54"/>
      <c r="W106" s="54"/>
    </row>
    <row r="107" spans="1:23" x14ac:dyDescent="0.25">
      <c r="A107" s="52"/>
      <c r="B107" s="53"/>
      <c r="C107" s="53"/>
      <c r="D107" s="54"/>
      <c r="E107" s="54"/>
      <c r="F107" s="54"/>
      <c r="G107" s="4" t="s">
        <v>210</v>
      </c>
      <c r="H107" s="4" t="s">
        <v>65</v>
      </c>
      <c r="I107" s="7"/>
      <c r="J107" s="7" t="s">
        <v>109</v>
      </c>
      <c r="K107" s="7"/>
      <c r="L107" s="11" t="str">
        <f>IF(J107="0. Initiate","$51,000",IF(J107="1. Junior Member","$306,000",IF(J107="2. Member","$1,581,000",IF(J107="3. Senior Member","$0",IF(J107="4. Consul Initiate","$0","$0")))))</f>
        <v>$0</v>
      </c>
      <c r="M107" s="39">
        <f>L107-N107</f>
        <v>-1150</v>
      </c>
      <c r="N107" s="44">
        <v>1150</v>
      </c>
      <c r="O107" s="9"/>
      <c r="P107" s="93">
        <v>41111</v>
      </c>
      <c r="Q107" s="111"/>
      <c r="R107" s="111"/>
      <c r="S107" s="54"/>
      <c r="T107" s="54"/>
      <c r="U107" s="54"/>
      <c r="V107" s="54"/>
      <c r="W107" s="54"/>
    </row>
    <row r="108" spans="1:23" x14ac:dyDescent="0.25">
      <c r="A108" s="52"/>
      <c r="B108" s="53"/>
      <c r="C108" s="53"/>
      <c r="D108" s="54"/>
      <c r="E108" s="54"/>
      <c r="F108" s="54"/>
      <c r="G108" s="4" t="s">
        <v>211</v>
      </c>
      <c r="H108" s="4" t="s">
        <v>212</v>
      </c>
      <c r="I108" s="7"/>
      <c r="J108" s="7" t="s">
        <v>105</v>
      </c>
      <c r="K108" s="7"/>
      <c r="L108" s="11" t="str">
        <f>IF(J108="0. Initiate","$51,000",IF(J108="1. Junior Member","$306,000",IF(J108="2. Member","$1,581,000",IF(J108="3. Senior Member","$0",IF(J108="4. Consul Initiate","$0","$0")))))</f>
        <v>$51,000</v>
      </c>
      <c r="M108" s="39">
        <f>L108-N108</f>
        <v>46180</v>
      </c>
      <c r="N108" s="44">
        <v>4820</v>
      </c>
      <c r="O108" s="9"/>
      <c r="P108" s="93">
        <v>41123</v>
      </c>
      <c r="Q108" s="111"/>
      <c r="R108" s="111"/>
      <c r="S108" s="54"/>
      <c r="T108" s="54"/>
      <c r="U108" s="54"/>
      <c r="V108" s="54"/>
      <c r="W108" s="54"/>
    </row>
    <row r="109" spans="1:23" x14ac:dyDescent="0.25">
      <c r="A109" s="52"/>
      <c r="B109" s="53"/>
      <c r="C109" s="53"/>
      <c r="D109" s="54"/>
      <c r="E109" s="54"/>
      <c r="F109" s="54"/>
      <c r="G109" s="4" t="s">
        <v>213</v>
      </c>
      <c r="H109" s="4" t="s">
        <v>214</v>
      </c>
      <c r="I109" s="7"/>
      <c r="J109" s="7" t="s">
        <v>106</v>
      </c>
      <c r="K109" s="7"/>
      <c r="L109" s="11" t="str">
        <f>IF(J109="0. Initiate","$51,000",IF(J109="1. Junior Member","$306,000",IF(J109="2. Member","$1,581,000",IF(J109="3. Senior Member","$0",IF(J109="4. Consul Initiate","$0","$0")))))</f>
        <v>$306,000</v>
      </c>
      <c r="M109" s="39">
        <f>L109-N109</f>
        <v>177026</v>
      </c>
      <c r="N109" s="44">
        <v>128974</v>
      </c>
      <c r="O109" s="9"/>
      <c r="P109" s="93">
        <v>41124</v>
      </c>
      <c r="Q109" s="111"/>
      <c r="R109" s="111"/>
      <c r="S109" s="54"/>
      <c r="T109" s="54"/>
      <c r="U109" s="54"/>
      <c r="V109" s="54"/>
      <c r="W109" s="54"/>
    </row>
    <row r="110" spans="1:23" x14ac:dyDescent="0.25">
      <c r="A110" s="52"/>
      <c r="B110" s="53"/>
      <c r="C110" s="53"/>
      <c r="D110" s="54"/>
      <c r="E110" s="54"/>
      <c r="F110" s="54"/>
      <c r="G110" s="4" t="s">
        <v>215</v>
      </c>
      <c r="H110" s="4" t="s">
        <v>216</v>
      </c>
      <c r="I110" s="7"/>
      <c r="J110" s="7" t="s">
        <v>105</v>
      </c>
      <c r="K110" s="7"/>
      <c r="L110" s="11" t="str">
        <f>IF(J110="0. Initiate","$51,000",IF(J110="1. Junior Member","$306,000",IF(J110="2. Member","$1,581,000",IF(J110="3. Senior Member","$0",IF(J110="4. Consul Initiate","$0","$0")))))</f>
        <v>$51,000</v>
      </c>
      <c r="M110" s="39">
        <f>L110-N110</f>
        <v>51000</v>
      </c>
      <c r="N110" s="44"/>
      <c r="O110" s="9"/>
      <c r="P110" s="93">
        <v>41054</v>
      </c>
      <c r="Q110" s="111"/>
      <c r="R110" s="111"/>
      <c r="S110" s="54"/>
      <c r="T110" s="54"/>
      <c r="U110" s="54"/>
      <c r="V110" s="54"/>
      <c r="W110" s="54"/>
    </row>
    <row r="111" spans="1:23" x14ac:dyDescent="0.25">
      <c r="A111" s="52"/>
      <c r="B111" s="53"/>
      <c r="C111" s="53"/>
      <c r="D111" s="54"/>
      <c r="E111" s="54"/>
      <c r="F111" s="54"/>
      <c r="G111" s="4" t="s">
        <v>217</v>
      </c>
      <c r="H111" s="4" t="s">
        <v>218</v>
      </c>
      <c r="I111" s="7"/>
      <c r="J111" s="7" t="s">
        <v>105</v>
      </c>
      <c r="K111" s="7"/>
      <c r="L111" s="11" t="str">
        <f>IF(J111="0. Initiate","$51,000",IF(J111="1. Junior Member","$306,000",IF(J111="2. Member","$1,581,000",IF(J111="3. Senior Member","$0",IF(J111="4. Consul Initiate","$0","$0")))))</f>
        <v>$51,000</v>
      </c>
      <c r="M111" s="39">
        <f>L111-N111</f>
        <v>51000</v>
      </c>
      <c r="N111" s="44"/>
      <c r="O111" s="9"/>
      <c r="P111" s="93">
        <v>41120</v>
      </c>
      <c r="Q111" s="111"/>
      <c r="R111" s="111"/>
      <c r="S111" s="54"/>
      <c r="T111" s="54"/>
      <c r="U111" s="54"/>
      <c r="V111" s="54"/>
      <c r="W111" s="54"/>
    </row>
    <row r="112" spans="1:23" x14ac:dyDescent="0.25">
      <c r="A112" s="52"/>
      <c r="B112" s="53"/>
      <c r="C112" s="53"/>
      <c r="D112" s="54"/>
      <c r="E112" s="54"/>
      <c r="F112" s="54"/>
      <c r="G112" s="4" t="s">
        <v>219</v>
      </c>
      <c r="H112" s="4" t="s">
        <v>220</v>
      </c>
      <c r="I112" s="7"/>
      <c r="J112" s="7" t="s">
        <v>106</v>
      </c>
      <c r="K112" s="7"/>
      <c r="L112" s="11" t="str">
        <f>IF(J112="0. Initiate","$51,000",IF(J112="1. Junior Member","$306,000",IF(J112="2. Member","$1,581,000",IF(J112="3. Senior Member","$0",IF(J112="4. Consul Initiate","$0","$0")))))</f>
        <v>$306,000</v>
      </c>
      <c r="M112" s="39">
        <f>L112-N112</f>
        <v>304200</v>
      </c>
      <c r="N112" s="44">
        <v>1800</v>
      </c>
      <c r="O112" s="9"/>
      <c r="P112" s="93">
        <v>41111</v>
      </c>
      <c r="Q112" s="111"/>
      <c r="R112" s="111"/>
      <c r="S112" s="54"/>
      <c r="T112" s="54"/>
      <c r="U112" s="54"/>
      <c r="V112" s="54"/>
      <c r="W112" s="54"/>
    </row>
    <row r="113" spans="1:23" x14ac:dyDescent="0.25">
      <c r="A113" s="52"/>
      <c r="B113" s="53"/>
      <c r="C113" s="53"/>
      <c r="D113" s="54"/>
      <c r="E113" s="54"/>
      <c r="F113" s="54"/>
      <c r="G113" s="4" t="s">
        <v>221</v>
      </c>
      <c r="H113" s="4" t="s">
        <v>222</v>
      </c>
      <c r="I113" s="7"/>
      <c r="J113" s="7" t="s">
        <v>105</v>
      </c>
      <c r="K113" s="7"/>
      <c r="L113" s="11" t="str">
        <f>IF(J113="0. Initiate","$51,000",IF(J113="1. Junior Member","$306,000",IF(J113="2. Member","$1,581,000",IF(J113="3. Senior Member","$0",IF(J113="4. Consul Initiate","$0","$0")))))</f>
        <v>$51,000</v>
      </c>
      <c r="M113" s="39">
        <f>L113-N113</f>
        <v>51000</v>
      </c>
      <c r="N113" s="44"/>
      <c r="O113" s="9"/>
      <c r="P113" s="93">
        <v>40988</v>
      </c>
      <c r="Q113" s="111"/>
      <c r="R113" s="111"/>
      <c r="S113" s="54"/>
      <c r="T113" s="54"/>
      <c r="U113" s="54"/>
      <c r="V113" s="54"/>
      <c r="W113" s="54"/>
    </row>
    <row r="114" spans="1:23" x14ac:dyDescent="0.25">
      <c r="A114" s="52"/>
      <c r="B114" s="53"/>
      <c r="C114" s="53"/>
      <c r="D114" s="54"/>
      <c r="E114" s="54"/>
      <c r="F114" s="54"/>
      <c r="G114" s="4" t="s">
        <v>223</v>
      </c>
      <c r="H114" s="4" t="s">
        <v>224</v>
      </c>
      <c r="I114" s="7"/>
      <c r="J114" s="7" t="s">
        <v>105</v>
      </c>
      <c r="K114" s="7"/>
      <c r="L114" s="11" t="str">
        <f>IF(J114="0. Initiate","$51,000",IF(J114="1. Junior Member","$306,000",IF(J114="2. Member","$1,581,000",IF(J114="3. Senior Member","$0",IF(J114="4. Consul Initiate","$0","$0")))))</f>
        <v>$51,000</v>
      </c>
      <c r="M114" s="39">
        <f>L114-N114</f>
        <v>51000</v>
      </c>
      <c r="N114" s="44"/>
      <c r="O114" s="9"/>
      <c r="P114" s="93">
        <v>41119</v>
      </c>
      <c r="Q114" s="111"/>
      <c r="R114" s="111"/>
      <c r="S114" s="54"/>
      <c r="T114" s="54"/>
      <c r="U114" s="54"/>
      <c r="V114" s="54"/>
      <c r="W114" s="54"/>
    </row>
    <row r="115" spans="1:23" x14ac:dyDescent="0.25">
      <c r="A115" s="52"/>
      <c r="B115" s="53"/>
      <c r="C115" s="53"/>
      <c r="D115" s="54"/>
      <c r="E115" s="54"/>
      <c r="F115" s="54"/>
      <c r="G115" s="4" t="s">
        <v>225</v>
      </c>
      <c r="H115" s="4" t="s">
        <v>226</v>
      </c>
      <c r="I115" s="7"/>
      <c r="J115" s="7" t="s">
        <v>105</v>
      </c>
      <c r="K115" s="7"/>
      <c r="L115" s="11" t="str">
        <f>IF(J115="0. Initiate","$51,000",IF(J115="1. Junior Member","$306,000",IF(J115="2. Member","$1,581,000",IF(J115="3. Senior Member","$0",IF(J115="4. Consul Initiate","$0","$0")))))</f>
        <v>$51,000</v>
      </c>
      <c r="M115" s="39">
        <f>L115-N115</f>
        <v>51000</v>
      </c>
      <c r="N115" s="44"/>
      <c r="O115" s="9"/>
      <c r="P115" s="93">
        <v>40978</v>
      </c>
      <c r="Q115" s="111"/>
      <c r="R115" s="111"/>
      <c r="S115" s="54"/>
      <c r="T115" s="54"/>
      <c r="U115" s="54"/>
      <c r="V115" s="54"/>
      <c r="W115" s="54"/>
    </row>
    <row r="116" spans="1:23" x14ac:dyDescent="0.25">
      <c r="A116" s="52"/>
      <c r="B116" s="53"/>
      <c r="C116" s="53"/>
      <c r="D116" s="54"/>
      <c r="E116" s="54"/>
      <c r="F116" s="54"/>
      <c r="G116" s="4" t="s">
        <v>229</v>
      </c>
      <c r="H116" s="4" t="s">
        <v>230</v>
      </c>
      <c r="I116" s="7"/>
      <c r="J116" s="6" t="s">
        <v>106</v>
      </c>
      <c r="K116" s="7"/>
      <c r="L116" s="11" t="str">
        <f>IF(J116="0. Initiate","$51,000",IF(J116="1. Junior Member","$306,000",IF(J116="2. Member","$1,581,000",IF(J116="3. Senior Member","$0",IF(J116="4. Consul Initiate","$0","$0")))))</f>
        <v>$306,000</v>
      </c>
      <c r="M116" s="39">
        <f>L116-N116</f>
        <v>190000</v>
      </c>
      <c r="N116" s="44">
        <v>116000</v>
      </c>
      <c r="O116" s="9"/>
      <c r="P116" s="93">
        <v>41123</v>
      </c>
      <c r="Q116" s="111"/>
      <c r="R116" s="111"/>
      <c r="S116" s="54"/>
      <c r="T116" s="54"/>
      <c r="U116" s="54"/>
      <c r="V116" s="54"/>
      <c r="W116" s="54"/>
    </row>
    <row r="117" spans="1:23" x14ac:dyDescent="0.25">
      <c r="A117" s="52"/>
      <c r="B117" s="53"/>
      <c r="C117" s="53"/>
      <c r="D117" s="54"/>
      <c r="E117" s="54"/>
      <c r="F117" s="54"/>
      <c r="G117" s="4" t="s">
        <v>231</v>
      </c>
      <c r="H117" s="4" t="s">
        <v>85</v>
      </c>
      <c r="I117" s="7"/>
      <c r="J117" s="7" t="s">
        <v>111</v>
      </c>
      <c r="K117" s="7"/>
      <c r="L117" s="11" t="str">
        <f>IF(J117="0. Initiate","$51,000",IF(J117="1. Junior Member","$306,000",IF(J117="2. Member","$1,581,000",IF(J117="3. Senior Member","$0",IF(J117="4. Consul Initiate","$0","$0")))))</f>
        <v>$0</v>
      </c>
      <c r="M117" s="39">
        <f>L117-N117</f>
        <v>-6981</v>
      </c>
      <c r="N117" s="44">
        <v>6981</v>
      </c>
      <c r="O117" s="9"/>
      <c r="P117" s="93">
        <v>41121</v>
      </c>
      <c r="Q117" s="111"/>
      <c r="R117" s="111"/>
      <c r="S117" s="54"/>
      <c r="T117" s="54"/>
      <c r="U117" s="54"/>
      <c r="V117" s="54"/>
      <c r="W117" s="54"/>
    </row>
    <row r="118" spans="1:23" x14ac:dyDescent="0.25">
      <c r="A118" s="52"/>
      <c r="B118" s="53"/>
      <c r="C118" s="53"/>
      <c r="D118" s="54"/>
      <c r="E118" s="54"/>
      <c r="F118" s="54"/>
      <c r="G118" s="4" t="s">
        <v>232</v>
      </c>
      <c r="H118" s="4" t="s">
        <v>233</v>
      </c>
      <c r="I118" s="7"/>
      <c r="J118" s="6" t="s">
        <v>105</v>
      </c>
      <c r="K118" s="7"/>
      <c r="L118" s="11" t="str">
        <f>IF(J118="0. Initiate","$51,000",IF(J118="1. Junior Member","$306,000",IF(J118="2. Member","$1,581,000",IF(J118="3. Senior Member","$0",IF(J118="4. Consul Initiate","$0","$0")))))</f>
        <v>$51,000</v>
      </c>
      <c r="M118" s="39">
        <f>L118-N118</f>
        <v>50250</v>
      </c>
      <c r="N118" s="44">
        <v>750</v>
      </c>
      <c r="O118" s="9"/>
      <c r="P118" s="93">
        <v>41118</v>
      </c>
      <c r="Q118" s="111"/>
      <c r="R118" s="111"/>
      <c r="S118" s="54"/>
      <c r="T118" s="54"/>
      <c r="U118" s="54"/>
      <c r="V118" s="54"/>
      <c r="W118" s="54"/>
    </row>
    <row r="119" spans="1:23" x14ac:dyDescent="0.25">
      <c r="A119" s="52"/>
      <c r="B119" s="53"/>
      <c r="C119" s="53"/>
      <c r="D119" s="54"/>
      <c r="E119" s="54"/>
      <c r="F119" s="54"/>
      <c r="G119" s="4" t="s">
        <v>234</v>
      </c>
      <c r="H119" s="4" t="s">
        <v>153</v>
      </c>
      <c r="I119" s="6"/>
      <c r="J119" s="7" t="s">
        <v>107</v>
      </c>
      <c r="K119" s="7"/>
      <c r="L119" s="11" t="str">
        <f>IF(J119="0. Initiate","$51,000",IF(J119="1. Junior Member","$306,000",IF(J119="2. Member","$1,581,000",IF(J119="3. Senior Member","$0",IF(J119="4. Consul Initiate","$0","$0")))))</f>
        <v>$1,581,000</v>
      </c>
      <c r="M119" s="39">
        <f>L119-N119</f>
        <v>1385393</v>
      </c>
      <c r="N119" s="44">
        <v>195607</v>
      </c>
      <c r="O119" s="9"/>
      <c r="P119" s="93">
        <v>41123</v>
      </c>
      <c r="Q119" s="111"/>
      <c r="R119" s="111"/>
      <c r="S119" s="54"/>
      <c r="T119" s="54"/>
      <c r="U119" s="54"/>
      <c r="V119" s="54"/>
      <c r="W119" s="54"/>
    </row>
    <row r="120" spans="1:23" x14ac:dyDescent="0.25">
      <c r="A120" s="52"/>
      <c r="B120" s="53"/>
      <c r="C120" s="53"/>
      <c r="D120" s="54"/>
      <c r="E120" s="54"/>
      <c r="F120" s="54"/>
      <c r="G120" s="4" t="s">
        <v>235</v>
      </c>
      <c r="H120" s="4" t="s">
        <v>236</v>
      </c>
      <c r="I120" s="7"/>
      <c r="J120" s="7" t="s">
        <v>105</v>
      </c>
      <c r="K120" s="7"/>
      <c r="L120" s="11" t="str">
        <f>IF(J120="0. Initiate","$51,000",IF(J120="1. Junior Member","$306,000",IF(J120="2. Member","$1,581,000",IF(J120="3. Senior Member","$0",IF(J120="4. Consul Initiate","$0","$0")))))</f>
        <v>$51,000</v>
      </c>
      <c r="M120" s="39">
        <f>L120-N120</f>
        <v>51000</v>
      </c>
      <c r="N120" s="44"/>
      <c r="O120" s="9"/>
      <c r="P120" s="93">
        <v>41113</v>
      </c>
      <c r="Q120" s="111"/>
      <c r="R120" s="111"/>
      <c r="S120" s="54"/>
      <c r="T120" s="54"/>
      <c r="U120" s="54"/>
      <c r="V120" s="54"/>
      <c r="W120" s="54"/>
    </row>
    <row r="121" spans="1:23" x14ac:dyDescent="0.25">
      <c r="A121" s="52"/>
      <c r="B121" s="53"/>
      <c r="C121" s="53"/>
      <c r="D121" s="54"/>
      <c r="E121" s="54"/>
      <c r="F121" s="54"/>
      <c r="G121" s="4" t="s">
        <v>237</v>
      </c>
      <c r="H121" s="4" t="s">
        <v>238</v>
      </c>
      <c r="I121" s="7"/>
      <c r="J121" s="7" t="s">
        <v>106</v>
      </c>
      <c r="K121" s="7"/>
      <c r="L121" s="11" t="str">
        <f>IF(J121="0. Initiate","$51,000",IF(J121="1. Junior Member","$306,000",IF(J121="2. Member","$1,581,000",IF(J121="3. Senior Member","$0",IF(J121="4. Consul Initiate","$0","$0")))))</f>
        <v>$306,000</v>
      </c>
      <c r="M121" s="39">
        <f>L121-N121</f>
        <v>74890</v>
      </c>
      <c r="N121" s="44">
        <v>231110</v>
      </c>
      <c r="O121" s="9"/>
      <c r="P121" s="93">
        <v>41119</v>
      </c>
      <c r="Q121" s="111"/>
      <c r="R121" s="111"/>
      <c r="S121" s="54"/>
      <c r="T121" s="54"/>
      <c r="U121" s="54"/>
      <c r="V121" s="54"/>
      <c r="W121" s="54"/>
    </row>
    <row r="122" spans="1:23" x14ac:dyDescent="0.25">
      <c r="A122" s="52"/>
      <c r="B122" s="53"/>
      <c r="C122" s="53"/>
      <c r="D122" s="54"/>
      <c r="E122" s="54"/>
      <c r="F122" s="54"/>
      <c r="G122" s="4" t="s">
        <v>239</v>
      </c>
      <c r="H122" s="4" t="s">
        <v>218</v>
      </c>
      <c r="I122" s="7"/>
      <c r="J122" s="6" t="s">
        <v>105</v>
      </c>
      <c r="K122" s="7"/>
      <c r="L122" s="11" t="str">
        <f>IF(J122="0. Initiate","$51,000",IF(J122="1. Junior Member","$306,000",IF(J122="2. Member","$1,581,000",IF(J122="3. Senior Member","$0",IF(J122="4. Consul Initiate","$0","$0")))))</f>
        <v>$51,000</v>
      </c>
      <c r="M122" s="39">
        <f>L122-N122</f>
        <v>49900</v>
      </c>
      <c r="N122" s="44">
        <v>1100</v>
      </c>
      <c r="O122" s="9"/>
      <c r="P122" s="93">
        <v>41117</v>
      </c>
      <c r="Q122" s="111"/>
      <c r="R122" s="111"/>
      <c r="S122" s="54"/>
      <c r="T122" s="54"/>
      <c r="U122" s="54"/>
      <c r="V122" s="54"/>
      <c r="W122" s="54"/>
    </row>
    <row r="123" spans="1:23" x14ac:dyDescent="0.25">
      <c r="A123" s="52"/>
      <c r="B123" s="53"/>
      <c r="C123" s="53"/>
      <c r="D123" s="54"/>
      <c r="E123" s="54"/>
      <c r="F123" s="54"/>
      <c r="G123" s="4" t="s">
        <v>240</v>
      </c>
      <c r="H123" s="4" t="s">
        <v>240</v>
      </c>
      <c r="I123" s="7"/>
      <c r="J123" s="7" t="s">
        <v>107</v>
      </c>
      <c r="K123" s="7"/>
      <c r="L123" s="11" t="str">
        <f>IF(J123="0. Initiate","$51,000",IF(J123="1. Junior Member","$306,000",IF(J123="2. Member","$1,581,000",IF(J123="3. Senior Member","$0",IF(J123="4. Consul Initiate","$0","$0")))))</f>
        <v>$1,581,000</v>
      </c>
      <c r="M123" s="39">
        <f>L123-N123</f>
        <v>1553999</v>
      </c>
      <c r="N123" s="44">
        <v>27001</v>
      </c>
      <c r="O123" s="9"/>
      <c r="P123" s="93">
        <v>41122</v>
      </c>
      <c r="Q123" s="111"/>
      <c r="R123" s="111"/>
      <c r="S123" s="54"/>
      <c r="T123" s="54"/>
      <c r="U123" s="54"/>
      <c r="V123" s="54"/>
      <c r="W123" s="54"/>
    </row>
    <row r="124" spans="1:23" x14ac:dyDescent="0.25">
      <c r="A124" s="52"/>
      <c r="B124" s="53"/>
      <c r="C124" s="53"/>
      <c r="D124" s="54"/>
      <c r="E124" s="54"/>
      <c r="F124" s="54"/>
      <c r="G124" s="4" t="s">
        <v>241</v>
      </c>
      <c r="H124" s="4" t="s">
        <v>125</v>
      </c>
      <c r="I124" s="7"/>
      <c r="J124" s="6" t="s">
        <v>105</v>
      </c>
      <c r="K124" s="7"/>
      <c r="L124" s="11" t="str">
        <f>IF(J124="0. Initiate","$51,000",IF(J124="1. Junior Member","$306,000",IF(J124="2. Member","$1,581,000",IF(J124="3. Senior Member","$0",IF(J124="4. Consul Initiate","$0","$0")))))</f>
        <v>$51,000</v>
      </c>
      <c r="M124" s="39">
        <f>L124-N124</f>
        <v>51000</v>
      </c>
      <c r="N124" s="44"/>
      <c r="O124" s="9"/>
      <c r="P124" s="93">
        <v>40997</v>
      </c>
      <c r="Q124" s="111"/>
      <c r="R124" s="111"/>
      <c r="S124" s="54"/>
      <c r="T124" s="54"/>
      <c r="U124" s="54"/>
      <c r="V124" s="54"/>
      <c r="W124" s="54"/>
    </row>
    <row r="125" spans="1:23" x14ac:dyDescent="0.25">
      <c r="A125" s="52"/>
      <c r="B125" s="53"/>
      <c r="C125" s="53"/>
      <c r="D125" s="54"/>
      <c r="E125" s="54"/>
      <c r="F125" s="54"/>
      <c r="G125" s="4" t="s">
        <v>242</v>
      </c>
      <c r="H125" s="4" t="s">
        <v>243</v>
      </c>
      <c r="I125" s="7"/>
      <c r="J125" s="6" t="s">
        <v>105</v>
      </c>
      <c r="K125" s="7"/>
      <c r="L125" s="11" t="str">
        <f>IF(J125="0. Initiate","$51,000",IF(J125="1. Junior Member","$306,000",IF(J125="2. Member","$1,581,000",IF(J125="3. Senior Member","$0",IF(J125="4. Consul Initiate","$0","$0")))))</f>
        <v>$51,000</v>
      </c>
      <c r="M125" s="39">
        <f>L125-N125</f>
        <v>47150</v>
      </c>
      <c r="N125" s="44">
        <v>3850</v>
      </c>
      <c r="O125" s="9"/>
      <c r="P125" s="93">
        <v>41104</v>
      </c>
      <c r="Q125" s="111"/>
      <c r="R125" s="111"/>
      <c r="S125" s="54"/>
      <c r="T125" s="54"/>
      <c r="U125" s="54"/>
      <c r="V125" s="54"/>
      <c r="W125" s="54"/>
    </row>
    <row r="126" spans="1:23" x14ac:dyDescent="0.25">
      <c r="A126" s="52"/>
      <c r="B126" s="53"/>
      <c r="C126" s="53"/>
      <c r="D126" s="54"/>
      <c r="E126" s="54"/>
      <c r="F126" s="54"/>
      <c r="G126" s="4" t="s">
        <v>244</v>
      </c>
      <c r="H126" s="4" t="s">
        <v>245</v>
      </c>
      <c r="I126" s="7"/>
      <c r="J126" s="6" t="s">
        <v>105</v>
      </c>
      <c r="K126" s="7"/>
      <c r="L126" s="11" t="str">
        <f>IF(J126="0. Initiate","$51,000",IF(J126="1. Junior Member","$306,000",IF(J126="2. Member","$1,581,000",IF(J126="3. Senior Member","$0",IF(J126="4. Consul Initiate","$0","$0")))))</f>
        <v>$51,000</v>
      </c>
      <c r="M126" s="39">
        <f>L126-N126</f>
        <v>51000</v>
      </c>
      <c r="N126" s="44"/>
      <c r="O126" s="9"/>
      <c r="P126" s="93">
        <v>41054</v>
      </c>
      <c r="Q126" s="111"/>
      <c r="R126" s="111"/>
      <c r="S126" s="54"/>
      <c r="T126" s="54"/>
      <c r="U126" s="54"/>
      <c r="V126" s="54"/>
      <c r="W126" s="54"/>
    </row>
    <row r="127" spans="1:23" x14ac:dyDescent="0.25">
      <c r="A127" s="52"/>
      <c r="B127" s="53"/>
      <c r="C127" s="53"/>
      <c r="D127" s="54"/>
      <c r="E127" s="54"/>
      <c r="F127" s="54"/>
      <c r="G127" s="4" t="s">
        <v>246</v>
      </c>
      <c r="H127" s="4" t="s">
        <v>247</v>
      </c>
      <c r="I127" s="7"/>
      <c r="J127" s="7" t="s">
        <v>105</v>
      </c>
      <c r="K127" s="7"/>
      <c r="L127" s="11" t="str">
        <f>IF(J127="0. Initiate","$51,000",IF(J127="1. Junior Member","$306,000",IF(J127="2. Member","$1,581,000",IF(J127="3. Senior Member","$0",IF(J127="4. Consul Initiate","$0","$0")))))</f>
        <v>$51,000</v>
      </c>
      <c r="M127" s="39">
        <f>L127-N127</f>
        <v>51000</v>
      </c>
      <c r="N127" s="44"/>
      <c r="O127" s="9"/>
      <c r="P127" s="93">
        <v>41059</v>
      </c>
      <c r="Q127" s="111"/>
      <c r="R127" s="111"/>
      <c r="S127" s="54"/>
      <c r="T127" s="54"/>
      <c r="U127" s="54"/>
      <c r="V127" s="54"/>
      <c r="W127" s="54"/>
    </row>
    <row r="128" spans="1:23" x14ac:dyDescent="0.25">
      <c r="A128" s="52"/>
      <c r="B128" s="53"/>
      <c r="C128" s="53"/>
      <c r="D128" s="54"/>
      <c r="E128" s="54"/>
      <c r="F128" s="54"/>
      <c r="G128" s="4" t="s">
        <v>248</v>
      </c>
      <c r="H128" s="4" t="s">
        <v>249</v>
      </c>
      <c r="I128" s="7"/>
      <c r="J128" s="6" t="s">
        <v>105</v>
      </c>
      <c r="K128" s="7"/>
      <c r="L128" s="11" t="str">
        <f>IF(J128="0. Initiate","$51,000",IF(J128="1. Junior Member","$306,000",IF(J128="2. Member","$1,581,000",IF(J128="3. Senior Member","$0",IF(J128="4. Consul Initiate","$0","$0")))))</f>
        <v>$51,000</v>
      </c>
      <c r="M128" s="39">
        <f>L128-N128</f>
        <v>51000</v>
      </c>
      <c r="N128" s="44"/>
      <c r="O128" s="9"/>
      <c r="P128" s="93">
        <v>41124</v>
      </c>
      <c r="Q128" s="111"/>
      <c r="R128" s="111"/>
      <c r="S128" s="54"/>
      <c r="T128" s="54"/>
      <c r="U128" s="54"/>
      <c r="V128" s="54"/>
      <c r="W128" s="54"/>
    </row>
    <row r="129" spans="1:23" x14ac:dyDescent="0.25">
      <c r="A129" s="52"/>
      <c r="B129" s="53"/>
      <c r="C129" s="53"/>
      <c r="D129" s="54"/>
      <c r="E129" s="54"/>
      <c r="F129" s="54"/>
      <c r="G129" s="4" t="s">
        <v>250</v>
      </c>
      <c r="H129" s="4" t="s">
        <v>132</v>
      </c>
      <c r="I129" s="7"/>
      <c r="J129" s="6" t="s">
        <v>107</v>
      </c>
      <c r="K129" s="7"/>
      <c r="L129" s="11" t="str">
        <f>IF(J129="0. Initiate","$51,000",IF(J129="1. Junior Member","$306,000",IF(J129="2. Member","$1,581,000",IF(J129="3. Senior Member","$0",IF(J129="4. Consul Initiate","$0","$0")))))</f>
        <v>$1,581,000</v>
      </c>
      <c r="M129" s="39">
        <f>L129-N129</f>
        <v>1581000</v>
      </c>
      <c r="N129" s="44"/>
      <c r="O129" s="9"/>
      <c r="P129" s="93">
        <v>41111</v>
      </c>
      <c r="Q129" s="111"/>
      <c r="R129" s="111"/>
      <c r="S129" s="54"/>
      <c r="T129" s="54"/>
      <c r="U129" s="54"/>
      <c r="V129" s="54"/>
      <c r="W129" s="54"/>
    </row>
    <row r="130" spans="1:23" x14ac:dyDescent="0.25">
      <c r="A130" s="52"/>
      <c r="B130" s="53"/>
      <c r="C130" s="53"/>
      <c r="D130" s="54"/>
      <c r="E130" s="54"/>
      <c r="F130" s="54"/>
      <c r="G130" s="4" t="s">
        <v>251</v>
      </c>
      <c r="H130" s="4" t="s">
        <v>252</v>
      </c>
      <c r="I130" s="7"/>
      <c r="J130" s="6" t="s">
        <v>105</v>
      </c>
      <c r="K130" s="7"/>
      <c r="L130" s="11" t="str">
        <f>IF(J130="0. Initiate","$51,000",IF(J130="1. Junior Member","$306,000",IF(J130="2. Member","$1,581,000",IF(J130="3. Senior Member","$0",IF(J130="4. Consul Initiate","$0","$0")))))</f>
        <v>$51,000</v>
      </c>
      <c r="M130" s="39">
        <f>L130-N130</f>
        <v>47650</v>
      </c>
      <c r="N130" s="44">
        <v>3350</v>
      </c>
      <c r="O130" s="9"/>
      <c r="P130" s="93">
        <v>41119</v>
      </c>
      <c r="Q130" s="111"/>
      <c r="R130" s="111"/>
      <c r="S130" s="54"/>
      <c r="T130" s="54"/>
      <c r="U130" s="54"/>
      <c r="V130" s="54"/>
      <c r="W130" s="54"/>
    </row>
    <row r="131" spans="1:23" x14ac:dyDescent="0.25">
      <c r="A131" s="52"/>
      <c r="B131" s="53"/>
      <c r="C131" s="53"/>
      <c r="D131" s="54"/>
      <c r="E131" s="54"/>
      <c r="F131" s="54"/>
      <c r="G131" s="4" t="s">
        <v>253</v>
      </c>
      <c r="H131" s="4" t="s">
        <v>218</v>
      </c>
      <c r="I131" s="7"/>
      <c r="J131" s="6" t="s">
        <v>105</v>
      </c>
      <c r="K131" s="7"/>
      <c r="L131" s="11" t="str">
        <f>IF(J131="0. Initiate","$51,000",IF(J131="1. Junior Member","$306,000",IF(J131="2. Member","$1,581,000",IF(J131="3. Senior Member","$0",IF(J131="4. Consul Initiate","$0","$0")))))</f>
        <v>$51,000</v>
      </c>
      <c r="M131" s="39">
        <f>L131-N131</f>
        <v>44750</v>
      </c>
      <c r="N131" s="44">
        <v>6250</v>
      </c>
      <c r="O131" s="9"/>
      <c r="P131" s="93">
        <v>41117</v>
      </c>
      <c r="Q131" s="111"/>
      <c r="R131" s="111"/>
      <c r="S131" s="54"/>
      <c r="T131" s="54"/>
      <c r="U131" s="54"/>
      <c r="V131" s="54"/>
      <c r="W131" s="54"/>
    </row>
    <row r="132" spans="1:23" x14ac:dyDescent="0.25">
      <c r="A132" s="52"/>
      <c r="B132" s="53"/>
      <c r="C132" s="53"/>
      <c r="D132" s="54"/>
      <c r="E132" s="54"/>
      <c r="F132" s="54"/>
      <c r="G132" s="4" t="s">
        <v>254</v>
      </c>
      <c r="H132" s="4" t="s">
        <v>255</v>
      </c>
      <c r="I132" s="7"/>
      <c r="J132" s="6" t="s">
        <v>105</v>
      </c>
      <c r="K132" s="7"/>
      <c r="L132" s="11" t="str">
        <f>IF(J132="0. Initiate","$51,000",IF(J132="1. Junior Member","$306,000",IF(J132="2. Member","$1,581,000",IF(J132="3. Senior Member","$0",IF(J132="4. Consul Initiate","$0","$0")))))</f>
        <v>$51,000</v>
      </c>
      <c r="M132" s="39">
        <f>L132-N132</f>
        <v>51000</v>
      </c>
      <c r="N132" s="44"/>
      <c r="O132" s="9"/>
      <c r="P132" s="93">
        <v>40986</v>
      </c>
      <c r="Q132" s="111"/>
      <c r="R132" s="111"/>
      <c r="S132" s="54"/>
      <c r="T132" s="54"/>
      <c r="U132" s="54"/>
      <c r="V132" s="54"/>
      <c r="W132" s="54"/>
    </row>
    <row r="133" spans="1:23" x14ac:dyDescent="0.25">
      <c r="A133" s="52"/>
      <c r="B133" s="53"/>
      <c r="C133" s="53"/>
      <c r="D133" s="54"/>
      <c r="E133" s="54"/>
      <c r="F133" s="54"/>
      <c r="G133" s="4" t="s">
        <v>256</v>
      </c>
      <c r="H133" s="4" t="s">
        <v>257</v>
      </c>
      <c r="I133" s="6"/>
      <c r="J133" s="6" t="s">
        <v>105</v>
      </c>
      <c r="K133" s="7"/>
      <c r="L133" s="11" t="str">
        <f>IF(J133="0. Initiate","$51,000",IF(J133="1. Junior Member","$306,000",IF(J133="2. Member","$1,581,000",IF(J133="3. Senior Member","$0",IF(J133="4. Consul Initiate","$0","$0")))))</f>
        <v>$51,000</v>
      </c>
      <c r="M133" s="39">
        <f>L133-N133</f>
        <v>51000</v>
      </c>
      <c r="N133" s="44"/>
      <c r="O133" s="9"/>
      <c r="P133" s="93">
        <v>41103</v>
      </c>
      <c r="Q133" s="111"/>
      <c r="R133" s="111"/>
      <c r="S133" s="54"/>
      <c r="T133" s="54"/>
      <c r="U133" s="54"/>
      <c r="V133" s="54"/>
      <c r="W133" s="54"/>
    </row>
    <row r="134" spans="1:23" x14ac:dyDescent="0.25">
      <c r="A134" s="52"/>
      <c r="B134" s="53"/>
      <c r="C134" s="53"/>
      <c r="D134" s="54"/>
      <c r="E134" s="54"/>
      <c r="F134" s="54"/>
      <c r="G134" s="4" t="s">
        <v>258</v>
      </c>
      <c r="H134" s="4" t="s">
        <v>142</v>
      </c>
      <c r="I134" s="7"/>
      <c r="J134" s="6" t="s">
        <v>106</v>
      </c>
      <c r="K134" s="7"/>
      <c r="L134" s="11" t="str">
        <f>IF(J134="0. Initiate","$51,000",IF(J134="1. Junior Member","$306,000",IF(J134="2. Member","$1,581,000",IF(J134="3. Senior Member","$0",IF(J134="4. Consul Initiate","$0","$0")))))</f>
        <v>$306,000</v>
      </c>
      <c r="M134" s="39">
        <f>L134-N134</f>
        <v>265163</v>
      </c>
      <c r="N134" s="44">
        <v>40837</v>
      </c>
      <c r="O134" s="9"/>
      <c r="P134" s="93">
        <v>41123</v>
      </c>
      <c r="Q134" s="111"/>
      <c r="R134" s="111"/>
      <c r="S134" s="54"/>
      <c r="T134" s="54"/>
      <c r="U134" s="54"/>
      <c r="V134" s="54"/>
      <c r="W134" s="54"/>
    </row>
    <row r="135" spans="1:23" x14ac:dyDescent="0.25">
      <c r="A135" s="52"/>
      <c r="B135" s="53"/>
      <c r="C135" s="53"/>
      <c r="D135" s="54"/>
      <c r="E135" s="54"/>
      <c r="F135" s="54"/>
      <c r="G135" s="4" t="s">
        <v>258</v>
      </c>
      <c r="H135" s="4" t="s">
        <v>259</v>
      </c>
      <c r="I135" s="7"/>
      <c r="J135" s="6" t="s">
        <v>105</v>
      </c>
      <c r="K135" s="7"/>
      <c r="L135" s="11" t="str">
        <f>IF(J135="0. Initiate","$51,000",IF(J135="1. Junior Member","$306,000",IF(J135="2. Member","$1,581,000",IF(J135="3. Senior Member","$0",IF(J135="4. Consul Initiate","$0","$0")))))</f>
        <v>$51,000</v>
      </c>
      <c r="M135" s="39">
        <f>L135-N135</f>
        <v>45800</v>
      </c>
      <c r="N135" s="44">
        <v>5200</v>
      </c>
      <c r="O135" s="9"/>
      <c r="P135" s="93">
        <v>41114</v>
      </c>
      <c r="Q135" s="111"/>
      <c r="R135" s="111"/>
      <c r="S135" s="54"/>
      <c r="T135" s="54"/>
      <c r="U135" s="54"/>
      <c r="V135" s="54"/>
      <c r="W135" s="54"/>
    </row>
    <row r="136" spans="1:23" x14ac:dyDescent="0.25">
      <c r="A136" s="52"/>
      <c r="B136" s="53"/>
      <c r="C136" s="53"/>
      <c r="D136" s="54"/>
      <c r="E136" s="54"/>
      <c r="F136" s="54"/>
      <c r="G136" s="4" t="s">
        <v>261</v>
      </c>
      <c r="H136" s="4" t="s">
        <v>89</v>
      </c>
      <c r="I136" s="7"/>
      <c r="J136" s="6" t="s">
        <v>108</v>
      </c>
      <c r="K136" s="7"/>
      <c r="L136" s="11" t="str">
        <f>IF(J136="0. Initiate","$51,000",IF(J136="1. Junior Member","$306,000",IF(J136="2. Member","$1,581,000",IF(J136="3. Senior Member","$0",IF(J136="4. Consul Initiate","$0","$0")))))</f>
        <v>$0</v>
      </c>
      <c r="M136" s="39">
        <f>L136-N136</f>
        <v>0</v>
      </c>
      <c r="N136" s="44"/>
      <c r="O136" s="9"/>
      <c r="P136" s="93">
        <v>41039</v>
      </c>
      <c r="Q136" s="111"/>
      <c r="R136" s="111"/>
      <c r="S136" s="54"/>
      <c r="T136" s="54"/>
      <c r="U136" s="54"/>
      <c r="V136" s="54"/>
      <c r="W136" s="54"/>
    </row>
    <row r="137" spans="1:23" x14ac:dyDescent="0.25">
      <c r="A137" s="52"/>
      <c r="B137" s="53"/>
      <c r="C137" s="53"/>
      <c r="D137" s="54"/>
      <c r="E137" s="54"/>
      <c r="F137" s="54"/>
      <c r="G137" s="4" t="s">
        <v>607</v>
      </c>
      <c r="H137" s="4" t="s">
        <v>268</v>
      </c>
      <c r="I137" s="7"/>
      <c r="J137" s="6" t="s">
        <v>105</v>
      </c>
      <c r="K137" s="7"/>
      <c r="L137" s="11" t="str">
        <f>IF(J137="0. Initiate","$51,000",IF(J137="1. Junior Member","$306,000",IF(J137="2. Member","$1,581,000",IF(J137="3. Senior Member","$0",IF(J137="4. Consul Initiate","$0","$0")))))</f>
        <v>$51,000</v>
      </c>
      <c r="M137" s="39">
        <f>L137-N137</f>
        <v>49100</v>
      </c>
      <c r="N137" s="44">
        <v>1900</v>
      </c>
      <c r="O137" s="9"/>
      <c r="P137" s="93">
        <v>41123</v>
      </c>
      <c r="Q137" s="111"/>
      <c r="R137" s="111"/>
      <c r="S137" s="54"/>
      <c r="T137" s="54"/>
      <c r="U137" s="54"/>
      <c r="V137" s="54"/>
      <c r="W137" s="54"/>
    </row>
    <row r="138" spans="1:23" x14ac:dyDescent="0.25">
      <c r="A138" s="52"/>
      <c r="B138" s="53"/>
      <c r="C138" s="53"/>
      <c r="D138" s="54"/>
      <c r="E138" s="54"/>
      <c r="F138" s="54"/>
      <c r="G138" s="4" t="s">
        <v>264</v>
      </c>
      <c r="H138" s="4" t="s">
        <v>265</v>
      </c>
      <c r="I138" s="7"/>
      <c r="J138" s="6" t="s">
        <v>105</v>
      </c>
      <c r="K138" s="7"/>
      <c r="L138" s="11" t="str">
        <f>IF(J138="0. Initiate","$51,000",IF(J138="1. Junior Member","$306,000",IF(J138="2. Member","$1,581,000",IF(J138="3. Senior Member","$0",IF(J138="4. Consul Initiate","$0","$0")))))</f>
        <v>$51,000</v>
      </c>
      <c r="M138" s="39">
        <f>L138-N138</f>
        <v>51000</v>
      </c>
      <c r="N138" s="44"/>
      <c r="O138" s="9"/>
      <c r="P138" s="93">
        <v>41036</v>
      </c>
      <c r="Q138" s="111"/>
      <c r="R138" s="111"/>
      <c r="S138" s="54"/>
      <c r="T138" s="54"/>
      <c r="U138" s="54"/>
      <c r="V138" s="54"/>
      <c r="W138" s="54"/>
    </row>
    <row r="139" spans="1:23" x14ac:dyDescent="0.25">
      <c r="A139" s="52"/>
      <c r="B139" s="53"/>
      <c r="C139" s="53"/>
      <c r="D139" s="54"/>
      <c r="E139" s="54"/>
      <c r="F139" s="54"/>
      <c r="G139" s="4" t="s">
        <v>266</v>
      </c>
      <c r="H139" s="4" t="s">
        <v>267</v>
      </c>
      <c r="I139" s="7"/>
      <c r="J139" s="6" t="s">
        <v>105</v>
      </c>
      <c r="K139" s="7"/>
      <c r="L139" s="11" t="str">
        <f>IF(J139="0. Initiate","$51,000",IF(J139="1. Junior Member","$306,000",IF(J139="2. Member","$1,581,000",IF(J139="3. Senior Member","$0",IF(J139="4. Consul Initiate","$0","$0")))))</f>
        <v>$51,000</v>
      </c>
      <c r="M139" s="39">
        <f>L139-N139</f>
        <v>51000</v>
      </c>
      <c r="N139" s="44"/>
      <c r="O139" s="9"/>
      <c r="P139" s="93">
        <v>41106</v>
      </c>
      <c r="Q139" s="111"/>
      <c r="R139" s="111"/>
      <c r="S139" s="54"/>
      <c r="T139" s="54"/>
      <c r="U139" s="54"/>
      <c r="V139" s="54"/>
      <c r="W139" s="54"/>
    </row>
    <row r="140" spans="1:23" x14ac:dyDescent="0.25">
      <c r="A140" s="52"/>
      <c r="B140" s="53"/>
      <c r="C140" s="53"/>
      <c r="D140" s="54"/>
      <c r="E140" s="54"/>
      <c r="F140" s="54"/>
      <c r="G140" s="4" t="s">
        <v>269</v>
      </c>
      <c r="H140" s="4" t="s">
        <v>270</v>
      </c>
      <c r="I140" s="7"/>
      <c r="J140" s="6" t="s">
        <v>105</v>
      </c>
      <c r="K140" s="7"/>
      <c r="L140" s="11" t="str">
        <f>IF(J140="0. Initiate","$51,000",IF(J140="1. Junior Member","$306,000",IF(J140="2. Member","$1,581,000",IF(J140="3. Senior Member","$0",IF(J140="4. Consul Initiate","$0","$0")))))</f>
        <v>$51,000</v>
      </c>
      <c r="M140" s="39">
        <f>L140-N140</f>
        <v>36550</v>
      </c>
      <c r="N140" s="44">
        <v>14450</v>
      </c>
      <c r="O140" s="9"/>
      <c r="P140" s="93">
        <v>41118</v>
      </c>
      <c r="Q140" s="111"/>
      <c r="R140" s="111"/>
      <c r="S140" s="54"/>
      <c r="T140" s="54"/>
      <c r="U140" s="54"/>
      <c r="V140" s="54"/>
      <c r="W140" s="54"/>
    </row>
    <row r="141" spans="1:23" x14ac:dyDescent="0.25">
      <c r="A141" s="52"/>
      <c r="B141" s="53"/>
      <c r="C141" s="53"/>
      <c r="D141" s="54"/>
      <c r="E141" s="54"/>
      <c r="F141" s="54"/>
      <c r="G141" s="4" t="s">
        <v>271</v>
      </c>
      <c r="H141" s="4" t="s">
        <v>272</v>
      </c>
      <c r="I141" s="7"/>
      <c r="J141" s="7" t="s">
        <v>105</v>
      </c>
      <c r="K141" s="7"/>
      <c r="L141" s="11" t="str">
        <f>IF(J141="0. Initiate","$51,000",IF(J141="1. Junior Member","$306,000",IF(J141="2. Member","$1,581,000",IF(J141="3. Senior Member","$0",IF(J141="4. Consul Initiate","$0","$0")))))</f>
        <v>$51,000</v>
      </c>
      <c r="M141" s="39">
        <f>L141-N141</f>
        <v>43100</v>
      </c>
      <c r="N141" s="44">
        <v>7900</v>
      </c>
      <c r="O141" s="9"/>
      <c r="P141" s="93">
        <v>41118</v>
      </c>
      <c r="Q141" s="111"/>
      <c r="R141" s="111"/>
      <c r="S141" s="54"/>
      <c r="T141" s="54"/>
      <c r="U141" s="54"/>
      <c r="V141" s="54"/>
      <c r="W141" s="54"/>
    </row>
    <row r="142" spans="1:23" x14ac:dyDescent="0.25">
      <c r="A142" s="52"/>
      <c r="B142" s="53"/>
      <c r="C142" s="53"/>
      <c r="D142" s="54"/>
      <c r="E142" s="54"/>
      <c r="F142" s="54"/>
      <c r="G142" s="4" t="s">
        <v>273</v>
      </c>
      <c r="H142" s="4" t="s">
        <v>68</v>
      </c>
      <c r="I142" s="7"/>
      <c r="J142" s="6" t="s">
        <v>105</v>
      </c>
      <c r="K142" s="7"/>
      <c r="L142" s="11" t="str">
        <f>IF(J142="0. Initiate","$51,000",IF(J142="1. Junior Member","$306,000",IF(J142="2. Member","$1,581,000",IF(J142="3. Senior Member","$0",IF(J142="4. Consul Initiate","$0","$0")))))</f>
        <v>$51,000</v>
      </c>
      <c r="M142" s="39">
        <f>L142-N142</f>
        <v>51000</v>
      </c>
      <c r="N142" s="44"/>
      <c r="O142" s="9"/>
      <c r="P142" s="93">
        <v>41009</v>
      </c>
      <c r="Q142" s="111"/>
      <c r="R142" s="111"/>
      <c r="S142" s="54"/>
      <c r="T142" s="54"/>
      <c r="U142" s="54"/>
      <c r="V142" s="54"/>
      <c r="W142" s="54"/>
    </row>
    <row r="143" spans="1:23" x14ac:dyDescent="0.25">
      <c r="A143" s="52"/>
      <c r="B143" s="53"/>
      <c r="C143" s="53"/>
      <c r="D143" s="54"/>
      <c r="E143" s="54"/>
      <c r="F143" s="54"/>
      <c r="G143" s="4" t="s">
        <v>274</v>
      </c>
      <c r="H143" s="4" t="s">
        <v>275</v>
      </c>
      <c r="I143" s="7"/>
      <c r="J143" s="6" t="s">
        <v>105</v>
      </c>
      <c r="K143" s="7"/>
      <c r="L143" s="11" t="str">
        <f>IF(J143="0. Initiate","$51,000",IF(J143="1. Junior Member","$306,000",IF(J143="2. Member","$1,581,000",IF(J143="3. Senior Member","$0",IF(J143="4. Consul Initiate","$0","$0")))))</f>
        <v>$51,000</v>
      </c>
      <c r="M143" s="39">
        <f>L143-N143</f>
        <v>47800</v>
      </c>
      <c r="N143" s="44">
        <v>3200</v>
      </c>
      <c r="O143" s="9"/>
      <c r="P143" s="93">
        <v>41104</v>
      </c>
      <c r="Q143" s="111"/>
      <c r="R143" s="111"/>
      <c r="S143" s="54"/>
      <c r="T143" s="54"/>
      <c r="U143" s="54"/>
      <c r="V143" s="54"/>
      <c r="W143" s="54"/>
    </row>
    <row r="144" spans="1:23" x14ac:dyDescent="0.25">
      <c r="A144" s="52"/>
      <c r="B144" s="53"/>
      <c r="C144" s="53"/>
      <c r="D144" s="54"/>
      <c r="E144" s="54"/>
      <c r="F144" s="54"/>
      <c r="G144" s="4" t="s">
        <v>276</v>
      </c>
      <c r="H144" s="4" t="s">
        <v>240</v>
      </c>
      <c r="I144" s="7"/>
      <c r="J144" s="6" t="s">
        <v>107</v>
      </c>
      <c r="K144" s="7"/>
      <c r="L144" s="11" t="str">
        <f>IF(J144="0. Initiate","$51,000",IF(J144="1. Junior Member","$306,000",IF(J144="2. Member","$1,581,000",IF(J144="3. Senior Member","$0",IF(J144="4. Consul Initiate","$0","$0")))))</f>
        <v>$1,581,000</v>
      </c>
      <c r="M144" s="39">
        <f>L144-N144</f>
        <v>1576550</v>
      </c>
      <c r="N144" s="44">
        <v>4450</v>
      </c>
      <c r="O144" s="9"/>
      <c r="P144" s="93">
        <v>41122</v>
      </c>
      <c r="Q144" s="111"/>
      <c r="R144" s="111"/>
      <c r="S144" s="54"/>
      <c r="T144" s="54"/>
      <c r="U144" s="54"/>
      <c r="V144" s="54"/>
      <c r="W144" s="54"/>
    </row>
    <row r="145" spans="1:23" x14ac:dyDescent="0.25">
      <c r="A145" s="52"/>
      <c r="B145" s="53"/>
      <c r="C145" s="53"/>
      <c r="D145" s="54"/>
      <c r="E145" s="54"/>
      <c r="F145" s="54"/>
      <c r="G145" s="4" t="s">
        <v>277</v>
      </c>
      <c r="H145" s="4" t="s">
        <v>278</v>
      </c>
      <c r="I145" s="7"/>
      <c r="J145" s="6" t="s">
        <v>105</v>
      </c>
      <c r="K145" s="7"/>
      <c r="L145" s="11" t="str">
        <f>IF(J145="0. Initiate","$51,000",IF(J145="1. Junior Member","$306,000",IF(J145="2. Member","$1,581,000",IF(J145="3. Senior Member","$0",IF(J145="4. Consul Initiate","$0","$0")))))</f>
        <v>$51,000</v>
      </c>
      <c r="M145" s="39">
        <f>L145-N145</f>
        <v>51000</v>
      </c>
      <c r="N145" s="44"/>
      <c r="O145" s="9"/>
      <c r="P145" s="93">
        <v>41119</v>
      </c>
      <c r="Q145" s="111"/>
      <c r="R145" s="111"/>
      <c r="S145" s="54"/>
      <c r="T145" s="54"/>
      <c r="U145" s="54"/>
      <c r="V145" s="54"/>
      <c r="W145" s="54"/>
    </row>
    <row r="146" spans="1:23" x14ac:dyDescent="0.25">
      <c r="A146" s="52"/>
      <c r="B146" s="53"/>
      <c r="C146" s="53"/>
      <c r="D146" s="54"/>
      <c r="E146" s="54"/>
      <c r="F146" s="54"/>
      <c r="G146" s="4" t="s">
        <v>279</v>
      </c>
      <c r="H146" s="4" t="s">
        <v>279</v>
      </c>
      <c r="I146" s="7"/>
      <c r="J146" s="6" t="s">
        <v>107</v>
      </c>
      <c r="K146" s="7"/>
      <c r="L146" s="11" t="str">
        <f>IF(J146="0. Initiate","$51,000",IF(J146="1. Junior Member","$306,000",IF(J146="2. Member","$1,581,000",IF(J146="3. Senior Member","$0",IF(J146="4. Consul Initiate","$0","$0")))))</f>
        <v>$1,581,000</v>
      </c>
      <c r="M146" s="39">
        <f>L146-N146</f>
        <v>1548241</v>
      </c>
      <c r="N146" s="44">
        <v>32759</v>
      </c>
      <c r="O146" s="9"/>
      <c r="P146" s="93">
        <v>41123</v>
      </c>
      <c r="Q146" s="111"/>
      <c r="R146" s="111"/>
      <c r="S146" s="54"/>
      <c r="T146" s="54"/>
      <c r="U146" s="54"/>
      <c r="V146" s="54"/>
      <c r="W146" s="54"/>
    </row>
    <row r="147" spans="1:23" x14ac:dyDescent="0.25">
      <c r="A147" s="52"/>
      <c r="B147" s="53"/>
      <c r="C147" s="53"/>
      <c r="D147" s="54"/>
      <c r="E147" s="54"/>
      <c r="F147" s="54"/>
      <c r="G147" s="4" t="s">
        <v>280</v>
      </c>
      <c r="H147" s="4" t="s">
        <v>279</v>
      </c>
      <c r="I147" s="7"/>
      <c r="J147" s="6" t="s">
        <v>107</v>
      </c>
      <c r="K147" s="7"/>
      <c r="L147" s="11" t="str">
        <f>IF(J147="0. Initiate","$51,000",IF(J147="1. Junior Member","$306,000",IF(J147="2. Member","$1,581,000",IF(J147="3. Senior Member","$0",IF(J147="4. Consul Initiate","$0","$0")))))</f>
        <v>$1,581,000</v>
      </c>
      <c r="M147" s="39">
        <f>L147-N147</f>
        <v>1580990</v>
      </c>
      <c r="N147" s="44">
        <v>10</v>
      </c>
      <c r="O147" s="9"/>
      <c r="P147" s="93">
        <v>41123</v>
      </c>
      <c r="Q147" s="111"/>
      <c r="R147" s="111"/>
      <c r="S147" s="54"/>
      <c r="T147" s="54"/>
      <c r="U147" s="54"/>
      <c r="V147" s="54"/>
      <c r="W147" s="54"/>
    </row>
    <row r="148" spans="1:23" x14ac:dyDescent="0.25">
      <c r="A148" s="52"/>
      <c r="B148" s="53"/>
      <c r="C148" s="53"/>
      <c r="D148" s="54"/>
      <c r="E148" s="54"/>
      <c r="F148" s="54"/>
      <c r="G148" s="4" t="s">
        <v>281</v>
      </c>
      <c r="H148" s="4" t="s">
        <v>279</v>
      </c>
      <c r="I148" s="7"/>
      <c r="J148" s="7" t="s">
        <v>107</v>
      </c>
      <c r="K148" s="7"/>
      <c r="L148" s="11" t="str">
        <f>IF(J148="0. Initiate","$51,000",IF(J148="1. Junior Member","$306,000",IF(J148="2. Member","$1,581,000",IF(J148="3. Senior Member","$0",IF(J148="4. Consul Initiate","$0","$0")))))</f>
        <v>$1,581,000</v>
      </c>
      <c r="M148" s="39">
        <f>L148-N148</f>
        <v>1580070</v>
      </c>
      <c r="N148" s="44">
        <v>930</v>
      </c>
      <c r="O148" s="9"/>
      <c r="P148" s="93">
        <v>41123</v>
      </c>
      <c r="Q148" s="111"/>
      <c r="R148" s="111"/>
      <c r="S148" s="54"/>
      <c r="T148" s="54"/>
      <c r="U148" s="54"/>
      <c r="V148" s="54"/>
      <c r="W148" s="54"/>
    </row>
    <row r="149" spans="1:23" x14ac:dyDescent="0.25">
      <c r="A149" s="52"/>
      <c r="B149" s="53"/>
      <c r="C149" s="53"/>
      <c r="D149" s="54"/>
      <c r="E149" s="54"/>
      <c r="F149" s="54"/>
      <c r="G149" s="4" t="s">
        <v>282</v>
      </c>
      <c r="H149" s="4" t="s">
        <v>283</v>
      </c>
      <c r="I149" s="7"/>
      <c r="J149" s="6" t="s">
        <v>106</v>
      </c>
      <c r="K149" s="7"/>
      <c r="L149" s="11" t="str">
        <f>IF(J149="0. Initiate","$51,000",IF(J149="1. Junior Member","$306,000",IF(J149="2. Member","$1,581,000",IF(J149="3. Senior Member","$0",IF(J149="4. Consul Initiate","$0","$0")))))</f>
        <v>$306,000</v>
      </c>
      <c r="M149" s="39">
        <f>L149-N149</f>
        <v>299000</v>
      </c>
      <c r="N149" s="44">
        <v>7000</v>
      </c>
      <c r="O149" s="9"/>
      <c r="P149" s="93">
        <v>41115</v>
      </c>
      <c r="Q149" s="111"/>
      <c r="R149" s="111"/>
      <c r="S149" s="54"/>
      <c r="T149" s="54"/>
      <c r="U149" s="54"/>
      <c r="V149" s="54"/>
      <c r="W149" s="54"/>
    </row>
    <row r="150" spans="1:23" x14ac:dyDescent="0.25">
      <c r="A150" s="52"/>
      <c r="B150" s="53"/>
      <c r="C150" s="53"/>
      <c r="D150" s="54"/>
      <c r="E150" s="54"/>
      <c r="F150" s="54"/>
      <c r="G150" s="4" t="s">
        <v>284</v>
      </c>
      <c r="H150" s="4" t="s">
        <v>51</v>
      </c>
      <c r="I150" s="7"/>
      <c r="J150" s="7" t="s">
        <v>107</v>
      </c>
      <c r="K150" s="7"/>
      <c r="L150" s="11" t="str">
        <f>IF(J150="0. Initiate","$51,000",IF(J150="1. Junior Member","$306,000",IF(J150="2. Member","$1,581,000",IF(J150="3. Senior Member","$0",IF(J150="4. Consul Initiate","$0","$0")))))</f>
        <v>$1,581,000</v>
      </c>
      <c r="M150" s="39">
        <f>L150-N150</f>
        <v>1581000</v>
      </c>
      <c r="N150" s="44"/>
      <c r="O150" s="9"/>
      <c r="P150" s="93">
        <v>41029</v>
      </c>
      <c r="Q150" s="111"/>
      <c r="R150" s="111"/>
      <c r="S150" s="54"/>
      <c r="T150" s="54"/>
      <c r="U150" s="54"/>
      <c r="V150" s="54"/>
      <c r="W150" s="54"/>
    </row>
    <row r="151" spans="1:23" x14ac:dyDescent="0.25">
      <c r="A151" s="52"/>
      <c r="B151" s="53"/>
      <c r="C151" s="53"/>
      <c r="D151" s="54"/>
      <c r="E151" s="54"/>
      <c r="F151" s="54"/>
      <c r="G151" s="4" t="s">
        <v>285</v>
      </c>
      <c r="H151" s="4" t="s">
        <v>286</v>
      </c>
      <c r="I151" s="7"/>
      <c r="J151" s="7" t="s">
        <v>105</v>
      </c>
      <c r="K151" s="7"/>
      <c r="L151" s="11" t="str">
        <f>IF(J151="0. Initiate","$51,000",IF(J151="1. Junior Member","$306,000",IF(J151="2. Member","$1,581,000",IF(J151="3. Senior Member","$0",IF(J151="4. Consul Initiate","$0","$0")))))</f>
        <v>$51,000</v>
      </c>
      <c r="M151" s="39">
        <f>L151-N151</f>
        <v>51000</v>
      </c>
      <c r="N151" s="44"/>
      <c r="O151" s="9"/>
      <c r="P151" s="93">
        <v>41068</v>
      </c>
      <c r="Q151" s="111"/>
      <c r="R151" s="111"/>
      <c r="S151" s="54"/>
      <c r="T151" s="54"/>
      <c r="U151" s="54"/>
      <c r="V151" s="54"/>
      <c r="W151" s="54"/>
    </row>
    <row r="152" spans="1:23" x14ac:dyDescent="0.25">
      <c r="A152" s="52"/>
      <c r="B152" s="53"/>
      <c r="C152" s="53"/>
      <c r="D152" s="54"/>
      <c r="E152" s="54"/>
      <c r="F152" s="54"/>
      <c r="G152" s="4" t="s">
        <v>287</v>
      </c>
      <c r="H152" s="4" t="s">
        <v>288</v>
      </c>
      <c r="I152" s="33"/>
      <c r="J152" s="7" t="s">
        <v>106</v>
      </c>
      <c r="K152" s="34"/>
      <c r="L152" s="11" t="str">
        <f>IF(J152="0. Initiate","$51,000",IF(J152="1. Junior Member","$306,000",IF(J152="2. Member","$1,581,000",IF(J152="3. Senior Member","$0",IF(J152="4. Consul Initiate","$0","$0")))))</f>
        <v>$306,000</v>
      </c>
      <c r="M152" s="39">
        <f>L152-N152</f>
        <v>66338</v>
      </c>
      <c r="N152" s="44">
        <v>239662</v>
      </c>
      <c r="O152" s="9"/>
      <c r="P152" s="93">
        <v>41122</v>
      </c>
      <c r="Q152" s="111"/>
      <c r="R152" s="111"/>
      <c r="S152" s="54"/>
      <c r="T152" s="54"/>
      <c r="U152" s="54"/>
      <c r="V152" s="54"/>
      <c r="W152" s="54"/>
    </row>
    <row r="153" spans="1:23" x14ac:dyDescent="0.25">
      <c r="A153" s="52"/>
      <c r="B153" s="53"/>
      <c r="C153" s="53"/>
      <c r="D153" s="54"/>
      <c r="E153" s="54"/>
      <c r="F153" s="54"/>
      <c r="G153" s="4" t="s">
        <v>289</v>
      </c>
      <c r="H153" s="4" t="s">
        <v>288</v>
      </c>
      <c r="I153" s="7"/>
      <c r="J153" s="7" t="s">
        <v>106</v>
      </c>
      <c r="K153" s="7"/>
      <c r="L153" s="11" t="str">
        <f>IF(J153="0. Initiate","$51,000",IF(J153="1. Junior Member","$306,000",IF(J153="2. Member","$1,581,000",IF(J153="3. Senior Member","$0",IF(J153="4. Consul Initiate","$0","$0")))))</f>
        <v>$306,000</v>
      </c>
      <c r="M153" s="39">
        <f>L153-N153</f>
        <v>239980</v>
      </c>
      <c r="N153" s="44">
        <v>66020</v>
      </c>
      <c r="O153" s="9"/>
      <c r="P153" s="93">
        <v>41123</v>
      </c>
      <c r="Q153" s="111"/>
      <c r="R153" s="111"/>
      <c r="S153" s="54"/>
      <c r="T153" s="54"/>
      <c r="U153" s="54"/>
      <c r="V153" s="54"/>
      <c r="W153" s="54"/>
    </row>
    <row r="154" spans="1:23" x14ac:dyDescent="0.25">
      <c r="A154" s="52"/>
      <c r="B154" s="53"/>
      <c r="C154" s="53"/>
      <c r="D154" s="54"/>
      <c r="E154" s="54"/>
      <c r="F154" s="54"/>
      <c r="G154" s="4" t="s">
        <v>292</v>
      </c>
      <c r="H154" s="4" t="s">
        <v>293</v>
      </c>
      <c r="I154" s="7"/>
      <c r="J154" s="7" t="s">
        <v>105</v>
      </c>
      <c r="K154" s="7"/>
      <c r="L154" s="11" t="str">
        <f>IF(J154="0. Initiate","$51,000",IF(J154="1. Junior Member","$306,000",IF(J154="2. Member","$1,581,000",IF(J154="3. Senior Member","$0",IF(J154="4. Consul Initiate","$0","$0")))))</f>
        <v>$51,000</v>
      </c>
      <c r="M154" s="39">
        <f>L154-N154</f>
        <v>51000</v>
      </c>
      <c r="N154" s="44"/>
      <c r="O154" s="9"/>
      <c r="P154" s="93">
        <v>41025</v>
      </c>
      <c r="Q154" s="111"/>
      <c r="R154" s="111"/>
      <c r="S154" s="54"/>
      <c r="T154" s="54"/>
      <c r="U154" s="54"/>
      <c r="V154" s="54"/>
      <c r="W154" s="54"/>
    </row>
    <row r="155" spans="1:23" x14ac:dyDescent="0.25">
      <c r="A155" s="52"/>
      <c r="B155" s="53"/>
      <c r="C155" s="53"/>
      <c r="D155" s="54"/>
      <c r="E155" s="54"/>
      <c r="F155" s="54"/>
      <c r="G155" s="4" t="s">
        <v>627</v>
      </c>
      <c r="H155" s="4" t="s">
        <v>628</v>
      </c>
      <c r="I155" s="7"/>
      <c r="J155" s="7" t="s">
        <v>105</v>
      </c>
      <c r="K155" s="7"/>
      <c r="L155" s="11" t="str">
        <f>IF(J155="0. Initiate","$51,000",IF(J155="1. Junior Member","$306,000",IF(J155="2. Member","$1,581,000",IF(J155="3. Senior Member","$0",IF(J155="4. Consul Initiate","$0","$0")))))</f>
        <v>$51,000</v>
      </c>
      <c r="M155" s="39">
        <f>L155-N155</f>
        <v>51000</v>
      </c>
      <c r="N155" s="44"/>
      <c r="O155" s="9"/>
      <c r="P155" s="93">
        <v>41132</v>
      </c>
      <c r="Q155" s="111"/>
      <c r="R155" s="111"/>
      <c r="S155" s="54"/>
      <c r="T155" s="54"/>
      <c r="U155" s="54"/>
      <c r="V155" s="54"/>
      <c r="W155" s="54"/>
    </row>
    <row r="156" spans="1:23" x14ac:dyDescent="0.25">
      <c r="A156" s="52"/>
      <c r="B156" s="53"/>
      <c r="C156" s="53"/>
      <c r="D156" s="54"/>
      <c r="E156" s="54"/>
      <c r="F156" s="54"/>
      <c r="G156" s="4" t="s">
        <v>294</v>
      </c>
      <c r="H156" s="4" t="s">
        <v>295</v>
      </c>
      <c r="I156" s="7"/>
      <c r="J156" s="7" t="s">
        <v>105</v>
      </c>
      <c r="K156" s="7"/>
      <c r="L156" s="11" t="str">
        <f>IF(J156="0. Initiate","$51,000",IF(J156="1. Junior Member","$306,000",IF(J156="2. Member","$1,581,000",IF(J156="3. Senior Member","$0",IF(J156="4. Consul Initiate","$0","$0")))))</f>
        <v>$51,000</v>
      </c>
      <c r="M156" s="39">
        <f>L156-N156</f>
        <v>51000</v>
      </c>
      <c r="N156" s="44"/>
      <c r="O156" s="9"/>
      <c r="P156" s="93">
        <v>41113</v>
      </c>
      <c r="Q156" s="111"/>
      <c r="R156" s="111"/>
      <c r="S156" s="54"/>
      <c r="T156" s="54"/>
      <c r="U156" s="54"/>
      <c r="V156" s="54"/>
      <c r="W156" s="54"/>
    </row>
    <row r="157" spans="1:23" x14ac:dyDescent="0.25">
      <c r="A157" s="52"/>
      <c r="B157" s="53"/>
      <c r="C157" s="53"/>
      <c r="D157" s="54"/>
      <c r="E157" s="54"/>
      <c r="F157" s="54"/>
      <c r="G157" s="4" t="s">
        <v>296</v>
      </c>
      <c r="H157" s="4" t="s">
        <v>297</v>
      </c>
      <c r="I157" s="7"/>
      <c r="J157" s="6" t="s">
        <v>105</v>
      </c>
      <c r="K157" s="7"/>
      <c r="L157" s="11" t="str">
        <f>IF(J157="0. Initiate","$51,000",IF(J157="1. Junior Member","$306,000",IF(J157="2. Member","$1,581,000",IF(J157="3. Senior Member","$0",IF(J157="4. Consul Initiate","$0","$0")))))</f>
        <v>$51,000</v>
      </c>
      <c r="M157" s="39">
        <f>L157-N157</f>
        <v>49300</v>
      </c>
      <c r="N157" s="44">
        <v>1700</v>
      </c>
      <c r="O157" s="9"/>
      <c r="P157" s="93">
        <v>41121</v>
      </c>
      <c r="Q157" s="111"/>
      <c r="R157" s="111"/>
      <c r="S157" s="54"/>
      <c r="T157" s="54"/>
      <c r="U157" s="54"/>
      <c r="V157" s="54"/>
      <c r="W157" s="54"/>
    </row>
    <row r="158" spans="1:23" x14ac:dyDescent="0.25">
      <c r="A158" s="52"/>
      <c r="B158" s="53"/>
      <c r="C158" s="53"/>
      <c r="D158" s="54"/>
      <c r="E158" s="54"/>
      <c r="F158" s="54"/>
      <c r="G158" s="4" t="s">
        <v>298</v>
      </c>
      <c r="H158" s="4" t="s">
        <v>299</v>
      </c>
      <c r="I158" s="7"/>
      <c r="J158" s="7" t="s">
        <v>107</v>
      </c>
      <c r="K158" s="7"/>
      <c r="L158" s="11" t="str">
        <f>IF(J158="0. Initiate","$51,000",IF(J158="1. Junior Member","$306,000",IF(J158="2. Member","$1,581,000",IF(J158="3. Senior Member","$0",IF(J158="4. Consul Initiate","$0","$0")))))</f>
        <v>$1,581,000</v>
      </c>
      <c r="M158" s="39">
        <f>L158-N158</f>
        <v>1581000</v>
      </c>
      <c r="N158" s="44"/>
      <c r="O158" s="9"/>
      <c r="P158" s="93">
        <v>41082</v>
      </c>
      <c r="Q158" s="111"/>
      <c r="R158" s="111"/>
      <c r="S158" s="54"/>
      <c r="T158" s="54"/>
      <c r="U158" s="54"/>
      <c r="V158" s="54"/>
      <c r="W158" s="54"/>
    </row>
    <row r="159" spans="1:23" x14ac:dyDescent="0.25">
      <c r="A159" s="52"/>
      <c r="B159" s="53"/>
      <c r="C159" s="53"/>
      <c r="D159" s="54"/>
      <c r="E159" s="54"/>
      <c r="F159" s="54"/>
      <c r="G159" s="4" t="s">
        <v>260</v>
      </c>
      <c r="H159" s="4" t="s">
        <v>89</v>
      </c>
      <c r="I159" s="7"/>
      <c r="J159" s="6" t="s">
        <v>108</v>
      </c>
      <c r="K159" s="7"/>
      <c r="L159" s="11" t="str">
        <f>IF(J159="0. Initiate","$51,000",IF(J159="1. Junior Member","$306,000",IF(J159="2. Member","$1,581,000",IF(J159="3. Senior Member","$0",IF(J159="4. Consul Initiate","$0","$0")))))</f>
        <v>$0</v>
      </c>
      <c r="M159" s="39">
        <f>L159-N159</f>
        <v>0</v>
      </c>
      <c r="N159" s="44"/>
      <c r="O159" s="9"/>
      <c r="P159" s="93">
        <v>41011</v>
      </c>
      <c r="Q159" s="111"/>
      <c r="R159" s="111"/>
      <c r="S159" s="54"/>
      <c r="T159" s="54"/>
      <c r="U159" s="54"/>
      <c r="V159" s="54"/>
      <c r="W159" s="54"/>
    </row>
    <row r="160" spans="1:23" x14ac:dyDescent="0.25">
      <c r="A160" s="52"/>
      <c r="B160" s="53"/>
      <c r="C160" s="53"/>
      <c r="D160" s="54"/>
      <c r="E160" s="54"/>
      <c r="F160" s="54"/>
      <c r="G160" s="4" t="s">
        <v>300</v>
      </c>
      <c r="H160" s="4" t="s">
        <v>301</v>
      </c>
      <c r="I160" s="7"/>
      <c r="J160" s="6" t="s">
        <v>106</v>
      </c>
      <c r="K160" s="7"/>
      <c r="L160" s="11" t="str">
        <f>IF(J160="0. Initiate","$51,000",IF(J160="1. Junior Member","$306,000",IF(J160="2. Member","$1,581,000",IF(J160="3. Senior Member","$0",IF(J160="4. Consul Initiate","$0","$0")))))</f>
        <v>$306,000</v>
      </c>
      <c r="M160" s="39">
        <f>L160-N160</f>
        <v>266816</v>
      </c>
      <c r="N160" s="44">
        <v>39184</v>
      </c>
      <c r="O160" s="9"/>
      <c r="P160" s="93">
        <v>41112</v>
      </c>
      <c r="Q160" s="111"/>
      <c r="R160" s="111"/>
      <c r="S160" s="54"/>
      <c r="T160" s="54"/>
      <c r="U160" s="54"/>
      <c r="V160" s="54"/>
      <c r="W160" s="54"/>
    </row>
    <row r="161" spans="1:23" x14ac:dyDescent="0.25">
      <c r="A161" s="52"/>
      <c r="B161" s="53"/>
      <c r="C161" s="53"/>
      <c r="D161" s="54"/>
      <c r="E161" s="54"/>
      <c r="F161" s="54"/>
      <c r="G161" s="4" t="s">
        <v>304</v>
      </c>
      <c r="H161" s="4" t="s">
        <v>305</v>
      </c>
      <c r="I161" s="7"/>
      <c r="J161" s="7" t="s">
        <v>105</v>
      </c>
      <c r="K161" s="7"/>
      <c r="L161" s="11" t="str">
        <f>IF(J161="0. Initiate","$51,000",IF(J161="1. Junior Member","$306,000",IF(J161="2. Member","$1,581,000",IF(J161="3. Senior Member","$0",IF(J161="4. Consul Initiate","$0","$0")))))</f>
        <v>$51,000</v>
      </c>
      <c r="M161" s="39">
        <f>L161-N161</f>
        <v>51000</v>
      </c>
      <c r="N161" s="44"/>
      <c r="O161" s="9"/>
      <c r="P161" s="93">
        <v>40991</v>
      </c>
      <c r="Q161" s="111"/>
      <c r="R161" s="111"/>
      <c r="S161" s="54"/>
      <c r="T161" s="54"/>
      <c r="U161" s="54"/>
      <c r="V161" s="54"/>
      <c r="W161" s="54"/>
    </row>
    <row r="162" spans="1:23" x14ac:dyDescent="0.25">
      <c r="A162" s="52"/>
      <c r="B162" s="53"/>
      <c r="C162" s="53"/>
      <c r="D162" s="54"/>
      <c r="E162" s="54"/>
      <c r="F162" s="54"/>
      <c r="G162" s="4" t="s">
        <v>306</v>
      </c>
      <c r="H162" s="4" t="s">
        <v>307</v>
      </c>
      <c r="I162" s="7"/>
      <c r="J162" s="7" t="s">
        <v>105</v>
      </c>
      <c r="K162" s="7"/>
      <c r="L162" s="11" t="str">
        <f>IF(J162="0. Initiate","$51,000",IF(J162="1. Junior Member","$306,000",IF(J162="2. Member","$1,581,000",IF(J162="3. Senior Member","$0",IF(J162="4. Consul Initiate","$0","$0")))))</f>
        <v>$51,000</v>
      </c>
      <c r="M162" s="39">
        <f>L162-N162</f>
        <v>51000</v>
      </c>
      <c r="N162" s="44"/>
      <c r="O162" s="9"/>
      <c r="P162" s="93">
        <v>41076</v>
      </c>
      <c r="Q162" s="111"/>
      <c r="R162" s="111"/>
      <c r="S162" s="54"/>
      <c r="T162" s="54"/>
      <c r="U162" s="54"/>
      <c r="V162" s="54"/>
      <c r="W162" s="54"/>
    </row>
    <row r="163" spans="1:23" x14ac:dyDescent="0.25">
      <c r="A163" s="52"/>
      <c r="B163" s="53"/>
      <c r="C163" s="53"/>
      <c r="D163" s="54"/>
      <c r="E163" s="54"/>
      <c r="F163" s="54"/>
      <c r="G163" s="4" t="s">
        <v>308</v>
      </c>
      <c r="H163" s="4" t="s">
        <v>58</v>
      </c>
      <c r="I163" s="7"/>
      <c r="J163" s="7" t="s">
        <v>108</v>
      </c>
      <c r="K163" s="7"/>
      <c r="L163" s="11" t="str">
        <f>IF(J163="0. Initiate","$51,000",IF(J163="1. Junior Member","$306,000",IF(J163="2. Member","$1,581,000",IF(J163="3. Senior Member","$0",IF(J163="4. Consul Initiate","$0","$0")))))</f>
        <v>$0</v>
      </c>
      <c r="M163" s="39">
        <f>L163-N163</f>
        <v>-22550</v>
      </c>
      <c r="N163" s="44">
        <v>22550</v>
      </c>
      <c r="O163" s="9"/>
      <c r="P163" s="93">
        <v>41114</v>
      </c>
      <c r="Q163" s="111"/>
      <c r="R163" s="111"/>
      <c r="S163" s="54"/>
      <c r="T163" s="54"/>
      <c r="U163" s="54"/>
      <c r="V163" s="54"/>
      <c r="W163" s="54"/>
    </row>
    <row r="164" spans="1:23" x14ac:dyDescent="0.25">
      <c r="A164" s="52"/>
      <c r="B164" s="53"/>
      <c r="C164" s="53"/>
      <c r="D164" s="54"/>
      <c r="E164" s="54"/>
      <c r="F164" s="54"/>
      <c r="G164" s="4" t="s">
        <v>309</v>
      </c>
      <c r="H164" s="4" t="s">
        <v>62</v>
      </c>
      <c r="I164" s="7"/>
      <c r="J164" s="7" t="s">
        <v>105</v>
      </c>
      <c r="K164" s="7"/>
      <c r="L164" s="11" t="str">
        <f>IF(J164="0. Initiate","$51,000",IF(J164="1. Junior Member","$306,000",IF(J164="2. Member","$1,581,000",IF(J164="3. Senior Member","$0",IF(J164="4. Consul Initiate","$0","$0")))))</f>
        <v>$51,000</v>
      </c>
      <c r="M164" s="39">
        <f>L164-N164</f>
        <v>51000</v>
      </c>
      <c r="N164" s="44"/>
      <c r="O164" s="9"/>
      <c r="P164" s="93">
        <v>41059</v>
      </c>
      <c r="Q164" s="111"/>
      <c r="R164" s="111"/>
      <c r="S164" s="54"/>
      <c r="T164" s="54"/>
      <c r="U164" s="54"/>
      <c r="V164" s="54"/>
      <c r="W164" s="54"/>
    </row>
    <row r="165" spans="1:23" x14ac:dyDescent="0.25">
      <c r="A165" s="52"/>
      <c r="B165" s="53"/>
      <c r="C165" s="53"/>
      <c r="D165" s="54"/>
      <c r="E165" s="54"/>
      <c r="F165" s="54"/>
      <c r="G165" s="4" t="s">
        <v>311</v>
      </c>
      <c r="H165" s="4" t="s">
        <v>312</v>
      </c>
      <c r="I165" s="7"/>
      <c r="J165" s="7" t="s">
        <v>105</v>
      </c>
      <c r="K165" s="7"/>
      <c r="L165" s="11" t="str">
        <f>IF(J165="0. Initiate","$51,000",IF(J165="1. Junior Member","$306,000",IF(J165="2. Member","$1,581,000",IF(J165="3. Senior Member","$0",IF(J165="4. Consul Initiate","$0","$0")))))</f>
        <v>$51,000</v>
      </c>
      <c r="M165" s="39">
        <f>L165-N165</f>
        <v>51000</v>
      </c>
      <c r="N165" s="44"/>
      <c r="O165" s="9"/>
      <c r="P165" s="93">
        <v>40987</v>
      </c>
      <c r="Q165" s="111"/>
      <c r="R165" s="111"/>
      <c r="S165" s="54"/>
      <c r="T165" s="54"/>
      <c r="U165" s="54"/>
      <c r="V165" s="54"/>
      <c r="W165" s="54"/>
    </row>
    <row r="166" spans="1:23" x14ac:dyDescent="0.25">
      <c r="A166" s="52"/>
      <c r="B166" s="53"/>
      <c r="C166" s="53"/>
      <c r="D166" s="54"/>
      <c r="E166" s="54"/>
      <c r="F166" s="54"/>
      <c r="G166" s="4" t="s">
        <v>313</v>
      </c>
      <c r="H166" s="4" t="s">
        <v>220</v>
      </c>
      <c r="I166" s="7"/>
      <c r="J166" s="7" t="s">
        <v>106</v>
      </c>
      <c r="K166" s="7"/>
      <c r="L166" s="11" t="str">
        <f>IF(J166="0. Initiate","$51,000",IF(J166="1. Junior Member","$306,000",IF(J166="2. Member","$1,581,000",IF(J166="3. Senior Member","$0",IF(J166="4. Consul Initiate","$0","$0")))))</f>
        <v>$306,000</v>
      </c>
      <c r="M166" s="39">
        <f>L166-N166</f>
        <v>306000</v>
      </c>
      <c r="N166" s="44"/>
      <c r="O166" s="9"/>
      <c r="P166" s="93">
        <v>41112</v>
      </c>
      <c r="Q166" s="111"/>
      <c r="R166" s="111"/>
      <c r="S166" s="54"/>
      <c r="T166" s="54"/>
      <c r="U166" s="54"/>
      <c r="V166" s="54"/>
      <c r="W166" s="54"/>
    </row>
    <row r="167" spans="1:23" x14ac:dyDescent="0.25">
      <c r="A167" s="52"/>
      <c r="B167" s="53"/>
      <c r="C167" s="53"/>
      <c r="D167" s="54"/>
      <c r="E167" s="54"/>
      <c r="F167" s="54"/>
      <c r="G167" s="4" t="s">
        <v>314</v>
      </c>
      <c r="H167" s="4" t="s">
        <v>315</v>
      </c>
      <c r="I167" s="7"/>
      <c r="J167" s="7" t="s">
        <v>106</v>
      </c>
      <c r="K167" s="7"/>
      <c r="L167" s="11" t="str">
        <f>IF(J167="0. Initiate","$51,000",IF(J167="1. Junior Member","$306,000",IF(J167="2. Member","$1,581,000",IF(J167="3. Senior Member","$0",IF(J167="4. Consul Initiate","$0","$0")))))</f>
        <v>$306,000</v>
      </c>
      <c r="M167" s="39">
        <f>L167-N167</f>
        <v>290350</v>
      </c>
      <c r="N167" s="44">
        <v>15650</v>
      </c>
      <c r="O167" s="9"/>
      <c r="P167" s="93">
        <v>41117</v>
      </c>
      <c r="Q167" s="111"/>
      <c r="R167" s="111"/>
      <c r="S167" s="54"/>
      <c r="T167" s="54"/>
      <c r="U167" s="54"/>
      <c r="V167" s="54"/>
      <c r="W167" s="54"/>
    </row>
    <row r="168" spans="1:23" x14ac:dyDescent="0.25">
      <c r="A168" s="52"/>
      <c r="B168" s="53"/>
      <c r="C168" s="53"/>
      <c r="D168" s="54"/>
      <c r="E168" s="54"/>
      <c r="F168" s="54"/>
      <c r="G168" s="4" t="s">
        <v>316</v>
      </c>
      <c r="H168" s="4" t="s">
        <v>317</v>
      </c>
      <c r="I168" s="7"/>
      <c r="J168" s="7" t="s">
        <v>105</v>
      </c>
      <c r="K168" s="7"/>
      <c r="L168" s="11" t="str">
        <f>IF(J168="0. Initiate","$51,000",IF(J168="1. Junior Member","$306,000",IF(J168="2. Member","$1,581,000",IF(J168="3. Senior Member","$0",IF(J168="4. Consul Initiate","$0","$0")))))</f>
        <v>$51,000</v>
      </c>
      <c r="M168" s="39">
        <f>L168-N168</f>
        <v>51000</v>
      </c>
      <c r="N168" s="44"/>
      <c r="O168" s="9"/>
      <c r="P168" s="93">
        <v>41094</v>
      </c>
      <c r="Q168" s="111"/>
      <c r="R168" s="111"/>
      <c r="S168" s="54"/>
      <c r="T168" s="54"/>
      <c r="U168" s="54"/>
      <c r="V168" s="54"/>
      <c r="W168" s="54"/>
    </row>
    <row r="169" spans="1:23" x14ac:dyDescent="0.25">
      <c r="A169" s="52"/>
      <c r="B169" s="53"/>
      <c r="C169" s="53"/>
      <c r="D169" s="54"/>
      <c r="E169" s="54"/>
      <c r="F169" s="54"/>
      <c r="G169" s="4" t="s">
        <v>320</v>
      </c>
      <c r="H169" s="4" t="s">
        <v>321</v>
      </c>
      <c r="I169" s="7"/>
      <c r="J169" s="7" t="s">
        <v>105</v>
      </c>
      <c r="K169" s="7"/>
      <c r="L169" s="11" t="str">
        <f>IF(J169="0. Initiate","$51,000",IF(J169="1. Junior Member","$306,000",IF(J169="2. Member","$1,581,000",IF(J169="3. Senior Member","$0",IF(J169="4. Consul Initiate","$0","$0")))))</f>
        <v>$51,000</v>
      </c>
      <c r="M169" s="39">
        <f>L169-N169</f>
        <v>51000</v>
      </c>
      <c r="N169" s="44"/>
      <c r="O169" s="9"/>
      <c r="P169" s="93">
        <v>41091</v>
      </c>
      <c r="Q169" s="111"/>
      <c r="R169" s="111"/>
      <c r="S169" s="54"/>
      <c r="T169" s="54"/>
      <c r="U169" s="54"/>
      <c r="V169" s="54"/>
      <c r="W169" s="54"/>
    </row>
    <row r="170" spans="1:23" x14ac:dyDescent="0.25">
      <c r="A170" s="52"/>
      <c r="B170" s="53"/>
      <c r="C170" s="53"/>
      <c r="D170" s="54"/>
      <c r="E170" s="54"/>
      <c r="F170" s="54"/>
      <c r="G170" s="4" t="s">
        <v>322</v>
      </c>
      <c r="H170" s="4" t="s">
        <v>322</v>
      </c>
      <c r="I170" s="7"/>
      <c r="J170" s="7" t="s">
        <v>105</v>
      </c>
      <c r="K170" s="7"/>
      <c r="L170" s="11" t="str">
        <f>IF(J170="0. Initiate","$51,000",IF(J170="1. Junior Member","$306,000",IF(J170="2. Member","$1,581,000",IF(J170="3. Senior Member","$0",IF(J170="4. Consul Initiate","$0","$0")))))</f>
        <v>$51,000</v>
      </c>
      <c r="M170" s="39">
        <f>L170-N170</f>
        <v>51000</v>
      </c>
      <c r="N170" s="44"/>
      <c r="O170" s="9"/>
      <c r="P170" s="93">
        <v>41061</v>
      </c>
      <c r="Q170" s="111"/>
      <c r="R170" s="111"/>
      <c r="S170" s="54"/>
      <c r="T170" s="54"/>
      <c r="U170" s="54"/>
      <c r="V170" s="54"/>
      <c r="W170" s="54"/>
    </row>
    <row r="171" spans="1:23" x14ac:dyDescent="0.25">
      <c r="A171" s="52"/>
      <c r="B171" s="53"/>
      <c r="C171" s="53"/>
      <c r="D171" s="54"/>
      <c r="E171" s="54"/>
      <c r="F171" s="54"/>
      <c r="G171" s="4" t="s">
        <v>323</v>
      </c>
      <c r="H171" s="4" t="s">
        <v>65</v>
      </c>
      <c r="I171" s="7"/>
      <c r="J171" s="6" t="s">
        <v>109</v>
      </c>
      <c r="K171" s="7"/>
      <c r="L171" s="11" t="str">
        <f>IF(J171="0. Initiate","$51,000",IF(J171="1. Junior Member","$306,000",IF(J171="2. Member","$1,581,000",IF(J171="3. Senior Member","$0",IF(J171="4. Consul Initiate","$0","$0")))))</f>
        <v>$0</v>
      </c>
      <c r="M171" s="39">
        <f>L171-N171</f>
        <v>-900</v>
      </c>
      <c r="N171" s="44">
        <v>900</v>
      </c>
      <c r="O171" s="9"/>
      <c r="P171" s="93">
        <v>41123</v>
      </c>
      <c r="Q171" s="111"/>
      <c r="R171" s="111"/>
      <c r="S171" s="54"/>
      <c r="T171" s="54"/>
      <c r="U171" s="54"/>
      <c r="V171" s="54"/>
      <c r="W171" s="54"/>
    </row>
    <row r="172" spans="1:23" x14ac:dyDescent="0.25">
      <c r="A172" s="52"/>
      <c r="B172" s="53"/>
      <c r="C172" s="53"/>
      <c r="D172" s="54"/>
      <c r="E172" s="54"/>
      <c r="F172" s="54"/>
      <c r="G172" s="4" t="s">
        <v>324</v>
      </c>
      <c r="H172" s="4" t="s">
        <v>85</v>
      </c>
      <c r="I172" s="7"/>
      <c r="J172" s="7" t="s">
        <v>109</v>
      </c>
      <c r="K172" s="7"/>
      <c r="L172" s="11" t="str">
        <f>IF(J172="0. Initiate","$51,000",IF(J172="1. Junior Member","$306,000",IF(J172="2. Member","$1,581,000",IF(J172="3. Senior Member","$0",IF(J172="4. Consul Initiate","$0","$0")))))</f>
        <v>$0</v>
      </c>
      <c r="M172" s="39">
        <f>L172-N172</f>
        <v>0</v>
      </c>
      <c r="N172" s="44"/>
      <c r="O172" s="9"/>
      <c r="P172" s="93">
        <v>41120</v>
      </c>
      <c r="Q172" s="111"/>
      <c r="R172" s="111"/>
      <c r="S172" s="54"/>
      <c r="T172" s="54"/>
      <c r="U172" s="54"/>
      <c r="V172" s="54"/>
      <c r="W172" s="54"/>
    </row>
    <row r="173" spans="1:23" x14ac:dyDescent="0.25">
      <c r="A173" s="52"/>
      <c r="B173" s="53"/>
      <c r="C173" s="53"/>
      <c r="D173" s="54"/>
      <c r="E173" s="54"/>
      <c r="F173" s="54"/>
      <c r="G173" s="4" t="s">
        <v>325</v>
      </c>
      <c r="H173" s="4" t="s">
        <v>326</v>
      </c>
      <c r="I173" s="7"/>
      <c r="J173" s="7" t="s">
        <v>105</v>
      </c>
      <c r="K173" s="7"/>
      <c r="L173" s="11" t="str">
        <f>IF(J173="0. Initiate","$51,000",IF(J173="1. Junior Member","$306,000",IF(J173="2. Member","$1,581,000",IF(J173="3. Senior Member","$0",IF(J173="4. Consul Initiate","$0","$0")))))</f>
        <v>$51,000</v>
      </c>
      <c r="M173" s="39">
        <f>L173-N173</f>
        <v>-12900</v>
      </c>
      <c r="N173" s="44">
        <v>63900</v>
      </c>
      <c r="O173" s="9"/>
      <c r="P173" s="93">
        <v>41123</v>
      </c>
      <c r="Q173" s="111"/>
      <c r="R173" s="111"/>
      <c r="S173" s="54"/>
      <c r="T173" s="54"/>
      <c r="U173" s="54"/>
      <c r="V173" s="54"/>
      <c r="W173" s="54"/>
    </row>
    <row r="174" spans="1:23" x14ac:dyDescent="0.25">
      <c r="A174" s="52"/>
      <c r="B174" s="53"/>
      <c r="C174" s="53"/>
      <c r="D174" s="54"/>
      <c r="E174" s="54"/>
      <c r="F174" s="54"/>
      <c r="G174" s="4" t="s">
        <v>327</v>
      </c>
      <c r="H174" s="4" t="s">
        <v>328</v>
      </c>
      <c r="I174" s="7"/>
      <c r="J174" s="7" t="s">
        <v>105</v>
      </c>
      <c r="K174" s="7"/>
      <c r="L174" s="11" t="str">
        <f>IF(J174="0. Initiate","$51,000",IF(J174="1. Junior Member","$306,000",IF(J174="2. Member","$1,581,000",IF(J174="3. Senior Member","$0",IF(J174="4. Consul Initiate","$0","$0")))))</f>
        <v>$51,000</v>
      </c>
      <c r="M174" s="39">
        <f>L174-N174</f>
        <v>51000</v>
      </c>
      <c r="N174" s="44"/>
      <c r="O174" s="9"/>
      <c r="P174" s="93">
        <v>41100</v>
      </c>
      <c r="Q174" s="111"/>
      <c r="R174" s="111"/>
      <c r="S174" s="54"/>
      <c r="T174" s="54"/>
      <c r="U174" s="54"/>
      <c r="V174" s="54"/>
      <c r="W174" s="54"/>
    </row>
    <row r="175" spans="1:23" x14ac:dyDescent="0.25">
      <c r="A175" s="52"/>
      <c r="B175" s="53"/>
      <c r="C175" s="53"/>
      <c r="D175" s="54"/>
      <c r="E175" s="54"/>
      <c r="F175" s="54"/>
      <c r="G175" s="4" t="s">
        <v>329</v>
      </c>
      <c r="H175" s="4" t="s">
        <v>330</v>
      </c>
      <c r="I175" s="7"/>
      <c r="J175" s="7" t="s">
        <v>105</v>
      </c>
      <c r="K175" s="7"/>
      <c r="L175" s="11" t="str">
        <f>IF(J175="0. Initiate","$51,000",IF(J175="1. Junior Member","$306,000",IF(J175="2. Member","$1,581,000",IF(J175="3. Senior Member","$0",IF(J175="4. Consul Initiate","$0","$0")))))</f>
        <v>$51,000</v>
      </c>
      <c r="M175" s="39">
        <f>L175-N175</f>
        <v>51000</v>
      </c>
      <c r="N175" s="44"/>
      <c r="O175" s="9"/>
      <c r="P175" s="93">
        <v>41026</v>
      </c>
      <c r="Q175" s="111"/>
      <c r="R175" s="111"/>
      <c r="S175" s="54"/>
      <c r="T175" s="54"/>
      <c r="U175" s="54"/>
      <c r="V175" s="54"/>
      <c r="W175" s="54"/>
    </row>
    <row r="176" spans="1:23" x14ac:dyDescent="0.25">
      <c r="A176" s="52"/>
      <c r="B176" s="53"/>
      <c r="C176" s="53"/>
      <c r="D176" s="54"/>
      <c r="E176" s="54"/>
      <c r="F176" s="54"/>
      <c r="G176" s="4" t="s">
        <v>331</v>
      </c>
      <c r="H176" s="4" t="s">
        <v>332</v>
      </c>
      <c r="I176" s="7"/>
      <c r="J176" s="7" t="s">
        <v>105</v>
      </c>
      <c r="K176" s="7"/>
      <c r="L176" s="11" t="str">
        <f>IF(J176="0. Initiate","$51,000",IF(J176="1. Junior Member","$306,000",IF(J176="2. Member","$1,581,000",IF(J176="3. Senior Member","$0",IF(J176="4. Consul Initiate","$0","$0")))))</f>
        <v>$51,000</v>
      </c>
      <c r="M176" s="39">
        <f>L176-N176</f>
        <v>51000</v>
      </c>
      <c r="N176" s="44"/>
      <c r="O176" s="9"/>
      <c r="P176" s="93">
        <v>41063</v>
      </c>
      <c r="Q176" s="111"/>
      <c r="R176" s="111"/>
      <c r="S176" s="54"/>
      <c r="T176" s="54"/>
      <c r="U176" s="54"/>
      <c r="V176" s="54"/>
      <c r="W176" s="54"/>
    </row>
    <row r="177" spans="1:23" x14ac:dyDescent="0.25">
      <c r="A177" s="52"/>
      <c r="B177" s="53"/>
      <c r="C177" s="53"/>
      <c r="D177" s="54"/>
      <c r="E177" s="54"/>
      <c r="F177" s="54"/>
      <c r="G177" s="4" t="s">
        <v>333</v>
      </c>
      <c r="H177" s="4" t="s">
        <v>334</v>
      </c>
      <c r="I177" s="7"/>
      <c r="J177" s="6" t="s">
        <v>105</v>
      </c>
      <c r="K177" s="7"/>
      <c r="L177" s="11" t="str">
        <f>IF(J177="0. Initiate","$51,000",IF(J177="1. Junior Member","$306,000",IF(J177="2. Member","$1,581,000",IF(J177="3. Senior Member","$0",IF(J177="4. Consul Initiate","$0","$0")))))</f>
        <v>$51,000</v>
      </c>
      <c r="M177" s="39">
        <f>L177-N177</f>
        <v>51000</v>
      </c>
      <c r="N177" s="44"/>
      <c r="O177" s="9"/>
      <c r="P177" s="93">
        <v>41084</v>
      </c>
      <c r="Q177" s="111"/>
      <c r="R177" s="111"/>
      <c r="S177" s="54"/>
      <c r="T177" s="54"/>
      <c r="U177" s="54"/>
      <c r="V177" s="54"/>
      <c r="W177" s="54"/>
    </row>
    <row r="178" spans="1:23" x14ac:dyDescent="0.25">
      <c r="A178" s="52"/>
      <c r="B178" s="53"/>
      <c r="C178" s="53"/>
      <c r="D178" s="54"/>
      <c r="E178" s="54"/>
      <c r="F178" s="54"/>
      <c r="G178" s="4" t="s">
        <v>335</v>
      </c>
      <c r="H178" s="4" t="s">
        <v>167</v>
      </c>
      <c r="I178" s="7"/>
      <c r="J178" s="6" t="s">
        <v>106</v>
      </c>
      <c r="K178" s="7"/>
      <c r="L178" s="11" t="str">
        <f>IF(J178="0. Initiate","$51,000",IF(J178="1. Junior Member","$306,000",IF(J178="2. Member","$1,581,000",IF(J178="3. Senior Member","$0",IF(J178="4. Consul Initiate","$0","$0")))))</f>
        <v>$306,000</v>
      </c>
      <c r="M178" s="39">
        <f>L178-N178</f>
        <v>241255</v>
      </c>
      <c r="N178" s="44">
        <v>64745</v>
      </c>
      <c r="O178" s="9"/>
      <c r="P178" s="93">
        <v>41124</v>
      </c>
      <c r="Q178" s="111"/>
      <c r="R178" s="111"/>
      <c r="S178" s="54"/>
      <c r="T178" s="54"/>
      <c r="U178" s="54"/>
      <c r="V178" s="54"/>
      <c r="W178" s="54"/>
    </row>
    <row r="179" spans="1:23" x14ac:dyDescent="0.25">
      <c r="A179" s="52"/>
      <c r="B179" s="53"/>
      <c r="C179" s="53"/>
      <c r="D179" s="54"/>
      <c r="E179" s="54"/>
      <c r="F179" s="54"/>
      <c r="G179" s="4" t="s">
        <v>344</v>
      </c>
      <c r="H179" s="4" t="s">
        <v>345</v>
      </c>
      <c r="I179" s="7"/>
      <c r="J179" s="6" t="s">
        <v>105</v>
      </c>
      <c r="K179" s="7"/>
      <c r="L179" s="11" t="str">
        <f>IF(J179="0. Initiate","$51,000",IF(J179="1. Junior Member","$306,000",IF(J179="2. Member","$1,581,000",IF(J179="3. Senior Member","$0",IF(J179="4. Consul Initiate","$0","$0")))))</f>
        <v>$51,000</v>
      </c>
      <c r="M179" s="39">
        <f>L179-N179</f>
        <v>51000</v>
      </c>
      <c r="N179" s="44"/>
      <c r="O179" s="9"/>
      <c r="P179" s="93">
        <v>41106</v>
      </c>
      <c r="Q179" s="111"/>
      <c r="R179" s="111"/>
      <c r="S179" s="54"/>
      <c r="T179" s="54"/>
      <c r="U179" s="54"/>
      <c r="V179" s="54"/>
      <c r="W179" s="54"/>
    </row>
    <row r="180" spans="1:23" x14ac:dyDescent="0.25">
      <c r="A180" s="52"/>
      <c r="B180" s="53"/>
      <c r="C180" s="53"/>
      <c r="D180" s="54"/>
      <c r="E180" s="54"/>
      <c r="F180" s="54"/>
      <c r="G180" s="4" t="s">
        <v>346</v>
      </c>
      <c r="H180" s="4" t="s">
        <v>67</v>
      </c>
      <c r="I180" s="7"/>
      <c r="J180" s="7" t="s">
        <v>110</v>
      </c>
      <c r="K180" s="7"/>
      <c r="L180" s="11" t="str">
        <f>IF(J180="0. Initiate","$51,000",IF(J180="1. Junior Member","$306,000",IF(J180="2. Member","$1,581,000",IF(J180="3. Senior Member","$0",IF(J180="4. Consul Initiate","$0","$0")))))</f>
        <v>$0</v>
      </c>
      <c r="M180" s="39">
        <f>L180-N180</f>
        <v>-202844</v>
      </c>
      <c r="N180" s="44">
        <v>202844</v>
      </c>
      <c r="O180" s="9"/>
      <c r="P180" s="93">
        <v>41124</v>
      </c>
      <c r="Q180" s="111"/>
      <c r="R180" s="111"/>
      <c r="S180" s="54"/>
      <c r="T180" s="54"/>
      <c r="U180" s="54"/>
      <c r="V180" s="54"/>
      <c r="W180" s="54"/>
    </row>
    <row r="181" spans="1:23" x14ac:dyDescent="0.25">
      <c r="A181" s="52"/>
      <c r="B181" s="53"/>
      <c r="C181" s="53"/>
      <c r="D181" s="54"/>
      <c r="E181" s="54"/>
      <c r="F181" s="54"/>
      <c r="G181" s="4" t="s">
        <v>347</v>
      </c>
      <c r="H181" s="4" t="s">
        <v>348</v>
      </c>
      <c r="I181" s="7"/>
      <c r="J181" s="6" t="s">
        <v>105</v>
      </c>
      <c r="K181" s="7"/>
      <c r="L181" s="11" t="str">
        <f>IF(J181="0. Initiate","$51,000",IF(J181="1. Junior Member","$306,000",IF(J181="2. Member","$1,581,000",IF(J181="3. Senior Member","$0",IF(J181="4. Consul Initiate","$0","$0")))))</f>
        <v>$51,000</v>
      </c>
      <c r="M181" s="39">
        <f>L181-N181</f>
        <v>51000</v>
      </c>
      <c r="N181" s="44"/>
      <c r="O181" s="9"/>
      <c r="P181" s="93">
        <v>41119</v>
      </c>
      <c r="Q181" s="111"/>
      <c r="R181" s="111"/>
      <c r="S181" s="54"/>
      <c r="T181" s="54"/>
      <c r="U181" s="54"/>
      <c r="V181" s="54"/>
      <c r="W181" s="54"/>
    </row>
    <row r="182" spans="1:23" x14ac:dyDescent="0.25">
      <c r="A182" s="52"/>
      <c r="B182" s="53"/>
      <c r="C182" s="53"/>
      <c r="D182" s="54"/>
      <c r="E182" s="54"/>
      <c r="F182" s="54"/>
      <c r="G182" s="4" t="s">
        <v>349</v>
      </c>
      <c r="H182" s="4" t="s">
        <v>350</v>
      </c>
      <c r="I182" s="7"/>
      <c r="J182" s="6" t="s">
        <v>105</v>
      </c>
      <c r="K182" s="7"/>
      <c r="L182" s="11" t="str">
        <f>IF(J182="0. Initiate","$51,000",IF(J182="1. Junior Member","$306,000",IF(J182="2. Member","$1,581,000",IF(J182="3. Senior Member","$0",IF(J182="4. Consul Initiate","$0","$0")))))</f>
        <v>$51,000</v>
      </c>
      <c r="M182" s="39">
        <f>L182-N182</f>
        <v>51000</v>
      </c>
      <c r="N182" s="44"/>
      <c r="O182" s="9"/>
      <c r="P182" s="93">
        <v>41082</v>
      </c>
      <c r="Q182" s="111"/>
      <c r="R182" s="111"/>
      <c r="S182" s="54"/>
      <c r="T182" s="54"/>
      <c r="U182" s="54"/>
      <c r="V182" s="54"/>
      <c r="W182" s="54"/>
    </row>
    <row r="183" spans="1:23" x14ac:dyDescent="0.25">
      <c r="A183" s="52"/>
      <c r="B183" s="53"/>
      <c r="C183" s="53"/>
      <c r="D183" s="54"/>
      <c r="E183" s="54"/>
      <c r="F183" s="54"/>
      <c r="G183" s="4" t="s">
        <v>351</v>
      </c>
      <c r="H183" s="4" t="s">
        <v>228</v>
      </c>
      <c r="I183" s="7"/>
      <c r="J183" s="6" t="s">
        <v>105</v>
      </c>
      <c r="K183" s="7"/>
      <c r="L183" s="11" t="str">
        <f>IF(J183="0. Initiate","$51,000",IF(J183="1. Junior Member","$306,000",IF(J183="2. Member","$1,581,000",IF(J183="3. Senior Member","$0",IF(J183="4. Consul Initiate","$0","$0")))))</f>
        <v>$51,000</v>
      </c>
      <c r="M183" s="39">
        <f>L183-N183</f>
        <v>51000</v>
      </c>
      <c r="N183" s="44"/>
      <c r="O183" s="9"/>
      <c r="P183" s="93">
        <v>41108</v>
      </c>
      <c r="Q183" s="111"/>
      <c r="R183" s="111"/>
      <c r="S183" s="54"/>
      <c r="T183" s="54"/>
      <c r="U183" s="54"/>
      <c r="V183" s="54"/>
      <c r="W183" s="54"/>
    </row>
    <row r="184" spans="1:23" x14ac:dyDescent="0.25">
      <c r="A184" s="52"/>
      <c r="B184" s="53"/>
      <c r="C184" s="53"/>
      <c r="D184" s="54"/>
      <c r="E184" s="54"/>
      <c r="F184" s="54"/>
      <c r="G184" s="4" t="s">
        <v>352</v>
      </c>
      <c r="H184" s="4" t="s">
        <v>353</v>
      </c>
      <c r="I184" s="7"/>
      <c r="J184" s="6" t="s">
        <v>105</v>
      </c>
      <c r="K184" s="7"/>
      <c r="L184" s="11" t="str">
        <f>IF(J184="0. Initiate","$51,000",IF(J184="1. Junior Member","$306,000",IF(J184="2. Member","$1,581,000",IF(J184="3. Senior Member","$0",IF(J184="4. Consul Initiate","$0","$0")))))</f>
        <v>$51,000</v>
      </c>
      <c r="M184" s="39">
        <f>L184-N184</f>
        <v>51000</v>
      </c>
      <c r="N184" s="44"/>
      <c r="O184" s="9"/>
      <c r="P184" s="93">
        <v>41121</v>
      </c>
      <c r="Q184" s="111"/>
      <c r="R184" s="111"/>
      <c r="S184" s="54"/>
      <c r="T184" s="54"/>
      <c r="U184" s="54"/>
      <c r="V184" s="54"/>
      <c r="W184" s="54"/>
    </row>
    <row r="185" spans="1:23" x14ac:dyDescent="0.25">
      <c r="A185" s="52"/>
      <c r="B185" s="53"/>
      <c r="C185" s="53"/>
      <c r="D185" s="54"/>
      <c r="E185" s="54"/>
      <c r="F185" s="54"/>
      <c r="G185" s="4" t="s">
        <v>354</v>
      </c>
      <c r="H185" s="4" t="s">
        <v>354</v>
      </c>
      <c r="I185" s="7"/>
      <c r="J185" s="6" t="s">
        <v>105</v>
      </c>
      <c r="K185" s="7"/>
      <c r="L185" s="11" t="str">
        <f>IF(J185="0. Initiate","$51,000",IF(J185="1. Junior Member","$306,000",IF(J185="2. Member","$1,581,000",IF(J185="3. Senior Member","$0",IF(J185="4. Consul Initiate","$0","$0")))))</f>
        <v>$51,000</v>
      </c>
      <c r="M185" s="39">
        <f>L185-N185</f>
        <v>51000</v>
      </c>
      <c r="N185" s="44"/>
      <c r="O185" s="9"/>
      <c r="P185" s="93">
        <v>41094</v>
      </c>
      <c r="Q185" s="111"/>
      <c r="R185" s="111"/>
      <c r="S185" s="54"/>
      <c r="T185" s="54"/>
      <c r="U185" s="54"/>
      <c r="V185" s="54"/>
      <c r="W185" s="54"/>
    </row>
    <row r="186" spans="1:23" x14ac:dyDescent="0.25">
      <c r="A186" s="52"/>
      <c r="B186" s="53"/>
      <c r="C186" s="53"/>
      <c r="D186" s="54"/>
      <c r="E186" s="54"/>
      <c r="F186" s="54"/>
      <c r="G186" s="4" t="s">
        <v>355</v>
      </c>
      <c r="H186" s="4" t="s">
        <v>356</v>
      </c>
      <c r="I186" s="7"/>
      <c r="J186" s="6" t="s">
        <v>105</v>
      </c>
      <c r="K186" s="7"/>
      <c r="L186" s="11" t="str">
        <f>IF(J186="0. Initiate","$51,000",IF(J186="1. Junior Member","$306,000",IF(J186="2. Member","$1,581,000",IF(J186="3. Senior Member","$0",IF(J186="4. Consul Initiate","$0","$0")))))</f>
        <v>$51,000</v>
      </c>
      <c r="M186" s="39">
        <f>L186-N186</f>
        <v>51000</v>
      </c>
      <c r="N186" s="44"/>
      <c r="O186" s="9"/>
      <c r="P186" s="93">
        <v>40991</v>
      </c>
      <c r="Q186" s="111"/>
      <c r="R186" s="111"/>
      <c r="S186" s="54"/>
      <c r="T186" s="54"/>
      <c r="U186" s="54"/>
      <c r="V186" s="54"/>
      <c r="W186" s="54"/>
    </row>
    <row r="187" spans="1:23" x14ac:dyDescent="0.25">
      <c r="A187" s="52"/>
      <c r="B187" s="53"/>
      <c r="C187" s="53"/>
      <c r="D187" s="54"/>
      <c r="E187" s="54"/>
      <c r="F187" s="54"/>
      <c r="G187" s="4" t="s">
        <v>336</v>
      </c>
      <c r="H187" s="4" t="s">
        <v>337</v>
      </c>
      <c r="I187" s="7"/>
      <c r="J187" s="6" t="s">
        <v>111</v>
      </c>
      <c r="K187" s="7"/>
      <c r="L187" s="11" t="str">
        <f>IF(J187="0. Initiate","$51,000",IF(J187="1. Junior Member","$306,000",IF(J187="2. Member","$1,581,000",IF(J187="3. Senior Member","$0",IF(J187="4. Consul Initiate","$0","$0")))))</f>
        <v>$0</v>
      </c>
      <c r="M187" s="39">
        <f>L187-N187</f>
        <v>-6150</v>
      </c>
      <c r="N187" s="44">
        <v>6150</v>
      </c>
      <c r="O187" s="9"/>
      <c r="P187" s="93">
        <v>41123</v>
      </c>
      <c r="Q187" s="111"/>
      <c r="R187" s="111"/>
      <c r="S187" s="54"/>
      <c r="T187" s="54"/>
      <c r="U187" s="54"/>
      <c r="V187" s="54"/>
      <c r="W187" s="54"/>
    </row>
    <row r="188" spans="1:23" x14ac:dyDescent="0.25">
      <c r="A188" s="52"/>
      <c r="B188" s="53"/>
      <c r="C188" s="53"/>
      <c r="D188" s="54"/>
      <c r="E188" s="54"/>
      <c r="F188" s="54"/>
      <c r="G188" s="4" t="s">
        <v>357</v>
      </c>
      <c r="H188" s="4" t="s">
        <v>358</v>
      </c>
      <c r="I188" s="7"/>
      <c r="J188" s="6" t="s">
        <v>105</v>
      </c>
      <c r="K188" s="7"/>
      <c r="L188" s="11" t="str">
        <f>IF(J188="0. Initiate","$51,000",IF(J188="1. Junior Member","$306,000",IF(J188="2. Member","$1,581,000",IF(J188="3. Senior Member","$0",IF(J188="4. Consul Initiate","$0","$0")))))</f>
        <v>$51,000</v>
      </c>
      <c r="M188" s="39">
        <f>L188-N188</f>
        <v>50972</v>
      </c>
      <c r="N188" s="44">
        <v>28</v>
      </c>
      <c r="O188" s="9"/>
      <c r="P188" s="93">
        <v>41122</v>
      </c>
      <c r="Q188" s="111"/>
      <c r="R188" s="111"/>
      <c r="S188" s="54"/>
      <c r="T188" s="54"/>
      <c r="U188" s="54"/>
      <c r="V188" s="54"/>
      <c r="W188" s="54"/>
    </row>
    <row r="189" spans="1:23" x14ac:dyDescent="0.25">
      <c r="A189" s="52"/>
      <c r="B189" s="53"/>
      <c r="C189" s="53"/>
      <c r="D189" s="54"/>
      <c r="E189" s="54"/>
      <c r="F189" s="54"/>
      <c r="G189" s="4" t="s">
        <v>359</v>
      </c>
      <c r="H189" s="4" t="s">
        <v>360</v>
      </c>
      <c r="I189" s="7"/>
      <c r="J189" s="6" t="s">
        <v>105</v>
      </c>
      <c r="K189" s="7"/>
      <c r="L189" s="11" t="str">
        <f>IF(J189="0. Initiate","$51,000",IF(J189="1. Junior Member","$306,000",IF(J189="2. Member","$1,581,000",IF(J189="3. Senior Member","$0",IF(J189="4. Consul Initiate","$0","$0")))))</f>
        <v>$51,000</v>
      </c>
      <c r="M189" s="39">
        <f>L189-N189</f>
        <v>51000</v>
      </c>
      <c r="N189" s="44"/>
      <c r="O189" s="9"/>
      <c r="P189" s="93">
        <v>40972</v>
      </c>
      <c r="Q189" s="111"/>
      <c r="R189" s="111"/>
      <c r="S189" s="54"/>
      <c r="T189" s="54"/>
      <c r="U189" s="54"/>
      <c r="V189" s="54"/>
      <c r="W189" s="54"/>
    </row>
    <row r="190" spans="1:23" x14ac:dyDescent="0.25">
      <c r="A190" s="52"/>
      <c r="B190" s="53"/>
      <c r="C190" s="53"/>
      <c r="D190" s="54"/>
      <c r="E190" s="54"/>
      <c r="F190" s="54"/>
      <c r="G190" s="4" t="s">
        <v>361</v>
      </c>
      <c r="H190" s="4" t="s">
        <v>361</v>
      </c>
      <c r="I190" s="7"/>
      <c r="J190" s="6" t="s">
        <v>105</v>
      </c>
      <c r="K190" s="7"/>
      <c r="L190" s="11" t="str">
        <f>IF(J190="0. Initiate","$51,000",IF(J190="1. Junior Member","$306,000",IF(J190="2. Member","$1,581,000",IF(J190="3. Senior Member","$0",IF(J190="4. Consul Initiate","$0","$0")))))</f>
        <v>$51,000</v>
      </c>
      <c r="M190" s="39">
        <f>L190-N190</f>
        <v>17222</v>
      </c>
      <c r="N190" s="44">
        <v>33778</v>
      </c>
      <c r="O190" s="9"/>
      <c r="P190" s="93">
        <v>41124</v>
      </c>
      <c r="Q190" s="111"/>
      <c r="R190" s="111"/>
      <c r="S190" s="54"/>
      <c r="T190" s="54"/>
      <c r="U190" s="54"/>
      <c r="V190" s="54"/>
      <c r="W190" s="54"/>
    </row>
    <row r="191" spans="1:23" x14ac:dyDescent="0.25">
      <c r="A191" s="52"/>
      <c r="B191" s="53"/>
      <c r="C191" s="53"/>
      <c r="D191" s="54"/>
      <c r="E191" s="54"/>
      <c r="F191" s="54"/>
      <c r="G191" s="4" t="s">
        <v>362</v>
      </c>
      <c r="H191" s="4" t="s">
        <v>91</v>
      </c>
      <c r="I191" s="7"/>
      <c r="J191" s="6" t="s">
        <v>107</v>
      </c>
      <c r="K191" s="7"/>
      <c r="L191" s="11" t="str">
        <f>IF(J191="0. Initiate","$51,000",IF(J191="1. Junior Member","$306,000",IF(J191="2. Member","$1,581,000",IF(J191="3. Senior Member","$0",IF(J191="4. Consul Initiate","$0","$0")))))</f>
        <v>$1,581,000</v>
      </c>
      <c r="M191" s="39">
        <f>L191-N191</f>
        <v>1567400</v>
      </c>
      <c r="N191" s="44">
        <v>13600</v>
      </c>
      <c r="O191" s="9"/>
      <c r="P191" s="93">
        <v>41118</v>
      </c>
      <c r="Q191" s="111"/>
      <c r="R191" s="111"/>
      <c r="S191" s="54"/>
      <c r="T191" s="54"/>
      <c r="U191" s="54"/>
      <c r="V191" s="54"/>
      <c r="W191" s="54"/>
    </row>
    <row r="192" spans="1:23" x14ac:dyDescent="0.25">
      <c r="A192" s="52"/>
      <c r="B192" s="53"/>
      <c r="C192" s="53"/>
      <c r="D192" s="54"/>
      <c r="E192" s="54"/>
      <c r="F192" s="54"/>
      <c r="G192" s="4" t="s">
        <v>363</v>
      </c>
      <c r="H192" s="4" t="s">
        <v>364</v>
      </c>
      <c r="I192" s="7"/>
      <c r="J192" s="6" t="s">
        <v>105</v>
      </c>
      <c r="K192" s="7"/>
      <c r="L192" s="11" t="str">
        <f>IF(J192="0. Initiate","$51,000",IF(J192="1. Junior Member","$306,000",IF(J192="2. Member","$1,581,000",IF(J192="3. Senior Member","$0",IF(J192="4. Consul Initiate","$0","$0")))))</f>
        <v>$51,000</v>
      </c>
      <c r="M192" s="39">
        <f>L192-N192</f>
        <v>51000</v>
      </c>
      <c r="N192" s="44"/>
      <c r="O192" s="9"/>
      <c r="P192" s="93">
        <v>41108</v>
      </c>
      <c r="Q192" s="111"/>
      <c r="R192" s="111"/>
      <c r="S192" s="54"/>
      <c r="T192" s="54"/>
      <c r="U192" s="54"/>
      <c r="V192" s="54"/>
      <c r="W192" s="54"/>
    </row>
    <row r="193" spans="1:23" x14ac:dyDescent="0.25">
      <c r="A193" s="52"/>
      <c r="B193" s="53"/>
      <c r="C193" s="53"/>
      <c r="D193" s="54"/>
      <c r="E193" s="54"/>
      <c r="F193" s="54"/>
      <c r="G193" s="4" t="s">
        <v>365</v>
      </c>
      <c r="H193" s="4" t="s">
        <v>366</v>
      </c>
      <c r="I193" s="7"/>
      <c r="J193" s="6" t="s">
        <v>110</v>
      </c>
      <c r="K193" s="7"/>
      <c r="L193" s="11" t="str">
        <f>IF(J193="0. Initiate","$51,000",IF(J193="1. Junior Member","$306,000",IF(J193="2. Member","$1,581,000",IF(J193="3. Senior Member","$0",IF(J193="4. Consul Initiate","$0","$0")))))</f>
        <v>$0</v>
      </c>
      <c r="M193" s="39">
        <f>L193-N193</f>
        <v>-59082</v>
      </c>
      <c r="N193" s="44">
        <v>59082</v>
      </c>
      <c r="O193" s="9"/>
      <c r="P193" s="93">
        <v>41123</v>
      </c>
      <c r="Q193" s="111"/>
      <c r="R193" s="111"/>
      <c r="S193" s="54"/>
      <c r="T193" s="54"/>
      <c r="U193" s="54"/>
      <c r="V193" s="54"/>
      <c r="W193" s="54"/>
    </row>
    <row r="194" spans="1:23" x14ac:dyDescent="0.25">
      <c r="A194" s="52"/>
      <c r="B194" s="53"/>
      <c r="C194" s="53"/>
      <c r="D194" s="54"/>
      <c r="E194" s="54"/>
      <c r="F194" s="54"/>
      <c r="G194" s="4" t="s">
        <v>367</v>
      </c>
      <c r="H194" s="4" t="s">
        <v>238</v>
      </c>
      <c r="I194" s="7"/>
      <c r="J194" s="6" t="s">
        <v>106</v>
      </c>
      <c r="K194" s="7"/>
      <c r="L194" s="11" t="str">
        <f>IF(J194="0. Initiate","$51,000",IF(J194="1. Junior Member","$306,000",IF(J194="2. Member","$1,581,000",IF(J194="3. Senior Member","$0",IF(J194="4. Consul Initiate","$0","$0")))))</f>
        <v>$306,000</v>
      </c>
      <c r="M194" s="39">
        <f>L194-N194</f>
        <v>305450</v>
      </c>
      <c r="N194" s="44">
        <v>550</v>
      </c>
      <c r="O194" s="9"/>
      <c r="P194" s="93">
        <v>41118</v>
      </c>
      <c r="Q194" s="111"/>
      <c r="R194" s="111"/>
      <c r="S194" s="54"/>
      <c r="T194" s="54"/>
      <c r="U194" s="54"/>
      <c r="V194" s="54"/>
      <c r="W194" s="54"/>
    </row>
    <row r="195" spans="1:23" x14ac:dyDescent="0.25">
      <c r="A195" s="52"/>
      <c r="B195" s="53"/>
      <c r="C195" s="53"/>
      <c r="D195" s="54"/>
      <c r="E195" s="54"/>
      <c r="F195" s="54"/>
      <c r="G195" s="4" t="s">
        <v>606</v>
      </c>
      <c r="H195" s="4" t="s">
        <v>568</v>
      </c>
      <c r="I195" s="7"/>
      <c r="J195" s="7" t="s">
        <v>106</v>
      </c>
      <c r="K195" s="7"/>
      <c r="L195" s="11" t="str">
        <f>IF(J195="0. Initiate","$51,000",IF(J195="1. Junior Member","$306,000",IF(J195="2. Member","$1,581,000",IF(J195="3. Senior Member","$0",IF(J195="4. Consul Initiate","$0","$0")))))</f>
        <v>$306,000</v>
      </c>
      <c r="M195" s="39">
        <f>L195-N195</f>
        <v>306000</v>
      </c>
      <c r="N195" s="44"/>
      <c r="O195" s="9"/>
      <c r="P195" s="93">
        <v>41129</v>
      </c>
      <c r="Q195" s="111"/>
      <c r="R195" s="111"/>
      <c r="S195" s="54"/>
      <c r="T195" s="54"/>
      <c r="U195" s="54"/>
      <c r="V195" s="54"/>
      <c r="W195" s="54"/>
    </row>
    <row r="196" spans="1:23" x14ac:dyDescent="0.25">
      <c r="A196" s="52"/>
      <c r="B196" s="53"/>
      <c r="C196" s="53"/>
      <c r="D196" s="54"/>
      <c r="E196" s="54"/>
      <c r="F196" s="54"/>
      <c r="G196" s="4" t="s">
        <v>368</v>
      </c>
      <c r="H196" s="4" t="s">
        <v>369</v>
      </c>
      <c r="I196" s="7"/>
      <c r="J196" s="6" t="s">
        <v>105</v>
      </c>
      <c r="K196" s="7"/>
      <c r="L196" s="11" t="str">
        <f>IF(J196="0. Initiate","$51,000",IF(J196="1. Junior Member","$306,000",IF(J196="2. Member","$1,581,000",IF(J196="3. Senior Member","$0",IF(J196="4. Consul Initiate","$0","$0")))))</f>
        <v>$51,000</v>
      </c>
      <c r="M196" s="39">
        <f>L196-N196</f>
        <v>51000</v>
      </c>
      <c r="N196" s="44"/>
      <c r="O196" s="9"/>
      <c r="P196" s="93">
        <v>40977</v>
      </c>
      <c r="Q196" s="111"/>
      <c r="R196" s="111"/>
      <c r="S196" s="54"/>
      <c r="T196" s="54"/>
      <c r="U196" s="54"/>
      <c r="V196" s="54"/>
      <c r="W196" s="54"/>
    </row>
    <row r="197" spans="1:23" x14ac:dyDescent="0.25">
      <c r="A197" s="52"/>
      <c r="B197" s="53"/>
      <c r="C197" s="53"/>
      <c r="D197" s="54"/>
      <c r="E197" s="54"/>
      <c r="F197" s="54"/>
      <c r="G197" s="4" t="s">
        <v>370</v>
      </c>
      <c r="H197" s="4" t="s">
        <v>68</v>
      </c>
      <c r="I197" s="7"/>
      <c r="J197" s="7" t="s">
        <v>105</v>
      </c>
      <c r="K197" s="7"/>
      <c r="L197" s="11" t="str">
        <f>IF(J197="0. Initiate","$51,000",IF(J197="1. Junior Member","$306,000",IF(J197="2. Member","$1,581,000",IF(J197="3. Senior Member","$0",IF(J197="4. Consul Initiate","$0","$0")))))</f>
        <v>$51,000</v>
      </c>
      <c r="M197" s="39">
        <f>L197-N197</f>
        <v>51000</v>
      </c>
      <c r="N197" s="44"/>
      <c r="O197" s="9"/>
      <c r="P197" s="93">
        <v>41009</v>
      </c>
      <c r="Q197" s="111"/>
      <c r="R197" s="111"/>
      <c r="S197" s="54"/>
      <c r="T197" s="54"/>
      <c r="U197" s="54"/>
      <c r="V197" s="54"/>
      <c r="W197" s="54"/>
    </row>
    <row r="198" spans="1:23" x14ac:dyDescent="0.25">
      <c r="A198" s="52"/>
      <c r="B198" s="53"/>
      <c r="C198" s="53"/>
      <c r="D198" s="54"/>
      <c r="E198" s="54"/>
      <c r="F198" s="54"/>
      <c r="G198" s="4" t="s">
        <v>371</v>
      </c>
      <c r="H198" s="4" t="s">
        <v>189</v>
      </c>
      <c r="I198" s="7"/>
      <c r="J198" s="6" t="s">
        <v>105</v>
      </c>
      <c r="K198" s="7"/>
      <c r="L198" s="11" t="str">
        <f>IF(J198="0. Initiate","$51,000",IF(J198="1. Junior Member","$306,000",IF(J198="2. Member","$1,581,000",IF(J198="3. Senior Member","$0",IF(J198="4. Consul Initiate","$0","$0")))))</f>
        <v>$51,000</v>
      </c>
      <c r="M198" s="39">
        <f>L198-N198</f>
        <v>51000</v>
      </c>
      <c r="N198" s="44"/>
      <c r="O198" s="9"/>
      <c r="P198" s="93">
        <v>41121</v>
      </c>
      <c r="Q198" s="111"/>
      <c r="R198" s="111"/>
      <c r="S198" s="54"/>
      <c r="T198" s="54"/>
      <c r="U198" s="54"/>
      <c r="V198" s="54"/>
      <c r="W198" s="54"/>
    </row>
    <row r="199" spans="1:23" x14ac:dyDescent="0.25">
      <c r="A199" s="52"/>
      <c r="B199" s="53"/>
      <c r="C199" s="53"/>
      <c r="D199" s="54"/>
      <c r="E199" s="54"/>
      <c r="F199" s="54"/>
      <c r="G199" s="4" t="s">
        <v>338</v>
      </c>
      <c r="H199" s="4" t="s">
        <v>339</v>
      </c>
      <c r="I199" s="7"/>
      <c r="J199" s="7" t="s">
        <v>110</v>
      </c>
      <c r="K199" s="7"/>
      <c r="L199" s="11" t="str">
        <f>IF(J199="0. Initiate","$51,000",IF(J199="1. Junior Member","$306,000",IF(J199="2. Member","$1,581,000",IF(J199="3. Senior Member","$0",IF(J199="4. Consul Initiate","$0","$0")))))</f>
        <v>$0</v>
      </c>
      <c r="M199" s="39">
        <f>L199-N199</f>
        <v>-74934</v>
      </c>
      <c r="N199" s="44">
        <v>74934</v>
      </c>
      <c r="O199" s="9"/>
      <c r="P199" s="93">
        <v>41122</v>
      </c>
      <c r="Q199" s="111"/>
      <c r="R199" s="111"/>
      <c r="S199" s="54"/>
      <c r="T199" s="54"/>
      <c r="U199" s="54"/>
      <c r="V199" s="54"/>
      <c r="W199" s="54"/>
    </row>
    <row r="200" spans="1:23" x14ac:dyDescent="0.25">
      <c r="A200" s="52"/>
      <c r="B200" s="53"/>
      <c r="C200" s="53"/>
      <c r="D200" s="54"/>
      <c r="E200" s="54"/>
      <c r="F200" s="54"/>
      <c r="G200" s="4" t="s">
        <v>372</v>
      </c>
      <c r="H200" s="4" t="s">
        <v>228</v>
      </c>
      <c r="I200" s="6"/>
      <c r="J200" s="6" t="s">
        <v>105</v>
      </c>
      <c r="K200" s="7"/>
      <c r="L200" s="11" t="str">
        <f>IF(J200="0. Initiate","$51,000",IF(J200="1. Junior Member","$306,000",IF(J200="2. Member","$1,581,000",IF(J200="3. Senior Member","$0",IF(J200="4. Consul Initiate","$0","$0")))))</f>
        <v>$51,000</v>
      </c>
      <c r="M200" s="39">
        <f>L200-N200</f>
        <v>51000</v>
      </c>
      <c r="N200" s="44"/>
      <c r="O200" s="9"/>
      <c r="P200" s="93">
        <v>41037</v>
      </c>
      <c r="Q200" s="111"/>
      <c r="R200" s="111"/>
      <c r="S200" s="54"/>
      <c r="T200" s="54"/>
      <c r="U200" s="54"/>
      <c r="V200" s="54"/>
      <c r="W200" s="54"/>
    </row>
    <row r="201" spans="1:23" x14ac:dyDescent="0.25">
      <c r="A201" s="52"/>
      <c r="B201" s="53"/>
      <c r="C201" s="53"/>
      <c r="D201" s="54"/>
      <c r="E201" s="54"/>
      <c r="F201" s="54"/>
      <c r="G201" s="4" t="s">
        <v>618</v>
      </c>
      <c r="H201" s="4" t="s">
        <v>153</v>
      </c>
      <c r="I201" s="7"/>
      <c r="J201" s="7" t="s">
        <v>107</v>
      </c>
      <c r="K201" s="7"/>
      <c r="L201" s="11" t="str">
        <f>IF(J201="0. Initiate","$51,000",IF(J201="1. Junior Member","$306,000",IF(J201="2. Member","$1,581,000",IF(J201="3. Senior Member","$0",IF(J201="4. Consul Initiate","$0","$0")))))</f>
        <v>$1,581,000</v>
      </c>
      <c r="M201" s="39">
        <f>L201-N201</f>
        <v>1581000</v>
      </c>
      <c r="N201" s="44"/>
      <c r="O201" s="9"/>
      <c r="P201" s="93">
        <v>41129</v>
      </c>
      <c r="Q201" s="111"/>
      <c r="R201" s="111"/>
      <c r="S201" s="54"/>
      <c r="T201" s="54"/>
      <c r="U201" s="54"/>
      <c r="V201" s="54"/>
      <c r="W201" s="54"/>
    </row>
    <row r="202" spans="1:23" x14ac:dyDescent="0.25">
      <c r="A202" s="52"/>
      <c r="B202" s="53"/>
      <c r="C202" s="53"/>
      <c r="D202" s="54"/>
      <c r="E202" s="54"/>
      <c r="F202" s="54"/>
      <c r="G202" s="4" t="s">
        <v>340</v>
      </c>
      <c r="H202" s="4" t="s">
        <v>341</v>
      </c>
      <c r="I202" s="7"/>
      <c r="J202" s="6" t="s">
        <v>106</v>
      </c>
      <c r="K202" s="7"/>
      <c r="L202" s="11" t="str">
        <f>IF(J202="0. Initiate","$51,000",IF(J202="1. Junior Member","$306,000",IF(J202="2. Member","$1,581,000",IF(J202="3. Senior Member","$0",IF(J202="4. Consul Initiate","$0","$0")))))</f>
        <v>$306,000</v>
      </c>
      <c r="M202" s="39">
        <f>L202-N202</f>
        <v>306000</v>
      </c>
      <c r="N202" s="44"/>
      <c r="O202" s="9"/>
      <c r="P202" s="93">
        <v>41078</v>
      </c>
      <c r="Q202" s="111"/>
      <c r="R202" s="111"/>
      <c r="S202" s="54"/>
      <c r="T202" s="54"/>
      <c r="U202" s="54"/>
      <c r="V202" s="54"/>
      <c r="W202" s="54"/>
    </row>
    <row r="203" spans="1:23" x14ac:dyDescent="0.25">
      <c r="A203" s="52"/>
      <c r="B203" s="53"/>
      <c r="C203" s="53"/>
      <c r="D203" s="54"/>
      <c r="E203" s="54"/>
      <c r="F203" s="54"/>
      <c r="G203" s="4" t="s">
        <v>373</v>
      </c>
      <c r="H203" s="4" t="s">
        <v>374</v>
      </c>
      <c r="I203" s="7"/>
      <c r="J203" s="6" t="s">
        <v>105</v>
      </c>
      <c r="K203" s="7"/>
      <c r="L203" s="11" t="str">
        <f>IF(J203="0. Initiate","$51,000",IF(J203="1. Junior Member","$306,000",IF(J203="2. Member","$1,581,000",IF(J203="3. Senior Member","$0",IF(J203="4. Consul Initiate","$0","$0")))))</f>
        <v>$51,000</v>
      </c>
      <c r="M203" s="39">
        <f>L203-N203</f>
        <v>51000</v>
      </c>
      <c r="N203" s="44"/>
      <c r="O203" s="9"/>
      <c r="P203" s="93">
        <v>40960</v>
      </c>
      <c r="Q203" s="111"/>
      <c r="R203" s="111"/>
      <c r="S203" s="54"/>
      <c r="T203" s="54"/>
      <c r="U203" s="54"/>
      <c r="V203" s="54"/>
      <c r="W203" s="54"/>
    </row>
    <row r="204" spans="1:23" x14ac:dyDescent="0.25">
      <c r="A204" s="52"/>
      <c r="B204" s="53"/>
      <c r="C204" s="53"/>
      <c r="D204" s="54"/>
      <c r="E204" s="54"/>
      <c r="F204" s="54"/>
      <c r="G204" s="4" t="s">
        <v>375</v>
      </c>
      <c r="H204" s="4" t="s">
        <v>376</v>
      </c>
      <c r="I204" s="7"/>
      <c r="J204" s="6" t="s">
        <v>105</v>
      </c>
      <c r="K204" s="7"/>
      <c r="L204" s="11" t="str">
        <f>IF(J204="0. Initiate","$51,000",IF(J204="1. Junior Member","$306,000",IF(J204="2. Member","$1,581,000",IF(J204="3. Senior Member","$0",IF(J204="4. Consul Initiate","$0","$0")))))</f>
        <v>$51,000</v>
      </c>
      <c r="M204" s="39">
        <f>L204-N204</f>
        <v>51000</v>
      </c>
      <c r="N204" s="44"/>
      <c r="O204" s="9"/>
      <c r="P204" s="93">
        <v>41034</v>
      </c>
      <c r="Q204" s="111"/>
      <c r="R204" s="111"/>
      <c r="S204" s="54"/>
      <c r="T204" s="54"/>
      <c r="U204" s="54"/>
      <c r="V204" s="54"/>
      <c r="W204" s="54"/>
    </row>
    <row r="205" spans="1:23" x14ac:dyDescent="0.25">
      <c r="A205" s="52"/>
      <c r="B205" s="53"/>
      <c r="C205" s="53"/>
      <c r="D205" s="54"/>
      <c r="E205" s="54"/>
      <c r="F205" s="54"/>
      <c r="G205" s="4" t="s">
        <v>377</v>
      </c>
      <c r="H205" s="4" t="s">
        <v>378</v>
      </c>
      <c r="I205" s="7"/>
      <c r="J205" s="6" t="s">
        <v>108</v>
      </c>
      <c r="K205" s="7"/>
      <c r="L205" s="11" t="str">
        <f>IF(J205="0. Initiate","$51,000",IF(J205="1. Junior Member","$306,000",IF(J205="2. Member","$1,581,000",IF(J205="3. Senior Member","$0",IF(J205="4. Consul Initiate","$0","$0")))))</f>
        <v>$0</v>
      </c>
      <c r="M205" s="39">
        <f>L205-N205</f>
        <v>0</v>
      </c>
      <c r="N205" s="44"/>
      <c r="O205" s="9"/>
      <c r="P205" s="93">
        <v>41042</v>
      </c>
      <c r="Q205" s="111"/>
      <c r="R205" s="111"/>
      <c r="S205" s="54"/>
      <c r="T205" s="54"/>
      <c r="U205" s="54"/>
      <c r="V205" s="54"/>
      <c r="W205" s="54"/>
    </row>
    <row r="206" spans="1:23" x14ac:dyDescent="0.25">
      <c r="A206" s="52"/>
      <c r="B206" s="53"/>
      <c r="C206" s="53"/>
      <c r="D206" s="54"/>
      <c r="E206" s="54"/>
      <c r="F206" s="54"/>
      <c r="G206" s="4" t="s">
        <v>379</v>
      </c>
      <c r="H206" s="4" t="s">
        <v>380</v>
      </c>
      <c r="I206" s="7"/>
      <c r="J206" s="6" t="s">
        <v>105</v>
      </c>
      <c r="K206" s="7"/>
      <c r="L206" s="11" t="str">
        <f>IF(J206="0. Initiate","$51,000",IF(J206="1. Junior Member","$306,000",IF(J206="2. Member","$1,581,000",IF(J206="3. Senior Member","$0",IF(J206="4. Consul Initiate","$0","$0")))))</f>
        <v>$51,000</v>
      </c>
      <c r="M206" s="39">
        <f>L206-N206</f>
        <v>51000</v>
      </c>
      <c r="N206" s="44"/>
      <c r="O206" s="9"/>
      <c r="P206" s="93">
        <v>41083</v>
      </c>
      <c r="Q206" s="111"/>
      <c r="R206" s="111"/>
      <c r="S206" s="54"/>
      <c r="T206" s="54"/>
      <c r="U206" s="54"/>
      <c r="V206" s="54"/>
      <c r="W206" s="54"/>
    </row>
    <row r="207" spans="1:23" x14ac:dyDescent="0.25">
      <c r="A207" s="52"/>
      <c r="B207" s="53"/>
      <c r="C207" s="53"/>
      <c r="D207" s="54"/>
      <c r="E207" s="54"/>
      <c r="F207" s="54"/>
      <c r="G207" s="4" t="s">
        <v>381</v>
      </c>
      <c r="H207" s="4" t="s">
        <v>383</v>
      </c>
      <c r="I207" s="7"/>
      <c r="J207" s="7" t="s">
        <v>105</v>
      </c>
      <c r="K207" s="7"/>
      <c r="L207" s="11" t="str">
        <f>IF(J207="0. Initiate","$51,000",IF(J207="1. Junior Member","$306,000",IF(J207="2. Member","$1,581,000",IF(J207="3. Senior Member","$0",IF(J207="4. Consul Initiate","$0","$0")))))</f>
        <v>$51,000</v>
      </c>
      <c r="M207" s="39">
        <f>L207-N207</f>
        <v>51000</v>
      </c>
      <c r="N207" s="44"/>
      <c r="O207" s="9"/>
      <c r="P207" s="93">
        <v>41119</v>
      </c>
      <c r="Q207" s="111"/>
      <c r="R207" s="111"/>
      <c r="S207" s="54"/>
      <c r="T207" s="54"/>
      <c r="U207" s="54"/>
      <c r="V207" s="54"/>
      <c r="W207" s="54"/>
    </row>
    <row r="208" spans="1:23" x14ac:dyDescent="0.25">
      <c r="A208" s="52"/>
      <c r="B208" s="53"/>
      <c r="C208" s="53"/>
      <c r="D208" s="54"/>
      <c r="E208" s="54"/>
      <c r="F208" s="54"/>
      <c r="G208" s="4" t="s">
        <v>381</v>
      </c>
      <c r="H208" s="4" t="s">
        <v>382</v>
      </c>
      <c r="I208" s="7"/>
      <c r="J208" s="6" t="s">
        <v>105</v>
      </c>
      <c r="K208" s="7"/>
      <c r="L208" s="11" t="str">
        <f>IF(J208="0. Initiate","$51,000",IF(J208="1. Junior Member","$306,000",IF(J208="2. Member","$1,581,000",IF(J208="3. Senior Member","$0",IF(J208="4. Consul Initiate","$0","$0")))))</f>
        <v>$51,000</v>
      </c>
      <c r="M208" s="39">
        <f>L208-N208</f>
        <v>51000</v>
      </c>
      <c r="N208" s="44"/>
      <c r="O208" s="9"/>
      <c r="P208" s="93">
        <v>41047</v>
      </c>
      <c r="Q208" s="111"/>
      <c r="R208" s="111"/>
      <c r="S208" s="54"/>
      <c r="T208" s="54"/>
      <c r="U208" s="54"/>
      <c r="V208" s="54"/>
      <c r="W208" s="54"/>
    </row>
    <row r="209" spans="1:23" x14ac:dyDescent="0.25">
      <c r="A209" s="52"/>
      <c r="B209" s="53"/>
      <c r="C209" s="53"/>
      <c r="D209" s="54"/>
      <c r="E209" s="54"/>
      <c r="F209" s="54"/>
      <c r="G209" s="4" t="s">
        <v>384</v>
      </c>
      <c r="H209" s="4" t="s">
        <v>385</v>
      </c>
      <c r="I209" s="7"/>
      <c r="J209" s="7" t="s">
        <v>111</v>
      </c>
      <c r="K209" s="7"/>
      <c r="L209" s="11" t="str">
        <f>IF(J209="0. Initiate","$51,000",IF(J209="1. Junior Member","$306,000",IF(J209="2. Member","$1,581,000",IF(J209="3. Senior Member","$0",IF(J209="4. Consul Initiate","$0","$0")))))</f>
        <v>$0</v>
      </c>
      <c r="M209" s="39">
        <f>L209-N209</f>
        <v>-250</v>
      </c>
      <c r="N209" s="44">
        <v>250</v>
      </c>
      <c r="O209" s="9"/>
      <c r="P209" s="93">
        <v>41104</v>
      </c>
      <c r="Q209" s="111"/>
      <c r="R209" s="111"/>
      <c r="S209" s="54"/>
      <c r="T209" s="54"/>
      <c r="U209" s="54"/>
      <c r="V209" s="54"/>
      <c r="W209" s="54"/>
    </row>
    <row r="210" spans="1:23" x14ac:dyDescent="0.25">
      <c r="A210" s="52"/>
      <c r="B210" s="53"/>
      <c r="C210" s="53"/>
      <c r="D210" s="54"/>
      <c r="E210" s="54"/>
      <c r="F210" s="54"/>
      <c r="G210" s="4" t="s">
        <v>386</v>
      </c>
      <c r="H210" s="4" t="s">
        <v>387</v>
      </c>
      <c r="I210" s="7"/>
      <c r="J210" s="7" t="s">
        <v>106</v>
      </c>
      <c r="K210" s="7"/>
      <c r="L210" s="11" t="str">
        <f>IF(J210="0. Initiate","$51,000",IF(J210="1. Junior Member","$306,000",IF(J210="2. Member","$1,581,000",IF(J210="3. Senior Member","$0",IF(J210="4. Consul Initiate","$0","$0")))))</f>
        <v>$306,000</v>
      </c>
      <c r="M210" s="39">
        <f>L210-N210</f>
        <v>-8119</v>
      </c>
      <c r="N210" s="44">
        <v>314119</v>
      </c>
      <c r="O210" s="9"/>
      <c r="P210" s="93">
        <v>41123</v>
      </c>
      <c r="Q210" s="111"/>
      <c r="R210" s="111"/>
      <c r="S210" s="54"/>
      <c r="T210" s="54"/>
      <c r="U210" s="54"/>
      <c r="V210" s="54"/>
      <c r="W210" s="54"/>
    </row>
    <row r="211" spans="1:23" x14ac:dyDescent="0.25">
      <c r="A211" s="52"/>
      <c r="B211" s="53"/>
      <c r="C211" s="53"/>
      <c r="D211" s="54"/>
      <c r="E211" s="54"/>
      <c r="F211" s="54"/>
      <c r="G211" s="4" t="s">
        <v>388</v>
      </c>
      <c r="H211" s="4" t="s">
        <v>389</v>
      </c>
      <c r="I211" s="7"/>
      <c r="J211" s="6" t="s">
        <v>110</v>
      </c>
      <c r="K211" s="7"/>
      <c r="L211" s="11" t="str">
        <f>IF(J211="0. Initiate","$51,000",IF(J211="1. Junior Member","$306,000",IF(J211="2. Member","$1,581,000",IF(J211="3. Senior Member","$0",IF(J211="4. Consul Initiate","$0","$0")))))</f>
        <v>$0</v>
      </c>
      <c r="M211" s="39">
        <f>L211-N211</f>
        <v>-111340</v>
      </c>
      <c r="N211" s="44">
        <v>111340</v>
      </c>
      <c r="O211" s="9"/>
      <c r="P211" s="93">
        <v>41123</v>
      </c>
      <c r="Q211" s="111"/>
      <c r="R211" s="111"/>
      <c r="S211" s="54"/>
      <c r="T211" s="54"/>
      <c r="U211" s="54"/>
      <c r="V211" s="54"/>
      <c r="W211" s="54"/>
    </row>
    <row r="212" spans="1:23" x14ac:dyDescent="0.25">
      <c r="A212" s="52"/>
      <c r="B212" s="53"/>
      <c r="C212" s="53"/>
      <c r="D212" s="54"/>
      <c r="E212" s="54"/>
      <c r="F212" s="54"/>
      <c r="G212" s="4" t="s">
        <v>390</v>
      </c>
      <c r="H212" s="4" t="s">
        <v>391</v>
      </c>
      <c r="I212" s="7"/>
      <c r="J212" s="6" t="s">
        <v>110</v>
      </c>
      <c r="K212" s="7"/>
      <c r="L212" s="11" t="str">
        <f>IF(J212="0. Initiate","$51,000",IF(J212="1. Junior Member","$306,000",IF(J212="2. Member","$1,581,000",IF(J212="3. Senior Member","$0",IF(J212="4. Consul Initiate","$0","$0")))))</f>
        <v>$0</v>
      </c>
      <c r="M212" s="39">
        <f>L212-N212</f>
        <v>-16300</v>
      </c>
      <c r="N212" s="44">
        <v>16300</v>
      </c>
      <c r="O212" s="9"/>
      <c r="P212" s="93">
        <v>41120</v>
      </c>
      <c r="Q212" s="111"/>
      <c r="R212" s="111"/>
      <c r="S212" s="54"/>
      <c r="T212" s="54"/>
      <c r="U212" s="54"/>
      <c r="V212" s="54"/>
      <c r="W212" s="54"/>
    </row>
    <row r="213" spans="1:23" x14ac:dyDescent="0.25">
      <c r="A213" s="52"/>
      <c r="B213" s="53"/>
      <c r="C213" s="53"/>
      <c r="D213" s="54"/>
      <c r="E213" s="54"/>
      <c r="F213" s="54"/>
      <c r="G213" s="4" t="s">
        <v>392</v>
      </c>
      <c r="H213" s="4" t="s">
        <v>393</v>
      </c>
      <c r="I213" s="7"/>
      <c r="J213" s="6" t="s">
        <v>105</v>
      </c>
      <c r="K213" s="7"/>
      <c r="L213" s="11" t="str">
        <f>IF(J213="0. Initiate","$51,000",IF(J213="1. Junior Member","$306,000",IF(J213="2. Member","$1,581,000",IF(J213="3. Senior Member","$0",IF(J213="4. Consul Initiate","$0","$0")))))</f>
        <v>$51,000</v>
      </c>
      <c r="M213" s="39">
        <f>L213-N213</f>
        <v>51000</v>
      </c>
      <c r="N213" s="44"/>
      <c r="O213" s="9"/>
      <c r="P213" s="93">
        <v>41092</v>
      </c>
      <c r="Q213" s="111"/>
      <c r="R213" s="111"/>
      <c r="S213" s="54"/>
      <c r="T213" s="54"/>
      <c r="U213" s="54"/>
      <c r="V213" s="54"/>
      <c r="W213" s="54"/>
    </row>
    <row r="214" spans="1:23" x14ac:dyDescent="0.25">
      <c r="A214" s="52"/>
      <c r="B214" s="53"/>
      <c r="C214" s="53"/>
      <c r="D214" s="54"/>
      <c r="E214" s="54"/>
      <c r="F214" s="54"/>
      <c r="G214" s="4" t="s">
        <v>394</v>
      </c>
      <c r="H214" s="4" t="s">
        <v>67</v>
      </c>
      <c r="I214" s="6"/>
      <c r="J214" s="7" t="s">
        <v>110</v>
      </c>
      <c r="K214" s="7"/>
      <c r="L214" s="11" t="str">
        <f>IF(J214="0. Initiate","$51,000",IF(J214="1. Junior Member","$306,000",IF(J214="2. Member","$1,581,000",IF(J214="3. Senior Member","$0",IF(J214="4. Consul Initiate","$0","$0")))))</f>
        <v>$0</v>
      </c>
      <c r="M214" s="39">
        <f>L214-N214</f>
        <v>-34851</v>
      </c>
      <c r="N214" s="44">
        <v>34851</v>
      </c>
      <c r="O214" s="9"/>
      <c r="P214" s="93">
        <v>41121</v>
      </c>
      <c r="Q214" s="111"/>
      <c r="R214" s="111"/>
      <c r="S214" s="54"/>
      <c r="T214" s="54"/>
      <c r="U214" s="54"/>
      <c r="V214" s="54"/>
      <c r="W214" s="54"/>
    </row>
    <row r="215" spans="1:23" x14ac:dyDescent="0.25">
      <c r="A215" s="52"/>
      <c r="B215" s="53"/>
      <c r="C215" s="53"/>
      <c r="D215" s="54"/>
      <c r="E215" s="54"/>
      <c r="F215" s="54"/>
      <c r="G215" s="4" t="s">
        <v>395</v>
      </c>
      <c r="H215" s="4" t="s">
        <v>396</v>
      </c>
      <c r="I215" s="7"/>
      <c r="J215" s="6" t="s">
        <v>105</v>
      </c>
      <c r="K215" s="7"/>
      <c r="L215" s="11" t="str">
        <f>IF(J215="0. Initiate","$51,000",IF(J215="1. Junior Member","$306,000",IF(J215="2. Member","$1,581,000",IF(J215="3. Senior Member","$0",IF(J215="4. Consul Initiate","$0","$0")))))</f>
        <v>$51,000</v>
      </c>
      <c r="M215" s="39">
        <f>L215-N215</f>
        <v>51000</v>
      </c>
      <c r="N215" s="44"/>
      <c r="O215" s="9"/>
      <c r="P215" s="93">
        <v>41013</v>
      </c>
      <c r="Q215" s="111"/>
      <c r="R215" s="111"/>
      <c r="S215" s="54"/>
      <c r="T215" s="54"/>
      <c r="U215" s="54"/>
      <c r="V215" s="54"/>
      <c r="W215" s="54"/>
    </row>
    <row r="216" spans="1:23" x14ac:dyDescent="0.25">
      <c r="A216" s="52"/>
      <c r="B216" s="53"/>
      <c r="C216" s="53"/>
      <c r="D216" s="54"/>
      <c r="E216" s="54"/>
      <c r="F216" s="54"/>
      <c r="G216" s="4" t="s">
        <v>397</v>
      </c>
      <c r="H216" s="4" t="s">
        <v>214</v>
      </c>
      <c r="I216" s="7"/>
      <c r="J216" s="6" t="s">
        <v>106</v>
      </c>
      <c r="K216" s="7"/>
      <c r="L216" s="11" t="str">
        <f>IF(J216="0. Initiate","$51,000",IF(J216="1. Junior Member","$306,000",IF(J216="2. Member","$1,581,000",IF(J216="3. Senior Member","$0",IF(J216="4. Consul Initiate","$0","$0")))))</f>
        <v>$306,000</v>
      </c>
      <c r="M216" s="39">
        <f>L216-N216</f>
        <v>122396</v>
      </c>
      <c r="N216" s="44">
        <v>183604</v>
      </c>
      <c r="O216" s="9"/>
      <c r="P216" s="93">
        <v>41121</v>
      </c>
      <c r="Q216" s="111"/>
      <c r="R216" s="111"/>
      <c r="S216" s="54"/>
      <c r="T216" s="54"/>
      <c r="U216" s="54"/>
      <c r="V216" s="54"/>
      <c r="W216" s="54"/>
    </row>
    <row r="217" spans="1:23" x14ac:dyDescent="0.25">
      <c r="A217" s="52"/>
      <c r="B217" s="53"/>
      <c r="C217" s="53"/>
      <c r="D217" s="54"/>
      <c r="E217" s="54"/>
      <c r="F217" s="54"/>
      <c r="G217" s="4" t="s">
        <v>398</v>
      </c>
      <c r="H217" s="4" t="s">
        <v>214</v>
      </c>
      <c r="I217" s="7"/>
      <c r="J217" s="7" t="s">
        <v>106</v>
      </c>
      <c r="K217" s="7"/>
      <c r="L217" s="11" t="str">
        <f>IF(J217="0. Initiate","$51,000",IF(J217="1. Junior Member","$306,000",IF(J217="2. Member","$1,581,000",IF(J217="3. Senior Member","$0",IF(J217="4. Consul Initiate","$0","$0")))))</f>
        <v>$306,000</v>
      </c>
      <c r="M217" s="39">
        <f>L217-N217</f>
        <v>306000</v>
      </c>
      <c r="N217" s="44"/>
      <c r="O217" s="9"/>
      <c r="P217" s="93">
        <v>41120</v>
      </c>
      <c r="Q217" s="111"/>
      <c r="R217" s="111"/>
      <c r="S217" s="54"/>
      <c r="T217" s="54"/>
      <c r="U217" s="54"/>
      <c r="V217" s="54"/>
      <c r="W217" s="54"/>
    </row>
    <row r="218" spans="1:23" x14ac:dyDescent="0.25">
      <c r="A218" s="52"/>
      <c r="B218" s="53"/>
      <c r="C218" s="53"/>
      <c r="D218" s="54"/>
      <c r="E218" s="54"/>
      <c r="F218" s="54"/>
      <c r="G218" s="4" t="s">
        <v>399</v>
      </c>
      <c r="H218" s="4" t="s">
        <v>299</v>
      </c>
      <c r="I218" s="7"/>
      <c r="J218" s="6" t="s">
        <v>107</v>
      </c>
      <c r="K218" s="7"/>
      <c r="L218" s="11" t="str">
        <f>IF(J218="0. Initiate","$51,000",IF(J218="1. Junior Member","$306,000",IF(J218="2. Member","$1,581,000",IF(J218="3. Senior Member","$0",IF(J218="4. Consul Initiate","$0","$0")))))</f>
        <v>$1,581,000</v>
      </c>
      <c r="M218" s="39">
        <f>L218-N218</f>
        <v>1581000</v>
      </c>
      <c r="N218" s="44"/>
      <c r="O218" s="9"/>
      <c r="P218" s="93">
        <v>41086</v>
      </c>
      <c r="Q218" s="111"/>
      <c r="R218" s="111"/>
      <c r="S218" s="54"/>
      <c r="T218" s="54"/>
      <c r="U218" s="54"/>
      <c r="V218" s="54"/>
      <c r="W218" s="54"/>
    </row>
    <row r="219" spans="1:23" x14ac:dyDescent="0.25">
      <c r="A219" s="52"/>
      <c r="B219" s="53"/>
      <c r="C219" s="53"/>
      <c r="D219" s="54"/>
      <c r="E219" s="54"/>
      <c r="F219" s="54"/>
      <c r="G219" s="4" t="s">
        <v>400</v>
      </c>
      <c r="H219" s="4" t="s">
        <v>401</v>
      </c>
      <c r="I219" s="7"/>
      <c r="J219" s="7" t="s">
        <v>105</v>
      </c>
      <c r="K219" s="7"/>
      <c r="L219" s="11" t="str">
        <f>IF(J219="0. Initiate","$51,000",IF(J219="1. Junior Member","$306,000",IF(J219="2. Member","$1,581,000",IF(J219="3. Senior Member","$0",IF(J219="4. Consul Initiate","$0","$0")))))</f>
        <v>$51,000</v>
      </c>
      <c r="M219" s="39">
        <f>L219-N219</f>
        <v>50150</v>
      </c>
      <c r="N219" s="44">
        <v>850</v>
      </c>
      <c r="O219" s="9"/>
      <c r="P219" s="93">
        <v>41121</v>
      </c>
      <c r="Q219" s="111"/>
      <c r="R219" s="111"/>
      <c r="S219" s="54"/>
      <c r="T219" s="54"/>
      <c r="U219" s="54"/>
      <c r="V219" s="54"/>
      <c r="W219" s="54"/>
    </row>
    <row r="220" spans="1:23" x14ac:dyDescent="0.25">
      <c r="A220" s="52"/>
      <c r="B220" s="53"/>
      <c r="C220" s="53"/>
      <c r="D220" s="54"/>
      <c r="E220" s="54"/>
      <c r="F220" s="54"/>
      <c r="G220" s="4" t="s">
        <v>402</v>
      </c>
      <c r="H220" s="4" t="s">
        <v>153</v>
      </c>
      <c r="I220" s="7"/>
      <c r="J220" s="7" t="s">
        <v>107</v>
      </c>
      <c r="K220" s="7"/>
      <c r="L220" s="11" t="str">
        <f>IF(J220="0. Initiate","$51,000",IF(J220="1. Junior Member","$306,000",IF(J220="2. Member","$1,581,000",IF(J220="3. Senior Member","$0",IF(J220="4. Consul Initiate","$0","$0")))))</f>
        <v>$1,581,000</v>
      </c>
      <c r="M220" s="39">
        <f>L220-N220</f>
        <v>1500621</v>
      </c>
      <c r="N220" s="44">
        <v>80379</v>
      </c>
      <c r="O220" s="9"/>
      <c r="P220" s="93">
        <v>41123</v>
      </c>
      <c r="Q220" s="111"/>
      <c r="R220" s="111"/>
      <c r="S220" s="54"/>
      <c r="T220" s="54"/>
      <c r="U220" s="54"/>
      <c r="V220" s="54"/>
      <c r="W220" s="54"/>
    </row>
    <row r="221" spans="1:23" x14ac:dyDescent="0.25">
      <c r="A221" s="52"/>
      <c r="B221" s="53"/>
      <c r="C221" s="53"/>
      <c r="D221" s="54"/>
      <c r="E221" s="54"/>
      <c r="F221" s="54"/>
      <c r="G221" s="4" t="s">
        <v>403</v>
      </c>
      <c r="H221" s="4" t="s">
        <v>404</v>
      </c>
      <c r="I221" s="7"/>
      <c r="J221" s="7" t="s">
        <v>106</v>
      </c>
      <c r="K221" s="7"/>
      <c r="L221" s="11" t="str">
        <f>IF(J221="0. Initiate","$51,000",IF(J221="1. Junior Member","$306,000",IF(J221="2. Member","$1,581,000",IF(J221="3. Senior Member","$0",IF(J221="4. Consul Initiate","$0","$0")))))</f>
        <v>$306,000</v>
      </c>
      <c r="M221" s="39">
        <f>L221-N221</f>
        <v>306000</v>
      </c>
      <c r="N221" s="44"/>
      <c r="O221" s="9"/>
      <c r="P221" s="93">
        <v>41042</v>
      </c>
      <c r="Q221" s="111"/>
      <c r="R221" s="111"/>
      <c r="S221" s="54"/>
      <c r="T221" s="54"/>
      <c r="U221" s="54"/>
      <c r="V221" s="54"/>
      <c r="W221" s="54"/>
    </row>
    <row r="222" spans="1:23" x14ac:dyDescent="0.25">
      <c r="A222" s="52"/>
      <c r="B222" s="53"/>
      <c r="C222" s="53"/>
      <c r="D222" s="54"/>
      <c r="E222" s="54"/>
      <c r="F222" s="54"/>
      <c r="G222" s="4" t="s">
        <v>406</v>
      </c>
      <c r="H222" s="4" t="s">
        <v>407</v>
      </c>
      <c r="I222" s="7"/>
      <c r="J222" s="7" t="s">
        <v>105</v>
      </c>
      <c r="K222" s="7"/>
      <c r="L222" s="11" t="str">
        <f>IF(J222="0. Initiate","$51,000",IF(J222="1. Junior Member","$306,000",IF(J222="2. Member","$1,581,000",IF(J222="3. Senior Member","$0",IF(J222="4. Consul Initiate","$0","$0")))))</f>
        <v>$51,000</v>
      </c>
      <c r="M222" s="39">
        <f>L222-N222</f>
        <v>20959</v>
      </c>
      <c r="N222" s="44">
        <v>30041</v>
      </c>
      <c r="O222" s="9"/>
      <c r="P222" s="93">
        <v>41123</v>
      </c>
      <c r="Q222" s="111"/>
      <c r="R222" s="111"/>
      <c r="S222" s="54"/>
      <c r="T222" s="54"/>
      <c r="U222" s="54"/>
      <c r="V222" s="54"/>
      <c r="W222" s="54"/>
    </row>
    <row r="223" spans="1:23" x14ac:dyDescent="0.25">
      <c r="A223" s="52"/>
      <c r="B223" s="53"/>
      <c r="C223" s="53"/>
      <c r="D223" s="54"/>
      <c r="E223" s="54"/>
      <c r="F223" s="54"/>
      <c r="G223" s="4" t="s">
        <v>408</v>
      </c>
      <c r="H223" s="4" t="s">
        <v>409</v>
      </c>
      <c r="I223" s="7"/>
      <c r="J223" s="7" t="s">
        <v>105</v>
      </c>
      <c r="K223" s="7"/>
      <c r="L223" s="11" t="str">
        <f>IF(J223="0. Initiate","$51,000",IF(J223="1. Junior Member","$306,000",IF(J223="2. Member","$1,581,000",IF(J223="3. Senior Member","$0",IF(J223="4. Consul Initiate","$0","$0")))))</f>
        <v>$51,000</v>
      </c>
      <c r="M223" s="39">
        <f>L223-N223</f>
        <v>50000</v>
      </c>
      <c r="N223" s="44">
        <v>1000</v>
      </c>
      <c r="O223" s="9"/>
      <c r="P223" s="93">
        <v>41117</v>
      </c>
      <c r="Q223" s="111"/>
      <c r="R223" s="111"/>
      <c r="S223" s="54"/>
      <c r="T223" s="54"/>
      <c r="U223" s="54"/>
      <c r="V223" s="54"/>
      <c r="W223" s="54"/>
    </row>
    <row r="224" spans="1:23" x14ac:dyDescent="0.25">
      <c r="A224" s="52"/>
      <c r="B224" s="53"/>
      <c r="C224" s="53"/>
      <c r="D224" s="54"/>
      <c r="E224" s="54"/>
      <c r="F224" s="54"/>
      <c r="G224" s="4" t="s">
        <v>410</v>
      </c>
      <c r="H224" s="4" t="s">
        <v>411</v>
      </c>
      <c r="I224" s="7"/>
      <c r="J224" s="7" t="s">
        <v>105</v>
      </c>
      <c r="K224" s="7"/>
      <c r="L224" s="11" t="str">
        <f>IF(J224="0. Initiate","$51,000",IF(J224="1. Junior Member","$306,000",IF(J224="2. Member","$1,581,000",IF(J224="3. Senior Member","$0",IF(J224="4. Consul Initiate","$0","$0")))))</f>
        <v>$51,000</v>
      </c>
      <c r="M224" s="39">
        <f>L224-N224</f>
        <v>51000</v>
      </c>
      <c r="N224" s="44"/>
      <c r="O224" s="9"/>
      <c r="P224" s="93">
        <v>41000</v>
      </c>
      <c r="Q224" s="111"/>
      <c r="R224" s="111"/>
      <c r="S224" s="54"/>
      <c r="T224" s="54"/>
      <c r="U224" s="54"/>
      <c r="V224" s="54"/>
      <c r="W224" s="54"/>
    </row>
    <row r="225" spans="1:23" x14ac:dyDescent="0.25">
      <c r="A225" s="52"/>
      <c r="B225" s="53"/>
      <c r="C225" s="53"/>
      <c r="D225" s="54"/>
      <c r="E225" s="54"/>
      <c r="F225" s="54"/>
      <c r="G225" s="4" t="s">
        <v>412</v>
      </c>
      <c r="H225" s="4" t="s">
        <v>413</v>
      </c>
      <c r="I225" s="7"/>
      <c r="J225" s="7" t="s">
        <v>105</v>
      </c>
      <c r="K225" s="7"/>
      <c r="L225" s="11" t="str">
        <f>IF(J225="0. Initiate","$51,000",IF(J225="1. Junior Member","$306,000",IF(J225="2. Member","$1,581,000",IF(J225="3. Senior Member","$0",IF(J225="4. Consul Initiate","$0","$0")))))</f>
        <v>$51,000</v>
      </c>
      <c r="M225" s="39">
        <f>L225-N225</f>
        <v>51000</v>
      </c>
      <c r="N225" s="44"/>
      <c r="O225" s="9"/>
      <c r="P225" s="93">
        <v>41075</v>
      </c>
      <c r="Q225" s="111"/>
      <c r="R225" s="111"/>
      <c r="S225" s="54"/>
      <c r="T225" s="54"/>
      <c r="U225" s="54"/>
      <c r="V225" s="54"/>
      <c r="W225" s="54"/>
    </row>
    <row r="226" spans="1:23" x14ac:dyDescent="0.25">
      <c r="A226" s="52"/>
      <c r="B226" s="53"/>
      <c r="C226" s="53"/>
      <c r="D226" s="54"/>
      <c r="E226" s="54"/>
      <c r="F226" s="54"/>
      <c r="G226" s="4" t="s">
        <v>414</v>
      </c>
      <c r="H226" s="4" t="s">
        <v>295</v>
      </c>
      <c r="I226" s="7"/>
      <c r="J226" s="6" t="s">
        <v>105</v>
      </c>
      <c r="K226" s="7"/>
      <c r="L226" s="11" t="str">
        <f>IF(J226="0. Initiate","$51,000",IF(J226="1. Junior Member","$306,000",IF(J226="2. Member","$1,581,000",IF(J226="3. Senior Member","$0",IF(J226="4. Consul Initiate","$0","$0")))))</f>
        <v>$51,000</v>
      </c>
      <c r="M226" s="39">
        <f>L226-N226</f>
        <v>51000</v>
      </c>
      <c r="N226" s="44"/>
      <c r="O226" s="9"/>
      <c r="P226" s="93">
        <v>41114</v>
      </c>
      <c r="Q226" s="111"/>
      <c r="R226" s="111"/>
      <c r="S226" s="54"/>
      <c r="T226" s="54"/>
      <c r="U226" s="54"/>
      <c r="V226" s="54"/>
      <c r="W226" s="54"/>
    </row>
    <row r="227" spans="1:23" x14ac:dyDescent="0.25">
      <c r="A227" s="52"/>
      <c r="B227" s="53"/>
      <c r="C227" s="53"/>
      <c r="D227" s="54"/>
      <c r="E227" s="54"/>
      <c r="F227" s="54"/>
      <c r="G227" s="4" t="s">
        <v>415</v>
      </c>
      <c r="H227" s="4" t="s">
        <v>385</v>
      </c>
      <c r="I227" s="7"/>
      <c r="J227" s="7" t="s">
        <v>111</v>
      </c>
      <c r="K227" s="7"/>
      <c r="L227" s="11" t="str">
        <f>IF(J227="0. Initiate","$51,000",IF(J227="1. Junior Member","$306,000",IF(J227="2. Member","$1,581,000",IF(J227="3. Senior Member","$0",IF(J227="4. Consul Initiate","$0","$0")))))</f>
        <v>$0</v>
      </c>
      <c r="M227" s="39">
        <f>L227-N227</f>
        <v>-250</v>
      </c>
      <c r="N227" s="44">
        <v>250</v>
      </c>
      <c r="O227" s="9"/>
      <c r="P227" s="93">
        <v>41104</v>
      </c>
      <c r="Q227" s="111"/>
      <c r="R227" s="111"/>
      <c r="S227" s="54"/>
      <c r="T227" s="54"/>
      <c r="U227" s="54"/>
      <c r="V227" s="54"/>
      <c r="W227" s="54"/>
    </row>
    <row r="228" spans="1:23" x14ac:dyDescent="0.25">
      <c r="A228" s="52"/>
      <c r="B228" s="53"/>
      <c r="C228" s="53"/>
      <c r="D228" s="54"/>
      <c r="E228" s="54"/>
      <c r="F228" s="54"/>
      <c r="G228" s="4" t="s">
        <v>416</v>
      </c>
      <c r="H228" s="4" t="s">
        <v>417</v>
      </c>
      <c r="I228" s="7"/>
      <c r="J228" s="7" t="s">
        <v>105</v>
      </c>
      <c r="K228" s="7"/>
      <c r="L228" s="11" t="str">
        <f>IF(J228="0. Initiate","$51,000",IF(J228="1. Junior Member","$306,000",IF(J228="2. Member","$1,581,000",IF(J228="3. Senior Member","$0",IF(J228="4. Consul Initiate","$0","$0")))))</f>
        <v>$51,000</v>
      </c>
      <c r="M228" s="39">
        <f>L228-N228</f>
        <v>51000</v>
      </c>
      <c r="N228" s="44"/>
      <c r="O228" s="9"/>
      <c r="P228" s="93">
        <v>40981</v>
      </c>
      <c r="Q228" s="111"/>
      <c r="R228" s="111"/>
      <c r="S228" s="54"/>
      <c r="T228" s="54"/>
      <c r="U228" s="54"/>
      <c r="V228" s="54"/>
      <c r="W228" s="54"/>
    </row>
    <row r="229" spans="1:23" x14ac:dyDescent="0.25">
      <c r="A229" s="52"/>
      <c r="B229" s="53"/>
      <c r="C229" s="53"/>
      <c r="D229" s="54"/>
      <c r="E229" s="54"/>
      <c r="F229" s="54"/>
      <c r="G229" s="4" t="s">
        <v>418</v>
      </c>
      <c r="H229" s="4" t="s">
        <v>288</v>
      </c>
      <c r="I229" s="7"/>
      <c r="J229" s="7" t="s">
        <v>106</v>
      </c>
      <c r="K229" s="7"/>
      <c r="L229" s="11" t="str">
        <f>IF(J229="0. Initiate","$51,000",IF(J229="1. Junior Member","$306,000",IF(J229="2. Member","$1,581,000",IF(J229="3. Senior Member","$0",IF(J229="4. Consul Initiate","$0","$0")))))</f>
        <v>$306,000</v>
      </c>
      <c r="M229" s="39">
        <f>L229-N229</f>
        <v>293698</v>
      </c>
      <c r="N229" s="44">
        <v>12302</v>
      </c>
      <c r="O229" s="9"/>
      <c r="P229" s="93">
        <v>41120</v>
      </c>
      <c r="Q229" s="111"/>
      <c r="R229" s="111"/>
      <c r="S229" s="54"/>
      <c r="T229" s="54"/>
      <c r="U229" s="54"/>
      <c r="V229" s="54"/>
      <c r="W229" s="54"/>
    </row>
    <row r="230" spans="1:23" x14ac:dyDescent="0.25">
      <c r="A230" s="52"/>
      <c r="B230" s="53"/>
      <c r="C230" s="53"/>
      <c r="D230" s="54"/>
      <c r="E230" s="54"/>
      <c r="F230" s="54"/>
      <c r="G230" s="4" t="s">
        <v>419</v>
      </c>
      <c r="H230" s="4" t="s">
        <v>420</v>
      </c>
      <c r="I230" s="7"/>
      <c r="J230" s="7" t="s">
        <v>105</v>
      </c>
      <c r="K230" s="7"/>
      <c r="L230" s="11" t="str">
        <f>IF(J230="0. Initiate","$51,000",IF(J230="1. Junior Member","$306,000",IF(J230="2. Member","$1,581,000",IF(J230="3. Senior Member","$0",IF(J230="4. Consul Initiate","$0","$0")))))</f>
        <v>$51,000</v>
      </c>
      <c r="M230" s="39">
        <f>L230-N230</f>
        <v>51000</v>
      </c>
      <c r="N230" s="44"/>
      <c r="O230" s="9"/>
      <c r="P230" s="93">
        <v>41074</v>
      </c>
      <c r="Q230" s="111"/>
      <c r="R230" s="111"/>
      <c r="S230" s="54"/>
      <c r="T230" s="54"/>
      <c r="U230" s="54"/>
      <c r="V230" s="54"/>
      <c r="W230" s="54"/>
    </row>
    <row r="231" spans="1:23" x14ac:dyDescent="0.25">
      <c r="A231" s="52"/>
      <c r="B231" s="53"/>
      <c r="C231" s="53"/>
      <c r="D231" s="54"/>
      <c r="E231" s="54"/>
      <c r="F231" s="54"/>
      <c r="G231" s="4" t="s">
        <v>421</v>
      </c>
      <c r="H231" s="4" t="s">
        <v>422</v>
      </c>
      <c r="I231" s="7"/>
      <c r="J231" s="7" t="s">
        <v>105</v>
      </c>
      <c r="K231" s="7"/>
      <c r="L231" s="11" t="str">
        <f>IF(J231="0. Initiate","$51,000",IF(J231="1. Junior Member","$306,000",IF(J231="2. Member","$1,581,000",IF(J231="3. Senior Member","$0",IF(J231="4. Consul Initiate","$0","$0")))))</f>
        <v>$51,000</v>
      </c>
      <c r="M231" s="39">
        <f>L231-N231</f>
        <v>51000</v>
      </c>
      <c r="N231" s="44"/>
      <c r="O231" s="9"/>
      <c r="P231" s="93">
        <v>41007</v>
      </c>
      <c r="Q231" s="111"/>
      <c r="R231" s="111"/>
      <c r="S231" s="54"/>
      <c r="T231" s="54"/>
      <c r="U231" s="54"/>
      <c r="V231" s="54"/>
      <c r="W231" s="54"/>
    </row>
    <row r="232" spans="1:23" x14ac:dyDescent="0.25">
      <c r="A232" s="52"/>
      <c r="B232" s="53"/>
      <c r="C232" s="53"/>
      <c r="D232" s="54"/>
      <c r="E232" s="54"/>
      <c r="F232" s="54"/>
      <c r="G232" s="4" t="s">
        <v>423</v>
      </c>
      <c r="H232" s="4" t="s">
        <v>424</v>
      </c>
      <c r="I232" s="7"/>
      <c r="J232" s="7" t="s">
        <v>105</v>
      </c>
      <c r="K232" s="7"/>
      <c r="L232" s="11" t="str">
        <f>IF(J232="0. Initiate","$51,000",IF(J232="1. Junior Member","$306,000",IF(J232="2. Member","$1,581,000",IF(J232="3. Senior Member","$0",IF(J232="4. Consul Initiate","$0","$0")))))</f>
        <v>$51,000</v>
      </c>
      <c r="M232" s="39">
        <f>L232-N232</f>
        <v>51000</v>
      </c>
      <c r="N232" s="44"/>
      <c r="O232" s="9"/>
      <c r="P232" s="93">
        <v>41072</v>
      </c>
      <c r="Q232" s="111"/>
      <c r="R232" s="111"/>
      <c r="S232" s="54"/>
      <c r="T232" s="54"/>
      <c r="U232" s="54"/>
      <c r="V232" s="54"/>
      <c r="W232" s="54"/>
    </row>
    <row r="233" spans="1:23" x14ac:dyDescent="0.25">
      <c r="A233" s="52"/>
      <c r="B233" s="53"/>
      <c r="C233" s="53"/>
      <c r="D233" s="54"/>
      <c r="E233" s="54"/>
      <c r="F233" s="54"/>
      <c r="G233" s="4" t="s">
        <v>425</v>
      </c>
      <c r="H233" s="4" t="s">
        <v>376</v>
      </c>
      <c r="I233" s="7"/>
      <c r="J233" s="7" t="s">
        <v>105</v>
      </c>
      <c r="K233" s="7"/>
      <c r="L233" s="11" t="str">
        <f>IF(J233="0. Initiate","$51,000",IF(J233="1. Junior Member","$306,000",IF(J233="2. Member","$1,581,000",IF(J233="3. Senior Member","$0",IF(J233="4. Consul Initiate","$0","$0")))))</f>
        <v>$51,000</v>
      </c>
      <c r="M233" s="39">
        <f>L233-N233</f>
        <v>51000</v>
      </c>
      <c r="N233" s="44"/>
      <c r="O233" s="9"/>
      <c r="P233" s="93">
        <v>41122</v>
      </c>
      <c r="Q233" s="111"/>
      <c r="R233" s="111"/>
      <c r="S233" s="54"/>
      <c r="T233" s="54"/>
      <c r="U233" s="54"/>
      <c r="V233" s="54"/>
      <c r="W233" s="54"/>
    </row>
    <row r="234" spans="1:23" x14ac:dyDescent="0.25">
      <c r="A234" s="52"/>
      <c r="B234" s="53"/>
      <c r="C234" s="53"/>
      <c r="D234" s="54"/>
      <c r="E234" s="54"/>
      <c r="F234" s="54"/>
      <c r="G234" s="4" t="s">
        <v>405</v>
      </c>
      <c r="H234" s="4" t="s">
        <v>348</v>
      </c>
      <c r="I234" s="7"/>
      <c r="J234" s="6" t="s">
        <v>105</v>
      </c>
      <c r="K234" s="7"/>
      <c r="L234" s="11" t="str">
        <f>IF(J234="0. Initiate","$51,000",IF(J234="1. Junior Member","$306,000",IF(J234="2. Member","$1,581,000",IF(J234="3. Senior Member","$0",IF(J234="4. Consul Initiate","$0","$0")))))</f>
        <v>$51,000</v>
      </c>
      <c r="M234" s="39">
        <f>L234-N234</f>
        <v>51000</v>
      </c>
      <c r="N234" s="44"/>
      <c r="O234" s="9"/>
      <c r="P234" s="93">
        <v>41116</v>
      </c>
      <c r="Q234" s="111"/>
      <c r="R234" s="111"/>
      <c r="S234" s="54"/>
      <c r="T234" s="54"/>
      <c r="U234" s="54"/>
      <c r="V234" s="54"/>
      <c r="W234" s="54"/>
    </row>
    <row r="235" spans="1:23" x14ac:dyDescent="0.25">
      <c r="A235" s="52"/>
      <c r="B235" s="53"/>
      <c r="C235" s="53"/>
      <c r="D235" s="54"/>
      <c r="E235" s="54"/>
      <c r="F235" s="54"/>
      <c r="G235" s="4" t="s">
        <v>426</v>
      </c>
      <c r="H235" s="4" t="s">
        <v>427</v>
      </c>
      <c r="I235" s="7"/>
      <c r="J235" s="7" t="s">
        <v>105</v>
      </c>
      <c r="K235" s="7"/>
      <c r="L235" s="11" t="str">
        <f>IF(J235="0. Initiate","$51,000",IF(J235="1. Junior Member","$306,000",IF(J235="2. Member","$1,581,000",IF(J235="3. Senior Member","$0",IF(J235="4. Consul Initiate","$0","$0")))))</f>
        <v>$51,000</v>
      </c>
      <c r="M235" s="39">
        <f>L235-N235</f>
        <v>51000</v>
      </c>
      <c r="N235" s="44"/>
      <c r="O235" s="9"/>
      <c r="P235" s="93">
        <v>41098</v>
      </c>
      <c r="Q235" s="111"/>
      <c r="R235" s="111"/>
      <c r="S235" s="54"/>
      <c r="T235" s="54"/>
      <c r="U235" s="54"/>
      <c r="V235" s="54"/>
      <c r="W235" s="54"/>
    </row>
    <row r="236" spans="1:23" x14ac:dyDescent="0.25">
      <c r="A236" s="52"/>
      <c r="B236" s="53"/>
      <c r="C236" s="53"/>
      <c r="D236" s="54"/>
      <c r="E236" s="54"/>
      <c r="F236" s="54"/>
      <c r="G236" s="4" t="s">
        <v>428</v>
      </c>
      <c r="H236" s="4" t="s">
        <v>429</v>
      </c>
      <c r="I236" s="7"/>
      <c r="J236" s="7" t="s">
        <v>105</v>
      </c>
      <c r="K236" s="7"/>
      <c r="L236" s="11" t="str">
        <f>IF(J236="0. Initiate","$51,000",IF(J236="1. Junior Member","$306,000",IF(J236="2. Member","$1,581,000",IF(J236="3. Senior Member","$0",IF(J236="4. Consul Initiate","$0","$0")))))</f>
        <v>$51,000</v>
      </c>
      <c r="M236" s="39">
        <f>L236-N236</f>
        <v>51000</v>
      </c>
      <c r="N236" s="44"/>
      <c r="O236" s="9"/>
      <c r="P236" s="93">
        <v>41089</v>
      </c>
      <c r="Q236" s="111"/>
      <c r="R236" s="111"/>
      <c r="S236" s="54"/>
      <c r="T236" s="54"/>
      <c r="U236" s="54"/>
      <c r="V236" s="54"/>
      <c r="W236" s="54"/>
    </row>
    <row r="237" spans="1:23" x14ac:dyDescent="0.25">
      <c r="A237" s="52"/>
      <c r="B237" s="53"/>
      <c r="C237" s="53"/>
      <c r="D237" s="54"/>
      <c r="E237" s="54"/>
      <c r="F237" s="54"/>
      <c r="G237" s="4" t="s">
        <v>430</v>
      </c>
      <c r="H237" s="4" t="s">
        <v>283</v>
      </c>
      <c r="I237" s="7"/>
      <c r="J237" s="7" t="s">
        <v>106</v>
      </c>
      <c r="K237" s="7"/>
      <c r="L237" s="11" t="str">
        <f>IF(J237="0. Initiate","$51,000",IF(J237="1. Junior Member","$306,000",IF(J237="2. Member","$1,581,000",IF(J237="3. Senior Member","$0",IF(J237="4. Consul Initiate","$0","$0")))))</f>
        <v>$306,000</v>
      </c>
      <c r="M237" s="39">
        <f>L237-N237</f>
        <v>301750</v>
      </c>
      <c r="N237" s="44">
        <v>4250</v>
      </c>
      <c r="O237" s="9"/>
      <c r="P237" s="93">
        <v>41120</v>
      </c>
      <c r="Q237" s="111"/>
      <c r="R237" s="111"/>
      <c r="S237" s="54"/>
      <c r="T237" s="54"/>
      <c r="U237" s="54"/>
      <c r="V237" s="54"/>
      <c r="W237" s="54"/>
    </row>
    <row r="238" spans="1:23" x14ac:dyDescent="0.25">
      <c r="A238" s="52"/>
      <c r="B238" s="53"/>
      <c r="C238" s="53"/>
      <c r="D238" s="54"/>
      <c r="E238" s="54"/>
      <c r="F238" s="54"/>
      <c r="G238" s="4" t="s">
        <v>431</v>
      </c>
      <c r="H238" s="4" t="s">
        <v>295</v>
      </c>
      <c r="I238" s="7"/>
      <c r="J238" s="7" t="s">
        <v>105</v>
      </c>
      <c r="K238" s="7"/>
      <c r="L238" s="11" t="str">
        <f>IF(J238="0. Initiate","$51,000",IF(J238="1. Junior Member","$306,000",IF(J238="2. Member","$1,581,000",IF(J238="3. Senior Member","$0",IF(J238="4. Consul Initiate","$0","$0")))))</f>
        <v>$51,000</v>
      </c>
      <c r="M238" s="39">
        <f>L238-N238</f>
        <v>51000</v>
      </c>
      <c r="N238" s="44"/>
      <c r="O238" s="9"/>
      <c r="P238" s="93">
        <v>41113</v>
      </c>
      <c r="Q238" s="111"/>
      <c r="R238" s="111"/>
      <c r="S238" s="54"/>
      <c r="T238" s="54"/>
      <c r="U238" s="54"/>
      <c r="V238" s="54"/>
      <c r="W238" s="54"/>
    </row>
    <row r="239" spans="1:23" x14ac:dyDescent="0.25">
      <c r="A239" s="52"/>
      <c r="B239" s="53"/>
      <c r="C239" s="53"/>
      <c r="D239" s="54"/>
      <c r="E239" s="54"/>
      <c r="F239" s="54"/>
      <c r="G239" s="4" t="s">
        <v>432</v>
      </c>
      <c r="H239" s="4" t="s">
        <v>432</v>
      </c>
      <c r="I239" s="7"/>
      <c r="J239" s="7" t="s">
        <v>105</v>
      </c>
      <c r="K239" s="7"/>
      <c r="L239" s="11" t="str">
        <f>IF(J239="0. Initiate","$51,000",IF(J239="1. Junior Member","$306,000",IF(J239="2. Member","$1,581,000",IF(J239="3. Senior Member","$0",IF(J239="4. Consul Initiate","$0","$0")))))</f>
        <v>$51,000</v>
      </c>
      <c r="M239" s="39">
        <f>L239-N239</f>
        <v>51000</v>
      </c>
      <c r="N239" s="44"/>
      <c r="O239" s="9"/>
      <c r="P239" s="93">
        <v>41122</v>
      </c>
      <c r="Q239" s="111"/>
      <c r="R239" s="111"/>
      <c r="S239" s="54"/>
      <c r="T239" s="54"/>
      <c r="U239" s="54"/>
      <c r="V239" s="54"/>
      <c r="W239" s="54"/>
    </row>
    <row r="240" spans="1:23" x14ac:dyDescent="0.25">
      <c r="A240" s="52"/>
      <c r="B240" s="53"/>
      <c r="C240" s="53"/>
      <c r="D240" s="54"/>
      <c r="E240" s="54"/>
      <c r="F240" s="54"/>
      <c r="G240" s="4" t="s">
        <v>433</v>
      </c>
      <c r="H240" s="4" t="s">
        <v>434</v>
      </c>
      <c r="I240" s="7"/>
      <c r="J240" s="6" t="s">
        <v>105</v>
      </c>
      <c r="K240" s="7"/>
      <c r="L240" s="11" t="str">
        <f>IF(J240="0. Initiate","$51,000",IF(J240="1. Junior Member","$306,000",IF(J240="2. Member","$1,581,000",IF(J240="3. Senior Member","$0",IF(J240="4. Consul Initiate","$0","$0")))))</f>
        <v>$51,000</v>
      </c>
      <c r="M240" s="39">
        <f>L240-N240</f>
        <v>51000</v>
      </c>
      <c r="N240" s="44"/>
      <c r="O240" s="9"/>
      <c r="P240" s="93">
        <v>40996</v>
      </c>
      <c r="Q240" s="111"/>
      <c r="R240" s="111"/>
      <c r="S240" s="54"/>
      <c r="T240" s="54"/>
      <c r="U240" s="54"/>
      <c r="V240" s="54"/>
      <c r="W240" s="54"/>
    </row>
    <row r="241" spans="1:23" x14ac:dyDescent="0.25">
      <c r="A241" s="52"/>
      <c r="B241" s="53"/>
      <c r="C241" s="53"/>
      <c r="D241" s="54"/>
      <c r="E241" s="54"/>
      <c r="F241" s="54"/>
      <c r="G241" s="4" t="s">
        <v>435</v>
      </c>
      <c r="H241" s="4" t="s">
        <v>385</v>
      </c>
      <c r="I241" s="6"/>
      <c r="J241" s="7" t="s">
        <v>111</v>
      </c>
      <c r="K241" s="7"/>
      <c r="L241" s="11" t="str">
        <f>IF(J241="0. Initiate","$51,000",IF(J241="1. Junior Member","$306,000",IF(J241="2. Member","$1,581,000",IF(J241="3. Senior Member","$0",IF(J241="4. Consul Initiate","$0","$0")))))</f>
        <v>$0</v>
      </c>
      <c r="M241" s="39">
        <f>L241-N241</f>
        <v>-347973</v>
      </c>
      <c r="N241" s="44">
        <v>347973</v>
      </c>
      <c r="O241" s="9"/>
      <c r="P241" s="93">
        <v>41124</v>
      </c>
      <c r="Q241" s="111"/>
      <c r="R241" s="111"/>
      <c r="S241" s="54"/>
      <c r="T241" s="54"/>
      <c r="U241" s="54"/>
      <c r="V241" s="54"/>
      <c r="W241" s="54"/>
    </row>
    <row r="242" spans="1:23" x14ac:dyDescent="0.25">
      <c r="A242" s="52"/>
      <c r="B242" s="53"/>
      <c r="C242" s="53"/>
      <c r="D242" s="54"/>
      <c r="E242" s="54"/>
      <c r="F242" s="54"/>
      <c r="G242" s="4" t="s">
        <v>436</v>
      </c>
      <c r="H242" s="4" t="s">
        <v>385</v>
      </c>
      <c r="I242" s="7"/>
      <c r="J242" s="7" t="s">
        <v>111</v>
      </c>
      <c r="K242" s="7"/>
      <c r="L242" s="11" t="str">
        <f>IF(J242="0. Initiate","$51,000",IF(J242="1. Junior Member","$306,000",IF(J242="2. Member","$1,581,000",IF(J242="3. Senior Member","$0",IF(J242="4. Consul Initiate","$0","$0")))))</f>
        <v>$0</v>
      </c>
      <c r="M242" s="39">
        <f>L242-N242</f>
        <v>-250</v>
      </c>
      <c r="N242" s="44">
        <v>250</v>
      </c>
      <c r="O242" s="9"/>
      <c r="P242" s="93">
        <v>41104</v>
      </c>
      <c r="Q242" s="111"/>
      <c r="R242" s="111"/>
      <c r="S242" s="54"/>
      <c r="T242" s="54"/>
      <c r="U242" s="54"/>
      <c r="V242" s="54"/>
      <c r="W242" s="54"/>
    </row>
    <row r="243" spans="1:23" x14ac:dyDescent="0.25">
      <c r="A243" s="52"/>
      <c r="B243" s="53"/>
      <c r="C243" s="53"/>
      <c r="D243" s="54"/>
      <c r="E243" s="54"/>
      <c r="F243" s="54"/>
      <c r="G243" s="4" t="s">
        <v>437</v>
      </c>
      <c r="H243" s="4" t="s">
        <v>385</v>
      </c>
      <c r="I243" s="7"/>
      <c r="J243" s="7" t="s">
        <v>111</v>
      </c>
      <c r="K243" s="7"/>
      <c r="L243" s="11" t="str">
        <f>IF(J243="0. Initiate","$51,000",IF(J243="1. Junior Member","$306,000",IF(J243="2. Member","$1,581,000",IF(J243="3. Senior Member","$0",IF(J243="4. Consul Initiate","$0","$0")))))</f>
        <v>$0</v>
      </c>
      <c r="M243" s="39">
        <f>L243-N243</f>
        <v>-250</v>
      </c>
      <c r="N243" s="44">
        <v>250</v>
      </c>
      <c r="O243" s="9"/>
      <c r="P243" s="93">
        <v>41104</v>
      </c>
      <c r="Q243" s="111"/>
      <c r="R243" s="111"/>
      <c r="S243" s="54"/>
      <c r="T243" s="54"/>
      <c r="U243" s="54"/>
      <c r="V243" s="54"/>
      <c r="W243" s="54"/>
    </row>
    <row r="244" spans="1:23" x14ac:dyDescent="0.25">
      <c r="A244" s="52"/>
      <c r="B244" s="53"/>
      <c r="C244" s="53"/>
      <c r="D244" s="54"/>
      <c r="E244" s="54"/>
      <c r="F244" s="54"/>
      <c r="G244" s="4" t="s">
        <v>438</v>
      </c>
      <c r="H244" s="4" t="s">
        <v>439</v>
      </c>
      <c r="I244" s="7"/>
      <c r="J244" s="7" t="s">
        <v>106</v>
      </c>
      <c r="K244" s="7"/>
      <c r="L244" s="11" t="str">
        <f>IF(J244="0. Initiate","$51,000",IF(J244="1. Junior Member","$306,000",IF(J244="2. Member","$1,581,000",IF(J244="3. Senior Member","$0",IF(J244="4. Consul Initiate","$0","$0")))))</f>
        <v>$306,000</v>
      </c>
      <c r="M244" s="39">
        <f>L244-N244</f>
        <v>241084</v>
      </c>
      <c r="N244" s="44">
        <v>64916</v>
      </c>
      <c r="O244" s="9"/>
      <c r="P244" s="93">
        <v>41124</v>
      </c>
      <c r="Q244" s="111"/>
      <c r="R244" s="111"/>
      <c r="S244" s="54"/>
      <c r="T244" s="54"/>
      <c r="U244" s="54"/>
      <c r="V244" s="54"/>
      <c r="W244" s="54"/>
    </row>
    <row r="245" spans="1:23" x14ac:dyDescent="0.25">
      <c r="A245" s="52"/>
      <c r="B245" s="53"/>
      <c r="C245" s="53"/>
      <c r="D245" s="54"/>
      <c r="E245" s="54"/>
      <c r="F245" s="54"/>
      <c r="G245" s="4" t="s">
        <v>442</v>
      </c>
      <c r="H245" s="4" t="s">
        <v>72</v>
      </c>
      <c r="I245" s="7"/>
      <c r="J245" s="7" t="s">
        <v>106</v>
      </c>
      <c r="K245" s="7"/>
      <c r="L245" s="11" t="str">
        <f>IF(J245="0. Initiate","$51,000",IF(J245="1. Junior Member","$306,000",IF(J245="2. Member","$1,581,000",IF(J245="3. Senior Member","$0",IF(J245="4. Consul Initiate","$0","$0")))))</f>
        <v>$306,000</v>
      </c>
      <c r="M245" s="39">
        <f>L245-N245</f>
        <v>306000</v>
      </c>
      <c r="N245" s="44"/>
      <c r="O245" s="9"/>
      <c r="P245" s="93">
        <v>41026</v>
      </c>
      <c r="Q245" s="111"/>
      <c r="R245" s="111"/>
      <c r="S245" s="54"/>
      <c r="T245" s="54"/>
      <c r="U245" s="54"/>
      <c r="V245" s="54"/>
      <c r="W245" s="54"/>
    </row>
    <row r="246" spans="1:23" x14ac:dyDescent="0.25">
      <c r="A246" s="52"/>
      <c r="B246" s="53"/>
      <c r="C246" s="53"/>
      <c r="D246" s="54"/>
      <c r="E246" s="54"/>
      <c r="F246" s="54"/>
      <c r="G246" s="4" t="s">
        <v>443</v>
      </c>
      <c r="H246" s="4" t="s">
        <v>65</v>
      </c>
      <c r="I246" s="7"/>
      <c r="J246" s="7" t="s">
        <v>109</v>
      </c>
      <c r="K246" s="7"/>
      <c r="L246" s="11" t="str">
        <f>IF(J246="0. Initiate","$51,000",IF(J246="1. Junior Member","$306,000",IF(J246="2. Member","$1,581,000",IF(J246="3. Senior Member","$0",IF(J246="4. Consul Initiate","$0","$0")))))</f>
        <v>$0</v>
      </c>
      <c r="M246" s="39">
        <f>L246-N246</f>
        <v>0</v>
      </c>
      <c r="N246" s="44"/>
      <c r="O246" s="9"/>
      <c r="P246" s="93">
        <v>41108</v>
      </c>
      <c r="Q246" s="111"/>
      <c r="R246" s="111"/>
      <c r="S246" s="54"/>
      <c r="T246" s="54"/>
      <c r="U246" s="54"/>
      <c r="V246" s="54"/>
      <c r="W246" s="54"/>
    </row>
    <row r="247" spans="1:23" x14ac:dyDescent="0.25">
      <c r="A247" s="52"/>
      <c r="B247" s="53"/>
      <c r="C247" s="53"/>
      <c r="D247" s="54"/>
      <c r="E247" s="54"/>
      <c r="F247" s="54"/>
      <c r="G247" s="4" t="s">
        <v>444</v>
      </c>
      <c r="H247" s="4" t="s">
        <v>366</v>
      </c>
      <c r="I247" s="7"/>
      <c r="J247" s="7" t="s">
        <v>110</v>
      </c>
      <c r="K247" s="7"/>
      <c r="L247" s="11" t="str">
        <f>IF(J247="0. Initiate","$51,000",IF(J247="1. Junior Member","$306,000",IF(J247="2. Member","$1,581,000",IF(J247="3. Senior Member","$0",IF(J247="4. Consul Initiate","$0","$0")))))</f>
        <v>$0</v>
      </c>
      <c r="M247" s="39">
        <f>L247-N247</f>
        <v>-322194</v>
      </c>
      <c r="N247" s="44">
        <v>322194</v>
      </c>
      <c r="O247" s="9"/>
      <c r="P247" s="93">
        <v>41124</v>
      </c>
      <c r="Q247" s="111"/>
      <c r="R247" s="111"/>
      <c r="S247" s="54"/>
      <c r="T247" s="54"/>
      <c r="U247" s="54"/>
      <c r="V247" s="54"/>
      <c r="W247" s="54"/>
    </row>
    <row r="248" spans="1:23" x14ac:dyDescent="0.25">
      <c r="A248" s="52"/>
      <c r="B248" s="53"/>
      <c r="C248" s="53"/>
      <c r="D248" s="54"/>
      <c r="E248" s="54"/>
      <c r="F248" s="54"/>
      <c r="G248" s="4" t="s">
        <v>445</v>
      </c>
      <c r="H248" s="4" t="s">
        <v>446</v>
      </c>
      <c r="I248" s="7"/>
      <c r="J248" s="6" t="s">
        <v>105</v>
      </c>
      <c r="K248" s="7"/>
      <c r="L248" s="11" t="str">
        <f>IF(J248="0. Initiate","$51,000",IF(J248="1. Junior Member","$306,000",IF(J248="2. Member","$1,581,000",IF(J248="3. Senior Member","$0",IF(J248="4. Consul Initiate","$0","$0")))))</f>
        <v>$51,000</v>
      </c>
      <c r="M248" s="39">
        <f>L248-N248</f>
        <v>51000</v>
      </c>
      <c r="N248" s="44"/>
      <c r="O248" s="9"/>
      <c r="P248" s="93">
        <v>41120</v>
      </c>
      <c r="Q248" s="111"/>
      <c r="R248" s="111"/>
      <c r="S248" s="54"/>
      <c r="T248" s="54"/>
      <c r="U248" s="54"/>
      <c r="V248" s="54"/>
      <c r="W248" s="54"/>
    </row>
    <row r="249" spans="1:23" x14ac:dyDescent="0.25">
      <c r="A249" s="52"/>
      <c r="B249" s="53"/>
      <c r="C249" s="53"/>
      <c r="D249" s="54"/>
      <c r="E249" s="54"/>
      <c r="F249" s="54"/>
      <c r="G249" s="4" t="s">
        <v>447</v>
      </c>
      <c r="H249" s="4" t="s">
        <v>65</v>
      </c>
      <c r="I249" s="7"/>
      <c r="J249" s="7" t="s">
        <v>109</v>
      </c>
      <c r="K249" s="7"/>
      <c r="L249" s="11" t="str">
        <f>IF(J249="0. Initiate","$51,000",IF(J249="1. Junior Member","$306,000",IF(J249="2. Member","$1,581,000",IF(J249="3. Senior Member","$0",IF(J249="4. Consul Initiate","$0","$0")))))</f>
        <v>$0</v>
      </c>
      <c r="M249" s="39">
        <f>L249-N249</f>
        <v>-155289</v>
      </c>
      <c r="N249" s="44">
        <v>155289</v>
      </c>
      <c r="O249" s="9"/>
      <c r="P249" s="93">
        <v>41124</v>
      </c>
      <c r="Q249" s="111"/>
      <c r="R249" s="111"/>
      <c r="S249" s="54"/>
      <c r="T249" s="54"/>
      <c r="U249" s="54"/>
      <c r="V249" s="54"/>
      <c r="W249" s="54"/>
    </row>
    <row r="250" spans="1:23" x14ac:dyDescent="0.25">
      <c r="A250" s="52"/>
      <c r="B250" s="53"/>
      <c r="C250" s="53"/>
      <c r="D250" s="54"/>
      <c r="E250" s="54"/>
      <c r="F250" s="54"/>
      <c r="G250" s="4" t="s">
        <v>448</v>
      </c>
      <c r="H250" s="4" t="s">
        <v>449</v>
      </c>
      <c r="I250" s="7"/>
      <c r="J250" s="6" t="s">
        <v>105</v>
      </c>
      <c r="K250" s="7"/>
      <c r="L250" s="11" t="str">
        <f>IF(J250="0. Initiate","$51,000",IF(J250="1. Junior Member","$306,000",IF(J250="2. Member","$1,581,000",IF(J250="3. Senior Member","$0",IF(J250="4. Consul Initiate","$0","$0")))))</f>
        <v>$51,000</v>
      </c>
      <c r="M250" s="39">
        <f>L250-N250</f>
        <v>51000</v>
      </c>
      <c r="N250" s="44"/>
      <c r="O250" s="9"/>
      <c r="P250" s="93">
        <v>41016</v>
      </c>
      <c r="Q250" s="111"/>
      <c r="R250" s="111"/>
      <c r="S250" s="54"/>
      <c r="T250" s="54"/>
      <c r="U250" s="54"/>
      <c r="V250" s="54"/>
      <c r="W250" s="54"/>
    </row>
    <row r="251" spans="1:23" x14ac:dyDescent="0.25">
      <c r="A251" s="52"/>
      <c r="B251" s="53"/>
      <c r="C251" s="53"/>
      <c r="D251" s="54"/>
      <c r="E251" s="54"/>
      <c r="F251" s="54"/>
      <c r="G251" s="4" t="s">
        <v>450</v>
      </c>
      <c r="H251" s="4" t="s">
        <v>288</v>
      </c>
      <c r="I251" s="7"/>
      <c r="J251" s="6" t="s">
        <v>106</v>
      </c>
      <c r="K251" s="7"/>
      <c r="L251" s="11" t="str">
        <f>IF(J251="0. Initiate","$51,000",IF(J251="1. Junior Member","$306,000",IF(J251="2. Member","$1,581,000",IF(J251="3. Senior Member","$0",IF(J251="4. Consul Initiate","$0","$0")))))</f>
        <v>$306,000</v>
      </c>
      <c r="M251" s="39">
        <f>L251-N251</f>
        <v>301950</v>
      </c>
      <c r="N251" s="44">
        <v>4050</v>
      </c>
      <c r="O251" s="9"/>
      <c r="P251" s="93">
        <v>41120</v>
      </c>
      <c r="Q251" s="111"/>
      <c r="R251" s="111"/>
      <c r="S251" s="54"/>
      <c r="T251" s="54"/>
      <c r="U251" s="54"/>
      <c r="V251" s="54"/>
      <c r="W251" s="54"/>
    </row>
    <row r="252" spans="1:23" x14ac:dyDescent="0.25">
      <c r="A252" s="52"/>
      <c r="B252" s="53"/>
      <c r="C252" s="53"/>
      <c r="D252" s="54"/>
      <c r="E252" s="54"/>
      <c r="F252" s="54"/>
      <c r="G252" s="4" t="s">
        <v>451</v>
      </c>
      <c r="H252" s="4" t="s">
        <v>238</v>
      </c>
      <c r="I252" s="7"/>
      <c r="J252" s="6" t="s">
        <v>106</v>
      </c>
      <c r="K252" s="7"/>
      <c r="L252" s="11" t="str">
        <f>IF(J252="0. Initiate","$51,000",IF(J252="1. Junior Member","$306,000",IF(J252="2. Member","$1,581,000",IF(J252="3. Senior Member","$0",IF(J252="4. Consul Initiate","$0","$0")))))</f>
        <v>$306,000</v>
      </c>
      <c r="M252" s="39">
        <f>L252-N252</f>
        <v>305100</v>
      </c>
      <c r="N252" s="44">
        <v>900</v>
      </c>
      <c r="O252" s="9"/>
      <c r="P252" s="93">
        <v>41118</v>
      </c>
      <c r="Q252" s="111"/>
      <c r="R252" s="111"/>
      <c r="S252" s="54"/>
      <c r="T252" s="54"/>
      <c r="U252" s="54"/>
      <c r="V252" s="54"/>
      <c r="W252" s="54"/>
    </row>
    <row r="253" spans="1:23" x14ac:dyDescent="0.25">
      <c r="A253" s="52"/>
      <c r="B253" s="53"/>
      <c r="C253" s="53"/>
      <c r="D253" s="54"/>
      <c r="E253" s="54"/>
      <c r="F253" s="54"/>
      <c r="G253" s="4" t="s">
        <v>629</v>
      </c>
      <c r="H253" s="4" t="s">
        <v>513</v>
      </c>
      <c r="I253" s="7"/>
      <c r="J253" s="7" t="s">
        <v>105</v>
      </c>
      <c r="K253" s="7"/>
      <c r="L253" s="11" t="str">
        <f>IF(J253="0. Initiate","$51,000",IF(J253="1. Junior Member","$306,000",IF(J253="2. Member","$1,581,000",IF(J253="3. Senior Member","$0",IF(J253="4. Consul Initiate","$0","$0")))))</f>
        <v>$51,000</v>
      </c>
      <c r="M253" s="39">
        <f>L253-N253</f>
        <v>51000</v>
      </c>
      <c r="N253" s="44"/>
      <c r="O253" s="9"/>
      <c r="P253" s="93">
        <v>41132</v>
      </c>
      <c r="Q253" s="111"/>
      <c r="R253" s="111"/>
      <c r="S253" s="54"/>
      <c r="T253" s="54"/>
      <c r="U253" s="54"/>
      <c r="V253" s="54"/>
      <c r="W253" s="54"/>
    </row>
    <row r="254" spans="1:23" x14ac:dyDescent="0.25">
      <c r="A254" s="52"/>
      <c r="B254" s="53"/>
      <c r="C254" s="53"/>
      <c r="D254" s="54"/>
      <c r="E254" s="54"/>
      <c r="F254" s="54"/>
      <c r="G254" s="4" t="s">
        <v>452</v>
      </c>
      <c r="H254" s="4" t="s">
        <v>453</v>
      </c>
      <c r="I254" s="7"/>
      <c r="J254" s="6" t="s">
        <v>105</v>
      </c>
      <c r="K254" s="7"/>
      <c r="L254" s="11" t="str">
        <f>IF(J254="0. Initiate","$51,000",IF(J254="1. Junior Member","$306,000",IF(J254="2. Member","$1,581,000",IF(J254="3. Senior Member","$0",IF(J254="4. Consul Initiate","$0","$0")))))</f>
        <v>$51,000</v>
      </c>
      <c r="M254" s="39">
        <f>L254-N254</f>
        <v>19592</v>
      </c>
      <c r="N254" s="44">
        <v>31408</v>
      </c>
      <c r="O254" s="9"/>
      <c r="P254" s="93">
        <v>41118</v>
      </c>
      <c r="Q254" s="111"/>
      <c r="R254" s="111"/>
      <c r="S254" s="54"/>
      <c r="T254" s="54"/>
      <c r="U254" s="54"/>
      <c r="V254" s="54"/>
      <c r="W254" s="54"/>
    </row>
    <row r="255" spans="1:23" x14ac:dyDescent="0.25">
      <c r="A255" s="52"/>
      <c r="B255" s="53"/>
      <c r="C255" s="53"/>
      <c r="D255" s="54"/>
      <c r="E255" s="54"/>
      <c r="F255" s="54"/>
      <c r="G255" s="4" t="s">
        <v>454</v>
      </c>
      <c r="H255" s="4" t="s">
        <v>455</v>
      </c>
      <c r="I255" s="7"/>
      <c r="J255" s="7" t="s">
        <v>106</v>
      </c>
      <c r="K255" s="7"/>
      <c r="L255" s="11" t="str">
        <f>IF(J255="0. Initiate","$51,000",IF(J255="1. Junior Member","$306,000",IF(J255="2. Member","$1,581,000",IF(J255="3. Senior Member","$0",IF(J255="4. Consul Initiate","$0","$0")))))</f>
        <v>$306,000</v>
      </c>
      <c r="M255" s="39">
        <f>L255-N255</f>
        <v>156558</v>
      </c>
      <c r="N255" s="44">
        <v>149442</v>
      </c>
      <c r="O255" s="9"/>
      <c r="P255" s="93">
        <v>41124</v>
      </c>
      <c r="Q255" s="111"/>
      <c r="R255" s="111"/>
      <c r="S255" s="54"/>
      <c r="T255" s="54"/>
      <c r="U255" s="54"/>
      <c r="V255" s="54"/>
      <c r="W255" s="54"/>
    </row>
    <row r="256" spans="1:23" x14ac:dyDescent="0.25">
      <c r="A256" s="52"/>
      <c r="B256" s="53"/>
      <c r="C256" s="53"/>
      <c r="D256" s="54"/>
      <c r="E256" s="54"/>
      <c r="F256" s="54"/>
      <c r="G256" s="4" t="s">
        <v>456</v>
      </c>
      <c r="H256" s="4" t="s">
        <v>457</v>
      </c>
      <c r="I256" s="7"/>
      <c r="J256" s="7" t="s">
        <v>105</v>
      </c>
      <c r="K256" s="7"/>
      <c r="L256" s="11" t="str">
        <f>IF(J256="0. Initiate","$51,000",IF(J256="1. Junior Member","$306,000",IF(J256="2. Member","$1,581,000",IF(J256="3. Senior Member","$0",IF(J256="4. Consul Initiate","$0","$0")))))</f>
        <v>$51,000</v>
      </c>
      <c r="M256" s="39">
        <f>L256-N256</f>
        <v>51000</v>
      </c>
      <c r="N256" s="44"/>
      <c r="O256" s="9"/>
      <c r="P256" s="93">
        <v>41008</v>
      </c>
      <c r="Q256" s="111"/>
      <c r="R256" s="111"/>
      <c r="S256" s="54"/>
      <c r="T256" s="54"/>
      <c r="U256" s="54"/>
      <c r="V256" s="54"/>
      <c r="W256" s="54"/>
    </row>
    <row r="257" spans="1:23" x14ac:dyDescent="0.25">
      <c r="A257" s="52"/>
      <c r="B257" s="53"/>
      <c r="C257" s="53"/>
      <c r="D257" s="54"/>
      <c r="E257" s="54"/>
      <c r="F257" s="54"/>
      <c r="G257" s="4" t="s">
        <v>99</v>
      </c>
      <c r="H257" s="4" t="s">
        <v>99</v>
      </c>
      <c r="I257" s="7"/>
      <c r="J257" s="7" t="s">
        <v>110</v>
      </c>
      <c r="K257" s="7"/>
      <c r="L257" s="11" t="str">
        <f>IF(J257="0. Initiate","$51,000",IF(J257="1. Junior Member","$306,000",IF(J257="2. Member","$1,581,000",IF(J257="3. Senior Member","$0",IF(J257="4. Consul Initiate","$0","$0")))))</f>
        <v>$0</v>
      </c>
      <c r="M257" s="39">
        <f>L257-N257</f>
        <v>-307129</v>
      </c>
      <c r="N257" s="44">
        <v>307129</v>
      </c>
      <c r="O257" s="9"/>
      <c r="P257" s="93">
        <v>41124</v>
      </c>
      <c r="Q257" s="111"/>
      <c r="R257" s="111"/>
      <c r="S257" s="54"/>
      <c r="T257" s="54"/>
      <c r="U257" s="54"/>
      <c r="V257" s="54"/>
      <c r="W257" s="54"/>
    </row>
    <row r="258" spans="1:23" x14ac:dyDescent="0.25">
      <c r="A258" s="52"/>
      <c r="B258" s="53"/>
      <c r="C258" s="53"/>
      <c r="D258" s="54"/>
      <c r="E258" s="54"/>
      <c r="F258" s="54"/>
      <c r="G258" s="4" t="s">
        <v>458</v>
      </c>
      <c r="H258" s="4" t="s">
        <v>458</v>
      </c>
      <c r="I258" s="7"/>
      <c r="J258" s="7" t="s">
        <v>108</v>
      </c>
      <c r="K258" s="7"/>
      <c r="L258" s="11" t="str">
        <f>IF(J258="0. Initiate","$51,000",IF(J258="1. Junior Member","$306,000",IF(J258="2. Member","$1,581,000",IF(J258="3. Senior Member","$0",IF(J258="4. Consul Initiate","$0","$0")))))</f>
        <v>$0</v>
      </c>
      <c r="M258" s="39">
        <f>L258-N258</f>
        <v>-6880</v>
      </c>
      <c r="N258" s="44">
        <v>6880</v>
      </c>
      <c r="O258" s="9"/>
      <c r="P258" s="93">
        <v>41118</v>
      </c>
      <c r="Q258" s="111"/>
      <c r="R258" s="111"/>
      <c r="S258" s="54"/>
      <c r="T258" s="54"/>
      <c r="U258" s="54"/>
      <c r="V258" s="54"/>
      <c r="W258" s="54"/>
    </row>
    <row r="259" spans="1:23" x14ac:dyDescent="0.25">
      <c r="A259" s="52"/>
      <c r="B259" s="53"/>
      <c r="C259" s="53"/>
      <c r="D259" s="54"/>
      <c r="E259" s="54"/>
      <c r="F259" s="54"/>
      <c r="G259" s="4" t="s">
        <v>459</v>
      </c>
      <c r="H259" s="4" t="s">
        <v>458</v>
      </c>
      <c r="I259" s="7"/>
      <c r="J259" s="7" t="s">
        <v>108</v>
      </c>
      <c r="K259" s="7"/>
      <c r="L259" s="11" t="str">
        <f>IF(J259="0. Initiate","$51,000",IF(J259="1. Junior Member","$306,000",IF(J259="2. Member","$1,581,000",IF(J259="3. Senior Member","$0",IF(J259="4. Consul Initiate","$0","$0")))))</f>
        <v>$0</v>
      </c>
      <c r="M259" s="39">
        <f>L259-N259</f>
        <v>-9860</v>
      </c>
      <c r="N259" s="44">
        <v>9860</v>
      </c>
      <c r="O259" s="9"/>
      <c r="P259" s="93">
        <v>41119</v>
      </c>
      <c r="Q259" s="111"/>
      <c r="R259" s="111"/>
      <c r="S259" s="54"/>
      <c r="T259" s="54"/>
      <c r="U259" s="54"/>
      <c r="V259" s="54"/>
      <c r="W259" s="54"/>
    </row>
    <row r="260" spans="1:23" x14ac:dyDescent="0.25">
      <c r="A260" s="52"/>
      <c r="B260" s="53"/>
      <c r="C260" s="53"/>
      <c r="D260" s="54"/>
      <c r="E260" s="54"/>
      <c r="F260" s="54"/>
      <c r="G260" s="4" t="s">
        <v>460</v>
      </c>
      <c r="H260" s="4" t="s">
        <v>337</v>
      </c>
      <c r="I260" s="7"/>
      <c r="J260" s="6" t="s">
        <v>111</v>
      </c>
      <c r="K260" s="7"/>
      <c r="L260" s="11" t="str">
        <f>IF(J260="0. Initiate","$51,000",IF(J260="1. Junior Member","$306,000",IF(J260="2. Member","$1,581,000",IF(J260="3. Senior Member","$0",IF(J260="4. Consul Initiate","$0","$0")))))</f>
        <v>$0</v>
      </c>
      <c r="M260" s="39">
        <f>L260-N260</f>
        <v>-310656</v>
      </c>
      <c r="N260" s="44">
        <v>310656</v>
      </c>
      <c r="O260" s="9"/>
      <c r="P260" s="93">
        <v>41123</v>
      </c>
      <c r="Q260" s="111"/>
      <c r="R260" s="111"/>
      <c r="S260" s="54"/>
      <c r="T260" s="54"/>
      <c r="U260" s="54"/>
      <c r="V260" s="54"/>
      <c r="W260" s="54"/>
    </row>
    <row r="261" spans="1:23" x14ac:dyDescent="0.25">
      <c r="A261" s="52"/>
      <c r="B261" s="53"/>
      <c r="C261" s="53"/>
      <c r="D261" s="54"/>
      <c r="E261" s="54"/>
      <c r="F261" s="54"/>
      <c r="G261" s="4" t="s">
        <v>461</v>
      </c>
      <c r="H261" s="4" t="s">
        <v>337</v>
      </c>
      <c r="I261" s="7"/>
      <c r="J261" s="6" t="s">
        <v>111</v>
      </c>
      <c r="K261" s="7"/>
      <c r="L261" s="11" t="str">
        <f>IF(J261="0. Initiate","$51,000",IF(J261="1. Junior Member","$306,000",IF(J261="2. Member","$1,581,000",IF(J261="3. Senior Member","$0",IF(J261="4. Consul Initiate","$0","$0")))))</f>
        <v>$0</v>
      </c>
      <c r="M261" s="39">
        <f>L261-N261</f>
        <v>-3550</v>
      </c>
      <c r="N261" s="44">
        <v>3550</v>
      </c>
      <c r="O261" s="9"/>
      <c r="P261" s="93">
        <v>41123</v>
      </c>
      <c r="Q261" s="111"/>
      <c r="R261" s="111"/>
      <c r="S261" s="54"/>
      <c r="T261" s="54"/>
      <c r="U261" s="54"/>
      <c r="V261" s="54"/>
      <c r="W261" s="54"/>
    </row>
    <row r="262" spans="1:23" x14ac:dyDescent="0.25">
      <c r="A262" s="52"/>
      <c r="B262" s="53"/>
      <c r="C262" s="53"/>
      <c r="D262" s="54"/>
      <c r="E262" s="54"/>
      <c r="F262" s="54"/>
      <c r="G262" s="4" t="s">
        <v>462</v>
      </c>
      <c r="H262" s="4" t="s">
        <v>337</v>
      </c>
      <c r="I262" s="7"/>
      <c r="J262" s="6" t="s">
        <v>111</v>
      </c>
      <c r="K262" s="7"/>
      <c r="L262" s="11" t="str">
        <f>IF(J262="0. Initiate","$51,000",IF(J262="1. Junior Member","$306,000",IF(J262="2. Member","$1,581,000",IF(J262="3. Senior Member","$0",IF(J262="4. Consul Initiate","$0","$0")))))</f>
        <v>$0</v>
      </c>
      <c r="M262" s="39">
        <f>L262-N262</f>
        <v>-3950</v>
      </c>
      <c r="N262" s="44">
        <v>3950</v>
      </c>
      <c r="O262" s="9"/>
      <c r="P262" s="93">
        <v>41123</v>
      </c>
      <c r="Q262" s="111"/>
      <c r="R262" s="111"/>
      <c r="S262" s="54"/>
      <c r="T262" s="54"/>
      <c r="U262" s="54"/>
      <c r="V262" s="54"/>
      <c r="W262" s="54"/>
    </row>
    <row r="263" spans="1:23" x14ac:dyDescent="0.25">
      <c r="A263" s="52"/>
      <c r="B263" s="53"/>
      <c r="C263" s="53"/>
      <c r="D263" s="54"/>
      <c r="E263" s="54"/>
      <c r="F263" s="54"/>
      <c r="G263" s="4" t="s">
        <v>463</v>
      </c>
      <c r="H263" s="4" t="s">
        <v>132</v>
      </c>
      <c r="I263" s="6"/>
      <c r="J263" s="7" t="s">
        <v>107</v>
      </c>
      <c r="K263" s="6"/>
      <c r="L263" s="11" t="str">
        <f>IF(J263="0. Initiate","$51,000",IF(J263="1. Junior Member","$306,000",IF(J263="2. Member","$1,581,000",IF(J263="3. Senior Member","$0",IF(J263="4. Consul Initiate","$0","$0")))))</f>
        <v>$1,581,000</v>
      </c>
      <c r="M263" s="38">
        <f>L263-N263</f>
        <v>1581000</v>
      </c>
      <c r="N263" s="43"/>
      <c r="O263" s="9"/>
      <c r="P263" s="93">
        <v>41111</v>
      </c>
      <c r="Q263" s="111"/>
      <c r="R263" s="111"/>
      <c r="S263" s="54"/>
      <c r="T263" s="54"/>
      <c r="U263" s="54"/>
      <c r="V263" s="54"/>
      <c r="W263" s="54"/>
    </row>
    <row r="264" spans="1:23" x14ac:dyDescent="0.25">
      <c r="A264" s="52"/>
      <c r="B264" s="53"/>
      <c r="C264" s="53"/>
      <c r="D264" s="54"/>
      <c r="E264" s="54"/>
      <c r="F264" s="54"/>
      <c r="G264" s="4" t="s">
        <v>464</v>
      </c>
      <c r="H264" s="4" t="s">
        <v>286</v>
      </c>
      <c r="I264" s="7"/>
      <c r="J264" s="7" t="s">
        <v>105</v>
      </c>
      <c r="K264" s="7"/>
      <c r="L264" s="11" t="str">
        <f>IF(J264="0. Initiate","$51,000",IF(J264="1. Junior Member","$306,000",IF(J264="2. Member","$1,581,000",IF(J264="3. Senior Member","$0",IF(J264="4. Consul Initiate","$0","$0")))))</f>
        <v>$51,000</v>
      </c>
      <c r="M264" s="39">
        <f>L264-N264</f>
        <v>47650</v>
      </c>
      <c r="N264" s="44">
        <v>3350</v>
      </c>
      <c r="O264" s="9"/>
      <c r="P264" s="93">
        <v>41111</v>
      </c>
      <c r="Q264" s="111"/>
      <c r="R264" s="111"/>
      <c r="S264" s="54"/>
      <c r="T264" s="54"/>
      <c r="U264" s="54"/>
      <c r="V264" s="54"/>
      <c r="W264" s="54"/>
    </row>
    <row r="265" spans="1:23" x14ac:dyDescent="0.25">
      <c r="A265" s="52"/>
      <c r="B265" s="53"/>
      <c r="C265" s="53"/>
      <c r="D265" s="54"/>
      <c r="E265" s="54"/>
      <c r="F265" s="54"/>
      <c r="G265" s="4" t="s">
        <v>465</v>
      </c>
      <c r="H265" s="4" t="s">
        <v>466</v>
      </c>
      <c r="I265" s="7"/>
      <c r="J265" s="7" t="s">
        <v>106</v>
      </c>
      <c r="K265" s="7"/>
      <c r="L265" s="11" t="str">
        <f>IF(J265="0. Initiate","$51,000",IF(J265="1. Junior Member","$306,000",IF(J265="2. Member","$1,581,000",IF(J265="3. Senior Member","$0",IF(J265="4. Consul Initiate","$0","$0")))))</f>
        <v>$306,000</v>
      </c>
      <c r="M265" s="39">
        <f>L265-N265</f>
        <v>306000</v>
      </c>
      <c r="N265" s="44"/>
      <c r="O265" s="9"/>
      <c r="P265" s="93">
        <v>41097</v>
      </c>
      <c r="Q265" s="111"/>
      <c r="R265" s="111"/>
      <c r="S265" s="54"/>
      <c r="T265" s="54"/>
      <c r="U265" s="54"/>
      <c r="V265" s="54"/>
      <c r="W265" s="54"/>
    </row>
    <row r="266" spans="1:23" x14ac:dyDescent="0.25">
      <c r="A266" s="52"/>
      <c r="B266" s="53"/>
      <c r="C266" s="53"/>
      <c r="D266" s="54"/>
      <c r="E266" s="54"/>
      <c r="F266" s="54"/>
      <c r="G266" s="4" t="s">
        <v>467</v>
      </c>
      <c r="H266" s="4" t="s">
        <v>468</v>
      </c>
      <c r="I266" s="7"/>
      <c r="J266" s="7" t="s">
        <v>105</v>
      </c>
      <c r="K266" s="7"/>
      <c r="L266" s="11" t="str">
        <f>IF(J266="0. Initiate","$51,000",IF(J266="1. Junior Member","$306,000",IF(J266="2. Member","$1,581,000",IF(J266="3. Senior Member","$0",IF(J266="4. Consul Initiate","$0","$0")))))</f>
        <v>$51,000</v>
      </c>
      <c r="M266" s="39">
        <f>L266-N266</f>
        <v>51000</v>
      </c>
      <c r="N266" s="44"/>
      <c r="O266" s="9"/>
      <c r="P266" s="93">
        <v>41121</v>
      </c>
      <c r="Q266" s="111"/>
      <c r="R266" s="111"/>
      <c r="S266" s="54"/>
      <c r="T266" s="54"/>
      <c r="U266" s="54"/>
      <c r="V266" s="54"/>
      <c r="W266" s="54"/>
    </row>
    <row r="267" spans="1:23" x14ac:dyDescent="0.25">
      <c r="A267" s="52"/>
      <c r="B267" s="53"/>
      <c r="C267" s="53"/>
      <c r="D267" s="54"/>
      <c r="E267" s="54"/>
      <c r="F267" s="54"/>
      <c r="G267" s="4" t="s">
        <v>469</v>
      </c>
      <c r="H267" s="4" t="s">
        <v>470</v>
      </c>
      <c r="I267" s="7"/>
      <c r="J267" s="7" t="s">
        <v>105</v>
      </c>
      <c r="K267" s="7"/>
      <c r="L267" s="11" t="str">
        <f>IF(J267="0. Initiate","$51,000",IF(J267="1. Junior Member","$306,000",IF(J267="2. Member","$1,581,000",IF(J267="3. Senior Member","$0",IF(J267="4. Consul Initiate","$0","$0")))))</f>
        <v>$51,000</v>
      </c>
      <c r="M267" s="39">
        <f>L267-N267</f>
        <v>48450</v>
      </c>
      <c r="N267" s="44">
        <v>2550</v>
      </c>
      <c r="O267" s="9"/>
      <c r="P267" s="93">
        <v>41124</v>
      </c>
      <c r="Q267" s="111"/>
      <c r="R267" s="111"/>
      <c r="S267" s="54"/>
      <c r="T267" s="54"/>
      <c r="U267" s="54"/>
      <c r="V267" s="54"/>
      <c r="W267" s="54"/>
    </row>
    <row r="268" spans="1:23" x14ac:dyDescent="0.25">
      <c r="A268" s="52"/>
      <c r="B268" s="53"/>
      <c r="C268" s="53"/>
      <c r="D268" s="54"/>
      <c r="E268" s="54"/>
      <c r="F268" s="54"/>
      <c r="G268" s="4" t="s">
        <v>471</v>
      </c>
      <c r="H268" s="4" t="s">
        <v>472</v>
      </c>
      <c r="I268" s="7"/>
      <c r="J268" s="7" t="s">
        <v>109</v>
      </c>
      <c r="K268" s="7"/>
      <c r="L268" s="11" t="str">
        <f>IF(J268="0. Initiate","$51,000",IF(J268="1. Junior Member","$306,000",IF(J268="2. Member","$1,581,000",IF(J268="3. Senior Member","$0",IF(J268="4. Consul Initiate","$0","$0")))))</f>
        <v>$0</v>
      </c>
      <c r="M268" s="39">
        <f>L268-N268</f>
        <v>-150</v>
      </c>
      <c r="N268" s="44">
        <v>150</v>
      </c>
      <c r="O268" s="9"/>
      <c r="P268" s="93">
        <v>41119</v>
      </c>
      <c r="Q268" s="111"/>
      <c r="R268" s="111"/>
      <c r="S268" s="54"/>
      <c r="T268" s="54"/>
      <c r="U268" s="54"/>
      <c r="V268" s="54"/>
      <c r="W268" s="54"/>
    </row>
    <row r="269" spans="1:23" x14ac:dyDescent="0.25">
      <c r="A269" s="52"/>
      <c r="B269" s="53"/>
      <c r="C269" s="53"/>
      <c r="D269" s="54"/>
      <c r="E269" s="54"/>
      <c r="F269" s="54"/>
      <c r="G269" s="4" t="s">
        <v>475</v>
      </c>
      <c r="H269" s="4" t="s">
        <v>476</v>
      </c>
      <c r="I269" s="7"/>
      <c r="J269" s="7" t="s">
        <v>105</v>
      </c>
      <c r="K269" s="7"/>
      <c r="L269" s="11" t="str">
        <f>IF(J269="0. Initiate","$51,000",IF(J269="1. Junior Member","$306,000",IF(J269="2. Member","$1,581,000",IF(J269="3. Senior Member","$0",IF(J269="4. Consul Initiate","$0","$0")))))</f>
        <v>$51,000</v>
      </c>
      <c r="M269" s="39">
        <f>L269-N269</f>
        <v>43900</v>
      </c>
      <c r="N269" s="44">
        <v>7100</v>
      </c>
      <c r="O269" s="9"/>
      <c r="P269" s="93">
        <v>41121</v>
      </c>
      <c r="Q269" s="111"/>
      <c r="R269" s="111"/>
      <c r="S269" s="54"/>
      <c r="T269" s="54"/>
      <c r="U269" s="54"/>
      <c r="V269" s="54"/>
      <c r="W269" s="54"/>
    </row>
    <row r="270" spans="1:23" x14ac:dyDescent="0.25">
      <c r="A270" s="52"/>
      <c r="B270" s="53"/>
      <c r="C270" s="53"/>
      <c r="D270" s="54"/>
      <c r="E270" s="54"/>
      <c r="F270" s="54"/>
      <c r="G270" s="27" t="s">
        <v>477</v>
      </c>
      <c r="H270" s="27" t="s">
        <v>158</v>
      </c>
      <c r="I270" s="29"/>
      <c r="J270" s="29" t="s">
        <v>105</v>
      </c>
      <c r="K270" s="29"/>
      <c r="L270" s="11" t="str">
        <f>IF(J270="0. Initiate","$51,000",IF(J270="1. Junior Member","$306,000",IF(J270="2. Member","$1,581,000",IF(J270="3. Senior Member","$0",IF(J270="4. Consul Initiate","$0","$0")))))</f>
        <v>$51,000</v>
      </c>
      <c r="M270" s="41">
        <f>L270-N270</f>
        <v>50900</v>
      </c>
      <c r="N270" s="45">
        <v>100</v>
      </c>
      <c r="O270" s="9"/>
      <c r="P270" s="93">
        <v>41114</v>
      </c>
      <c r="Q270" s="111"/>
      <c r="R270" s="111"/>
      <c r="S270" s="54"/>
      <c r="T270" s="54"/>
      <c r="U270" s="54"/>
      <c r="V270" s="54"/>
      <c r="W270" s="54"/>
    </row>
    <row r="271" spans="1:23" x14ac:dyDescent="0.25">
      <c r="A271" s="52"/>
      <c r="B271" s="53"/>
      <c r="C271" s="53"/>
      <c r="D271" s="54"/>
      <c r="E271" s="54"/>
      <c r="F271" s="54"/>
      <c r="G271" s="4" t="s">
        <v>478</v>
      </c>
      <c r="H271" s="4" t="s">
        <v>479</v>
      </c>
      <c r="I271" s="7"/>
      <c r="J271" s="6" t="s">
        <v>106</v>
      </c>
      <c r="K271" s="7"/>
      <c r="L271" s="11" t="str">
        <f>IF(J271="0. Initiate","$51,000",IF(J271="1. Junior Member","$306,000",IF(J271="2. Member","$1,581,000",IF(J271="3. Senior Member","$0",IF(J271="4. Consul Initiate","$0","$0")))))</f>
        <v>$306,000</v>
      </c>
      <c r="M271" s="39">
        <f>L271-N271</f>
        <v>221645</v>
      </c>
      <c r="N271" s="44">
        <v>84355</v>
      </c>
      <c r="O271" s="9"/>
      <c r="P271" s="93">
        <v>41124</v>
      </c>
      <c r="Q271" s="111"/>
      <c r="R271" s="111"/>
      <c r="S271" s="54"/>
      <c r="T271" s="54"/>
      <c r="U271" s="54"/>
      <c r="V271" s="54"/>
      <c r="W271" s="54"/>
    </row>
    <row r="272" spans="1:23" x14ac:dyDescent="0.25">
      <c r="A272" s="52"/>
      <c r="B272" s="53"/>
      <c r="C272" s="53"/>
      <c r="D272" s="54"/>
      <c r="E272" s="54"/>
      <c r="F272" s="54"/>
      <c r="G272" s="4" t="s">
        <v>480</v>
      </c>
      <c r="H272" s="4" t="s">
        <v>481</v>
      </c>
      <c r="I272" s="7"/>
      <c r="J272" s="7" t="s">
        <v>108</v>
      </c>
      <c r="K272" s="7"/>
      <c r="L272" s="11" t="str">
        <f>IF(J272="0. Initiate","$51,000",IF(J272="1. Junior Member","$306,000",IF(J272="2. Member","$1,581,000",IF(J272="3. Senior Member","$0",IF(J272="4. Consul Initiate","$0","$0")))))</f>
        <v>$0</v>
      </c>
      <c r="M272" s="39">
        <f>L272-N272</f>
        <v>-306166</v>
      </c>
      <c r="N272" s="44">
        <v>306166</v>
      </c>
      <c r="O272" s="9"/>
      <c r="P272" s="93">
        <v>41123</v>
      </c>
      <c r="Q272" s="111"/>
      <c r="R272" s="111"/>
      <c r="S272" s="54"/>
      <c r="T272" s="54"/>
      <c r="U272" s="54"/>
      <c r="V272" s="54"/>
      <c r="W272" s="54"/>
    </row>
    <row r="273" spans="1:23" x14ac:dyDescent="0.25">
      <c r="A273" s="52"/>
      <c r="B273" s="53"/>
      <c r="C273" s="53"/>
      <c r="D273" s="54"/>
      <c r="E273" s="54"/>
      <c r="F273" s="54"/>
      <c r="G273" s="4" t="s">
        <v>482</v>
      </c>
      <c r="H273" s="4" t="s">
        <v>165</v>
      </c>
      <c r="I273" s="7"/>
      <c r="J273" s="7" t="s">
        <v>105</v>
      </c>
      <c r="K273" s="7"/>
      <c r="L273" s="11" t="str">
        <f>IF(J273="0. Initiate","$51,000",IF(J273="1. Junior Member","$306,000",IF(J273="2. Member","$1,581,000",IF(J273="3. Senior Member","$0",IF(J273="4. Consul Initiate","$0","$0")))))</f>
        <v>$51,000</v>
      </c>
      <c r="M273" s="39">
        <f>L273-N273</f>
        <v>51000</v>
      </c>
      <c r="N273" s="44"/>
      <c r="O273" s="9"/>
      <c r="P273" s="93">
        <v>41122</v>
      </c>
      <c r="Q273" s="111"/>
      <c r="R273" s="111"/>
      <c r="S273" s="54"/>
      <c r="T273" s="54"/>
      <c r="U273" s="54"/>
      <c r="V273" s="54"/>
      <c r="W273" s="54"/>
    </row>
    <row r="274" spans="1:23" x14ac:dyDescent="0.25">
      <c r="A274" s="52"/>
      <c r="B274" s="53"/>
      <c r="C274" s="53"/>
      <c r="D274" s="54"/>
      <c r="E274" s="54"/>
      <c r="F274" s="54"/>
      <c r="G274" s="4" t="s">
        <v>603</v>
      </c>
      <c r="H274" s="4" t="s">
        <v>604</v>
      </c>
      <c r="I274" s="7"/>
      <c r="J274" s="7" t="s">
        <v>105</v>
      </c>
      <c r="K274" s="7"/>
      <c r="L274" s="11" t="str">
        <f>IF(J274="0. Initiate","$51,000",IF(J274="1. Junior Member","$306,000",IF(J274="2. Member","$1,581,000",IF(J274="3. Senior Member","$0",IF(J274="4. Consul Initiate","$0","$0")))))</f>
        <v>$51,000</v>
      </c>
      <c r="M274" s="39">
        <f>L274-N274</f>
        <v>50400</v>
      </c>
      <c r="N274" s="44">
        <v>600</v>
      </c>
      <c r="O274" s="9"/>
      <c r="P274" s="93">
        <v>41129</v>
      </c>
      <c r="Q274" s="111"/>
      <c r="R274" s="111"/>
      <c r="S274" s="54"/>
      <c r="T274" s="54"/>
      <c r="U274" s="54"/>
      <c r="V274" s="54"/>
      <c r="W274" s="54"/>
    </row>
    <row r="275" spans="1:23" x14ac:dyDescent="0.25">
      <c r="A275" s="52"/>
      <c r="B275" s="53"/>
      <c r="C275" s="53"/>
      <c r="D275" s="54"/>
      <c r="E275" s="54"/>
      <c r="F275" s="54"/>
      <c r="G275" s="4" t="s">
        <v>485</v>
      </c>
      <c r="H275" s="4" t="s">
        <v>486</v>
      </c>
      <c r="I275" s="7"/>
      <c r="J275" s="7" t="s">
        <v>107</v>
      </c>
      <c r="K275" s="7"/>
      <c r="L275" s="11" t="str">
        <f>IF(J275="0. Initiate","$51,000",IF(J275="1. Junior Member","$306,000",IF(J275="2. Member","$1,581,000",IF(J275="3. Senior Member","$0",IF(J275="4. Consul Initiate","$0","$0")))))</f>
        <v>$1,581,000</v>
      </c>
      <c r="M275" s="39">
        <f>L275-N275</f>
        <v>1580750</v>
      </c>
      <c r="N275" s="44">
        <v>250</v>
      </c>
      <c r="O275" s="9"/>
      <c r="P275" s="93">
        <v>41104</v>
      </c>
      <c r="Q275" s="111"/>
      <c r="R275" s="111"/>
      <c r="S275" s="54"/>
      <c r="T275" s="54"/>
      <c r="U275" s="54"/>
      <c r="V275" s="54"/>
      <c r="W275" s="54"/>
    </row>
    <row r="276" spans="1:23" x14ac:dyDescent="0.25">
      <c r="A276" s="52"/>
      <c r="B276" s="53"/>
      <c r="C276" s="53"/>
      <c r="D276" s="54"/>
      <c r="E276" s="54"/>
      <c r="F276" s="54"/>
      <c r="G276" s="4" t="s">
        <v>487</v>
      </c>
      <c r="H276" s="4" t="s">
        <v>486</v>
      </c>
      <c r="I276" s="7"/>
      <c r="J276" s="7" t="s">
        <v>107</v>
      </c>
      <c r="K276" s="7"/>
      <c r="L276" s="11" t="str">
        <f>IF(J276="0. Initiate","$51,000",IF(J276="1. Junior Member","$306,000",IF(J276="2. Member","$1,581,000",IF(J276="3. Senior Member","$0",IF(J276="4. Consul Initiate","$0","$0")))))</f>
        <v>$1,581,000</v>
      </c>
      <c r="M276" s="39">
        <f>L276-N276</f>
        <v>1574750</v>
      </c>
      <c r="N276" s="44">
        <v>6250</v>
      </c>
      <c r="O276" s="9"/>
      <c r="P276" s="93">
        <v>41119</v>
      </c>
      <c r="Q276" s="111"/>
      <c r="R276" s="111"/>
      <c r="S276" s="54"/>
      <c r="T276" s="54"/>
      <c r="U276" s="54"/>
      <c r="V276" s="54"/>
      <c r="W276" s="54"/>
    </row>
    <row r="277" spans="1:23" x14ac:dyDescent="0.25">
      <c r="A277" s="52"/>
      <c r="B277" s="53"/>
      <c r="C277" s="53"/>
      <c r="D277" s="54"/>
      <c r="E277" s="54"/>
      <c r="F277" s="54"/>
      <c r="G277" s="4" t="s">
        <v>488</v>
      </c>
      <c r="H277" s="4" t="s">
        <v>486</v>
      </c>
      <c r="I277" s="7"/>
      <c r="J277" s="7" t="s">
        <v>107</v>
      </c>
      <c r="K277" s="7"/>
      <c r="L277" s="11" t="str">
        <f>IF(J277="0. Initiate","$51,000",IF(J277="1. Junior Member","$306,000",IF(J277="2. Member","$1,581,000",IF(J277="3. Senior Member","$0",IF(J277="4. Consul Initiate","$0","$0")))))</f>
        <v>$1,581,000</v>
      </c>
      <c r="M277" s="39">
        <f>L277-N277</f>
        <v>1579000</v>
      </c>
      <c r="N277" s="44">
        <v>2000</v>
      </c>
      <c r="O277" s="9"/>
      <c r="P277" s="93">
        <v>41111</v>
      </c>
      <c r="Q277" s="111"/>
      <c r="R277" s="111"/>
      <c r="S277" s="54"/>
      <c r="T277" s="54"/>
      <c r="U277" s="54"/>
      <c r="V277" s="54"/>
      <c r="W277" s="54"/>
    </row>
    <row r="278" spans="1:23" x14ac:dyDescent="0.25">
      <c r="A278" s="52"/>
      <c r="B278" s="53"/>
      <c r="C278" s="53"/>
      <c r="D278" s="54"/>
      <c r="E278" s="54"/>
      <c r="F278" s="54"/>
      <c r="G278" s="4" t="s">
        <v>489</v>
      </c>
      <c r="H278" s="4" t="s">
        <v>486</v>
      </c>
      <c r="I278" s="7"/>
      <c r="J278" s="7" t="s">
        <v>107</v>
      </c>
      <c r="K278" s="7"/>
      <c r="L278" s="11" t="str">
        <f>IF(J278="0. Initiate","$51,000",IF(J278="1. Junior Member","$306,000",IF(J278="2. Member","$1,581,000",IF(J278="3. Senior Member","$0",IF(J278="4. Consul Initiate","$0","$0")))))</f>
        <v>$1,581,000</v>
      </c>
      <c r="M278" s="91">
        <f>L278-N278</f>
        <v>1577650</v>
      </c>
      <c r="N278" s="44">
        <v>3350</v>
      </c>
      <c r="O278" s="9"/>
      <c r="P278" s="93">
        <v>41112</v>
      </c>
      <c r="Q278" s="111"/>
      <c r="R278" s="111"/>
      <c r="S278" s="54"/>
      <c r="T278" s="54"/>
      <c r="U278" s="54"/>
      <c r="V278" s="54"/>
      <c r="W278" s="54"/>
    </row>
    <row r="279" spans="1:23" x14ac:dyDescent="0.25">
      <c r="A279" s="52"/>
      <c r="B279" s="53"/>
      <c r="C279" s="53"/>
      <c r="D279" s="54"/>
      <c r="E279" s="54"/>
      <c r="F279" s="54"/>
      <c r="G279" s="4" t="s">
        <v>490</v>
      </c>
      <c r="H279" s="4" t="s">
        <v>491</v>
      </c>
      <c r="I279" s="7"/>
      <c r="J279" s="7" t="s">
        <v>105</v>
      </c>
      <c r="K279" s="7"/>
      <c r="L279" s="11" t="str">
        <f>IF(J279="0. Initiate","$51,000",IF(J279="1. Junior Member","$306,000",IF(J279="2. Member","$1,581,000",IF(J279="3. Senior Member","$0",IF(J279="4. Consul Initiate","$0","$0")))))</f>
        <v>$51,000</v>
      </c>
      <c r="M279" s="39">
        <f>L279-N279</f>
        <v>51000</v>
      </c>
      <c r="N279" s="44"/>
      <c r="O279" s="9"/>
      <c r="P279" s="93">
        <v>41099</v>
      </c>
      <c r="Q279" s="111"/>
      <c r="R279" s="111"/>
      <c r="S279" s="54"/>
      <c r="T279" s="54"/>
      <c r="U279" s="54"/>
      <c r="V279" s="54"/>
      <c r="W279" s="54"/>
    </row>
    <row r="280" spans="1:23" x14ac:dyDescent="0.25">
      <c r="A280" s="52"/>
      <c r="B280" s="53"/>
      <c r="C280" s="53"/>
      <c r="D280" s="54"/>
      <c r="E280" s="54"/>
      <c r="F280" s="54"/>
      <c r="G280" s="4" t="s">
        <v>492</v>
      </c>
      <c r="H280" s="4" t="s">
        <v>493</v>
      </c>
      <c r="I280" s="7"/>
      <c r="J280" s="7" t="s">
        <v>105</v>
      </c>
      <c r="K280" s="7"/>
      <c r="L280" s="11" t="str">
        <f>IF(J280="0. Initiate","$51,000",IF(J280="1. Junior Member","$306,000",IF(J280="2. Member","$1,581,000",IF(J280="3. Senior Member","$0",IF(J280="4. Consul Initiate","$0","$0")))))</f>
        <v>$51,000</v>
      </c>
      <c r="M280" s="39">
        <f>L280-N280</f>
        <v>51000</v>
      </c>
      <c r="N280" s="44"/>
      <c r="O280" s="9"/>
      <c r="P280" s="93">
        <v>41112</v>
      </c>
      <c r="Q280" s="111"/>
      <c r="R280" s="111"/>
      <c r="S280" s="54"/>
      <c r="T280" s="54"/>
      <c r="U280" s="54"/>
      <c r="V280" s="54"/>
      <c r="W280" s="54"/>
    </row>
    <row r="281" spans="1:23" x14ac:dyDescent="0.25">
      <c r="A281" s="52"/>
      <c r="B281" s="53"/>
      <c r="C281" s="53"/>
      <c r="D281" s="54"/>
      <c r="E281" s="54"/>
      <c r="F281" s="54"/>
      <c r="G281" s="4" t="s">
        <v>494</v>
      </c>
      <c r="H281" s="4" t="s">
        <v>495</v>
      </c>
      <c r="I281" s="7"/>
      <c r="J281" s="7" t="s">
        <v>105</v>
      </c>
      <c r="K281" s="7"/>
      <c r="L281" s="11" t="str">
        <f>IF(J281="0. Initiate","$51,000",IF(J281="1. Junior Member","$306,000",IF(J281="2. Member","$1,581,000",IF(J281="3. Senior Member","$0",IF(J281="4. Consul Initiate","$0","$0")))))</f>
        <v>$51,000</v>
      </c>
      <c r="M281" s="39">
        <f>L281-N281</f>
        <v>22654</v>
      </c>
      <c r="N281" s="44">
        <v>28346</v>
      </c>
      <c r="O281" s="9"/>
      <c r="P281" s="93">
        <v>41123</v>
      </c>
      <c r="Q281" s="111"/>
      <c r="R281" s="111"/>
      <c r="S281" s="54"/>
      <c r="T281" s="54"/>
      <c r="U281" s="54"/>
      <c r="V281" s="54"/>
      <c r="W281" s="54"/>
    </row>
    <row r="282" spans="1:23" x14ac:dyDescent="0.25">
      <c r="A282" s="52"/>
      <c r="B282" s="53"/>
      <c r="C282" s="53"/>
      <c r="D282" s="54"/>
      <c r="E282" s="54"/>
      <c r="F282" s="54"/>
      <c r="G282" s="4" t="s">
        <v>498</v>
      </c>
      <c r="H282" s="4" t="s">
        <v>499</v>
      </c>
      <c r="I282" s="7"/>
      <c r="J282" s="7" t="s">
        <v>105</v>
      </c>
      <c r="K282" s="7"/>
      <c r="L282" s="11" t="str">
        <f>IF(J282="0. Initiate","$51,000",IF(J282="1. Junior Member","$306,000",IF(J282="2. Member","$1,581,000",IF(J282="3. Senior Member","$0",IF(J282="4. Consul Initiate","$0","$0")))))</f>
        <v>$51,000</v>
      </c>
      <c r="M282" s="39">
        <f>L282-N282</f>
        <v>51000</v>
      </c>
      <c r="N282" s="44"/>
      <c r="O282" s="9"/>
      <c r="P282" s="93">
        <v>41012</v>
      </c>
      <c r="Q282" s="111"/>
      <c r="R282" s="111"/>
      <c r="S282" s="54"/>
      <c r="T282" s="54"/>
      <c r="U282" s="54"/>
      <c r="V282" s="54"/>
      <c r="W282" s="54"/>
    </row>
    <row r="283" spans="1:23" x14ac:dyDescent="0.25">
      <c r="A283" s="52"/>
      <c r="B283" s="53"/>
      <c r="C283" s="53"/>
      <c r="D283" s="54"/>
      <c r="E283" s="54"/>
      <c r="F283" s="54"/>
      <c r="G283" s="4" t="s">
        <v>500</v>
      </c>
      <c r="H283" s="4" t="s">
        <v>501</v>
      </c>
      <c r="I283" s="7"/>
      <c r="J283" s="6" t="s">
        <v>105</v>
      </c>
      <c r="K283" s="7"/>
      <c r="L283" s="11" t="str">
        <f>IF(J283="0. Initiate","$51,000",IF(J283="1. Junior Member","$306,000",IF(J283="2. Member","$1,581,000",IF(J283="3. Senior Member","$0",IF(J283="4. Consul Initiate","$0","$0")))))</f>
        <v>$51,000</v>
      </c>
      <c r="M283" s="39">
        <f>L283-N283</f>
        <v>51000</v>
      </c>
      <c r="N283" s="44"/>
      <c r="O283" s="9"/>
      <c r="P283" s="93">
        <v>41111</v>
      </c>
      <c r="Q283" s="111"/>
      <c r="R283" s="111"/>
      <c r="S283" s="54"/>
      <c r="T283" s="54"/>
      <c r="U283" s="54"/>
      <c r="V283" s="54"/>
      <c r="W283" s="54"/>
    </row>
    <row r="284" spans="1:23" x14ac:dyDescent="0.25">
      <c r="A284" s="52"/>
      <c r="B284" s="53"/>
      <c r="C284" s="53"/>
      <c r="D284" s="54"/>
      <c r="E284" s="54"/>
      <c r="F284" s="54"/>
      <c r="G284" s="4" t="s">
        <v>502</v>
      </c>
      <c r="H284" s="4" t="s">
        <v>503</v>
      </c>
      <c r="I284" s="6"/>
      <c r="J284" s="7" t="s">
        <v>105</v>
      </c>
      <c r="K284" s="6"/>
      <c r="L284" s="11" t="str">
        <f>IF(J284="0. Initiate","$51,000",IF(J284="1. Junior Member","$306,000",IF(J284="2. Member","$1,581,000",IF(J284="3. Senior Member","$0",IF(J284="4. Consul Initiate","$0","$0")))))</f>
        <v>$51,000</v>
      </c>
      <c r="M284" s="38">
        <f>L284-N284</f>
        <v>51000</v>
      </c>
      <c r="N284" s="43"/>
      <c r="O284" s="9"/>
      <c r="P284" s="93">
        <v>41005</v>
      </c>
      <c r="Q284" s="111"/>
      <c r="R284" s="111"/>
      <c r="S284" s="54"/>
      <c r="T284" s="54"/>
      <c r="U284" s="54"/>
      <c r="V284" s="54"/>
      <c r="W284" s="54"/>
    </row>
    <row r="285" spans="1:23" x14ac:dyDescent="0.25">
      <c r="A285" s="52"/>
      <c r="B285" s="53"/>
      <c r="C285" s="53"/>
      <c r="D285" s="54"/>
      <c r="E285" s="54"/>
      <c r="F285" s="54"/>
      <c r="G285" s="4" t="s">
        <v>504</v>
      </c>
      <c r="H285" s="4" t="s">
        <v>505</v>
      </c>
      <c r="I285" s="7"/>
      <c r="J285" s="7" t="s">
        <v>105</v>
      </c>
      <c r="K285" s="7"/>
      <c r="L285" s="11" t="str">
        <f>IF(J285="0. Initiate","$51,000",IF(J285="1. Junior Member","$306,000",IF(J285="2. Member","$1,581,000",IF(J285="3. Senior Member","$0",IF(J285="4. Consul Initiate","$0","$0")))))</f>
        <v>$51,000</v>
      </c>
      <c r="M285" s="39">
        <f>L285-N285</f>
        <v>51000</v>
      </c>
      <c r="N285" s="44"/>
      <c r="O285" s="9"/>
      <c r="P285" s="93">
        <v>41042</v>
      </c>
      <c r="Q285" s="111"/>
      <c r="R285" s="111"/>
      <c r="S285" s="54"/>
      <c r="T285" s="54"/>
      <c r="U285" s="54"/>
      <c r="V285" s="54"/>
      <c r="W285" s="54"/>
    </row>
    <row r="286" spans="1:23" x14ac:dyDescent="0.25">
      <c r="A286" s="52"/>
      <c r="B286" s="53"/>
      <c r="C286" s="53"/>
      <c r="D286" s="54"/>
      <c r="E286" s="54"/>
      <c r="F286" s="54"/>
      <c r="G286" s="4" t="s">
        <v>514</v>
      </c>
      <c r="H286" s="4" t="s">
        <v>515</v>
      </c>
      <c r="I286" s="7"/>
      <c r="J286" s="7" t="s">
        <v>105</v>
      </c>
      <c r="K286" s="7"/>
      <c r="L286" s="11" t="str">
        <f>IF(J286="0. Initiate","$51,000",IF(J286="1. Junior Member","$306,000",IF(J286="2. Member","$1,581,000",IF(J286="3. Senior Member","$0",IF(J286="4. Consul Initiate","$0","$0")))))</f>
        <v>$51,000</v>
      </c>
      <c r="M286" s="39">
        <f>L286-N286</f>
        <v>51000</v>
      </c>
      <c r="N286" s="44"/>
      <c r="O286" s="9"/>
      <c r="P286" s="93">
        <v>41032</v>
      </c>
      <c r="Q286" s="111"/>
      <c r="R286" s="111"/>
      <c r="S286" s="54"/>
      <c r="T286" s="54"/>
      <c r="U286" s="54"/>
      <c r="V286" s="54"/>
      <c r="W286" s="54"/>
    </row>
    <row r="287" spans="1:23" x14ac:dyDescent="0.25">
      <c r="A287" s="52"/>
      <c r="B287" s="53"/>
      <c r="C287" s="53"/>
      <c r="D287" s="54"/>
      <c r="E287" s="54"/>
      <c r="F287" s="54"/>
      <c r="G287" s="4" t="s">
        <v>516</v>
      </c>
      <c r="H287" s="4" t="s">
        <v>517</v>
      </c>
      <c r="I287" s="7"/>
      <c r="J287" s="7" t="s">
        <v>106</v>
      </c>
      <c r="K287" s="7"/>
      <c r="L287" s="11" t="str">
        <f>IF(J287="0. Initiate","$51,000",IF(J287="1. Junior Member","$306,000",IF(J287="2. Member","$1,581,000",IF(J287="3. Senior Member","$0",IF(J287="4. Consul Initiate","$0","$0")))))</f>
        <v>$306,000</v>
      </c>
      <c r="M287" s="39">
        <f>L287-N287</f>
        <v>237447</v>
      </c>
      <c r="N287" s="44">
        <v>68553</v>
      </c>
      <c r="O287" s="9"/>
      <c r="P287" s="93">
        <v>41124</v>
      </c>
      <c r="Q287" s="111"/>
      <c r="R287" s="111"/>
      <c r="S287" s="54"/>
      <c r="T287" s="54"/>
      <c r="U287" s="54"/>
      <c r="V287" s="54"/>
      <c r="W287" s="54"/>
    </row>
    <row r="288" spans="1:23" x14ac:dyDescent="0.25">
      <c r="A288" s="52"/>
      <c r="B288" s="53"/>
      <c r="C288" s="53"/>
      <c r="D288" s="54"/>
      <c r="E288" s="54"/>
      <c r="F288" s="54"/>
      <c r="G288" s="4" t="s">
        <v>51</v>
      </c>
      <c r="H288" s="4" t="s">
        <v>51</v>
      </c>
      <c r="I288" s="7"/>
      <c r="J288" s="7" t="s">
        <v>107</v>
      </c>
      <c r="K288" s="7"/>
      <c r="L288" s="11" t="str">
        <f>IF(J288="0. Initiate","$51,000",IF(J288="1. Junior Member","$306,000",IF(J288="2. Member","$1,581,000",IF(J288="3. Senior Member","$0",IF(J288="4. Consul Initiate","$0","$0")))))</f>
        <v>$1,581,000</v>
      </c>
      <c r="M288" s="39">
        <f>L288-N288</f>
        <v>1581000</v>
      </c>
      <c r="N288" s="44"/>
      <c r="O288" s="9"/>
      <c r="P288" s="93">
        <v>40984</v>
      </c>
      <c r="Q288" s="111"/>
      <c r="R288" s="111"/>
      <c r="S288" s="54"/>
      <c r="T288" s="54"/>
      <c r="U288" s="54"/>
      <c r="V288" s="54"/>
      <c r="W288" s="54"/>
    </row>
    <row r="289" spans="1:23" x14ac:dyDescent="0.25">
      <c r="A289" s="52"/>
      <c r="B289" s="53"/>
      <c r="C289" s="53"/>
      <c r="D289" s="54"/>
      <c r="E289" s="54"/>
      <c r="F289" s="54"/>
      <c r="G289" s="4" t="s">
        <v>518</v>
      </c>
      <c r="H289" s="4" t="s">
        <v>337</v>
      </c>
      <c r="I289" s="7"/>
      <c r="J289" s="7" t="s">
        <v>111</v>
      </c>
      <c r="K289" s="7"/>
      <c r="L289" s="11" t="str">
        <f>IF(J289="0. Initiate","$51,000",IF(J289="1. Junior Member","$306,000",IF(J289="2. Member","$1,581,000",IF(J289="3. Senior Member","$0",IF(J289="4. Consul Initiate","$0","$0")))))</f>
        <v>$0</v>
      </c>
      <c r="M289" s="39">
        <f>L289-N289</f>
        <v>-3750</v>
      </c>
      <c r="N289" s="44">
        <v>3750</v>
      </c>
      <c r="O289" s="9"/>
      <c r="P289" s="93">
        <v>41123</v>
      </c>
      <c r="Q289" s="111"/>
      <c r="R289" s="111"/>
      <c r="S289" s="54"/>
      <c r="T289" s="54"/>
      <c r="U289" s="54"/>
      <c r="V289" s="54"/>
      <c r="W289" s="54"/>
    </row>
    <row r="290" spans="1:23" x14ac:dyDescent="0.25">
      <c r="A290" s="52"/>
      <c r="B290" s="53"/>
      <c r="C290" s="53"/>
      <c r="D290" s="54"/>
      <c r="E290" s="54"/>
      <c r="F290" s="54"/>
      <c r="G290" s="4" t="s">
        <v>506</v>
      </c>
      <c r="H290" s="4" t="s">
        <v>507</v>
      </c>
      <c r="I290" s="7"/>
      <c r="J290" s="7" t="s">
        <v>105</v>
      </c>
      <c r="K290" s="7"/>
      <c r="L290" s="11" t="str">
        <f>IF(J290="0. Initiate","$51,000",IF(J290="1. Junior Member","$306,000",IF(J290="2. Member","$1,581,000",IF(J290="3. Senior Member","$0",IF(J290="4. Consul Initiate","$0","$0")))))</f>
        <v>$51,000</v>
      </c>
      <c r="M290" s="39">
        <f>L290-N290</f>
        <v>49900</v>
      </c>
      <c r="N290" s="44">
        <v>1100</v>
      </c>
      <c r="O290" s="9"/>
      <c r="P290" s="93">
        <v>41122</v>
      </c>
      <c r="Q290" s="111"/>
      <c r="R290" s="111"/>
      <c r="S290" s="54"/>
      <c r="T290" s="54"/>
      <c r="U290" s="54"/>
      <c r="V290" s="54"/>
      <c r="W290" s="54"/>
    </row>
    <row r="291" spans="1:23" x14ac:dyDescent="0.25">
      <c r="A291" s="52"/>
      <c r="B291" s="53"/>
      <c r="C291" s="53"/>
      <c r="D291" s="54"/>
      <c r="E291" s="54"/>
      <c r="F291" s="54"/>
      <c r="G291" s="4" t="s">
        <v>520</v>
      </c>
      <c r="H291" s="4" t="s">
        <v>519</v>
      </c>
      <c r="I291" s="7"/>
      <c r="J291" s="7" t="s">
        <v>105</v>
      </c>
      <c r="K291" s="7"/>
      <c r="L291" s="11" t="str">
        <f>IF(J291="0. Initiate","$51,000",IF(J291="1. Junior Member","$306,000",IF(J291="2. Member","$1,581,000",IF(J291="3. Senior Member","$0",IF(J291="4. Consul Initiate","$0","$0")))))</f>
        <v>$51,000</v>
      </c>
      <c r="M291" s="39">
        <f>L291-N291</f>
        <v>51000</v>
      </c>
      <c r="N291" s="44"/>
      <c r="O291" s="9"/>
      <c r="P291" s="93">
        <v>41080</v>
      </c>
      <c r="Q291" s="111"/>
      <c r="R291" s="111"/>
      <c r="S291" s="54"/>
      <c r="T291" s="54"/>
      <c r="U291" s="54"/>
      <c r="V291" s="54"/>
      <c r="W291" s="54"/>
    </row>
    <row r="292" spans="1:23" x14ac:dyDescent="0.25">
      <c r="A292" s="52"/>
      <c r="B292" s="53"/>
      <c r="C292" s="53"/>
      <c r="D292" s="54"/>
      <c r="E292" s="54"/>
      <c r="F292" s="54"/>
      <c r="G292" s="4" t="s">
        <v>521</v>
      </c>
      <c r="H292" s="4" t="s">
        <v>171</v>
      </c>
      <c r="I292" s="7"/>
      <c r="J292" s="7" t="s">
        <v>109</v>
      </c>
      <c r="K292" s="7"/>
      <c r="L292" s="11" t="str">
        <f>IF(J292="0. Initiate","$51,000",IF(J292="1. Junior Member","$306,000",IF(J292="2. Member","$1,581,000",IF(J292="3. Senior Member","$0",IF(J292="4. Consul Initiate","$0","$0")))))</f>
        <v>$0</v>
      </c>
      <c r="M292" s="39">
        <f>L292-N292</f>
        <v>-6600</v>
      </c>
      <c r="N292" s="44">
        <v>6600</v>
      </c>
      <c r="O292" s="9"/>
      <c r="P292" s="93">
        <v>41117</v>
      </c>
      <c r="Q292" s="111"/>
      <c r="R292" s="111"/>
      <c r="S292" s="54"/>
      <c r="T292" s="54"/>
      <c r="U292" s="54"/>
      <c r="V292" s="54"/>
      <c r="W292" s="54"/>
    </row>
    <row r="293" spans="1:23" x14ac:dyDescent="0.25">
      <c r="A293" s="52"/>
      <c r="B293" s="53"/>
      <c r="C293" s="53"/>
      <c r="D293" s="54"/>
      <c r="E293" s="54"/>
      <c r="F293" s="54"/>
      <c r="G293" s="4" t="s">
        <v>521</v>
      </c>
      <c r="H293" s="4" t="s">
        <v>522</v>
      </c>
      <c r="I293" s="7"/>
      <c r="J293" s="6" t="s">
        <v>105</v>
      </c>
      <c r="K293" s="7"/>
      <c r="L293" s="11" t="str">
        <f>IF(J293="0. Initiate","$51,000",IF(J293="1. Junior Member","$306,000",IF(J293="2. Member","$1,581,000",IF(J293="3. Senior Member","$0",IF(J293="4. Consul Initiate","$0","$0")))))</f>
        <v>$51,000</v>
      </c>
      <c r="M293" s="39">
        <f>L293-N293</f>
        <v>51000</v>
      </c>
      <c r="N293" s="44"/>
      <c r="O293" s="9"/>
      <c r="P293" s="93">
        <v>40979</v>
      </c>
      <c r="Q293" s="111"/>
      <c r="R293" s="111"/>
      <c r="S293" s="54"/>
      <c r="T293" s="54"/>
      <c r="U293" s="54"/>
      <c r="V293" s="54"/>
      <c r="W293" s="54"/>
    </row>
    <row r="294" spans="1:23" x14ac:dyDescent="0.25">
      <c r="A294" s="52"/>
      <c r="B294" s="53"/>
      <c r="C294" s="53"/>
      <c r="D294" s="54"/>
      <c r="E294" s="54"/>
      <c r="F294" s="54"/>
      <c r="G294" s="4" t="s">
        <v>524</v>
      </c>
      <c r="H294" s="4" t="s">
        <v>466</v>
      </c>
      <c r="I294" s="7"/>
      <c r="J294" s="6" t="s">
        <v>106</v>
      </c>
      <c r="K294" s="7"/>
      <c r="L294" s="11" t="str">
        <f>IF(J294="0. Initiate","$51,000",IF(J294="1. Junior Member","$306,000",IF(J294="2. Member","$1,581,000",IF(J294="3. Senior Member","$0",IF(J294="4. Consul Initiate","$0","$0")))))</f>
        <v>$306,000</v>
      </c>
      <c r="M294" s="39">
        <f>L294-N294</f>
        <v>294750</v>
      </c>
      <c r="N294" s="44">
        <v>11250</v>
      </c>
      <c r="O294" s="9"/>
      <c r="P294" s="93">
        <v>41119</v>
      </c>
      <c r="Q294" s="111"/>
      <c r="R294" s="111"/>
      <c r="S294" s="54"/>
      <c r="T294" s="54"/>
      <c r="U294" s="54"/>
      <c r="V294" s="54"/>
      <c r="W294" s="54"/>
    </row>
    <row r="295" spans="1:23" x14ac:dyDescent="0.25">
      <c r="A295" s="52"/>
      <c r="B295" s="53"/>
      <c r="C295" s="53"/>
      <c r="D295" s="54"/>
      <c r="E295" s="54"/>
      <c r="F295" s="54"/>
      <c r="G295" s="4" t="s">
        <v>527</v>
      </c>
      <c r="H295" s="4" t="s">
        <v>528</v>
      </c>
      <c r="I295" s="7"/>
      <c r="J295" s="7" t="s">
        <v>106</v>
      </c>
      <c r="K295" s="7"/>
      <c r="L295" s="11" t="str">
        <f>IF(J295="0. Initiate","$51,000",IF(J295="1. Junior Member","$306,000",IF(J295="2. Member","$1,581,000",IF(J295="3. Senior Member","$0",IF(J295="4. Consul Initiate","$0","$0")))))</f>
        <v>$306,000</v>
      </c>
      <c r="M295" s="39">
        <f>L295-N295</f>
        <v>306000</v>
      </c>
      <c r="N295" s="44"/>
      <c r="O295" s="9"/>
      <c r="P295" s="93">
        <v>41046</v>
      </c>
      <c r="Q295" s="111"/>
      <c r="R295" s="111"/>
      <c r="S295" s="54"/>
      <c r="T295" s="54"/>
      <c r="U295" s="54"/>
      <c r="V295" s="54"/>
      <c r="W295" s="54"/>
    </row>
    <row r="296" spans="1:23" x14ac:dyDescent="0.25">
      <c r="A296" s="52"/>
      <c r="B296" s="53"/>
      <c r="C296" s="53"/>
      <c r="D296" s="54"/>
      <c r="E296" s="54"/>
      <c r="F296" s="54"/>
      <c r="G296" s="4" t="s">
        <v>529</v>
      </c>
      <c r="H296" s="4" t="s">
        <v>530</v>
      </c>
      <c r="I296" s="7"/>
      <c r="J296" s="7" t="s">
        <v>105</v>
      </c>
      <c r="K296" s="7"/>
      <c r="L296" s="11" t="str">
        <f>IF(J296="0. Initiate","$51,000",IF(J296="1. Junior Member","$306,000",IF(J296="2. Member","$1,581,000",IF(J296="3. Senior Member","$0",IF(J296="4. Consul Initiate","$0","$0")))))</f>
        <v>$51,000</v>
      </c>
      <c r="M296" s="39">
        <f>L296-N296</f>
        <v>51000</v>
      </c>
      <c r="N296" s="44"/>
      <c r="O296" s="9"/>
      <c r="P296" s="93">
        <v>41110</v>
      </c>
      <c r="Q296" s="111"/>
      <c r="R296" s="111"/>
      <c r="S296" s="54"/>
      <c r="T296" s="54"/>
      <c r="U296" s="54"/>
      <c r="V296" s="54"/>
      <c r="W296" s="54"/>
    </row>
    <row r="297" spans="1:23" x14ac:dyDescent="0.25">
      <c r="A297" s="52"/>
      <c r="B297" s="53"/>
      <c r="C297" s="53"/>
      <c r="D297" s="54"/>
      <c r="E297" s="54"/>
      <c r="F297" s="54"/>
      <c r="G297" s="4" t="s">
        <v>531</v>
      </c>
      <c r="H297" s="4" t="s">
        <v>532</v>
      </c>
      <c r="I297" s="7"/>
      <c r="J297" s="7" t="s">
        <v>105</v>
      </c>
      <c r="K297" s="7"/>
      <c r="L297" s="11" t="str">
        <f>IF(J297="0. Initiate","$51,000",IF(J297="1. Junior Member","$306,000",IF(J297="2. Member","$1,581,000",IF(J297="3. Senior Member","$0",IF(J297="4. Consul Initiate","$0","$0")))))</f>
        <v>$51,000</v>
      </c>
      <c r="M297" s="39">
        <f>L297-N297</f>
        <v>45394</v>
      </c>
      <c r="N297" s="44">
        <v>5606</v>
      </c>
      <c r="O297" s="9"/>
      <c r="P297" s="93">
        <v>41120</v>
      </c>
      <c r="Q297" s="111"/>
      <c r="R297" s="111"/>
      <c r="S297" s="54"/>
      <c r="T297" s="54"/>
      <c r="U297" s="54"/>
      <c r="V297" s="54"/>
      <c r="W297" s="54"/>
    </row>
    <row r="298" spans="1:23" x14ac:dyDescent="0.25">
      <c r="A298" s="52"/>
      <c r="B298" s="53"/>
      <c r="C298" s="53"/>
      <c r="D298" s="54"/>
      <c r="E298" s="54"/>
      <c r="F298" s="54"/>
      <c r="G298" s="4" t="s">
        <v>533</v>
      </c>
      <c r="H298" s="4" t="s">
        <v>532</v>
      </c>
      <c r="I298" s="7"/>
      <c r="J298" s="7" t="s">
        <v>105</v>
      </c>
      <c r="K298" s="7"/>
      <c r="L298" s="11" t="str">
        <f>IF(J298="0. Initiate","$51,000",IF(J298="1. Junior Member","$306,000",IF(J298="2. Member","$1,581,000",IF(J298="3. Senior Member","$0",IF(J298="4. Consul Initiate","$0","$0")))))</f>
        <v>$51,000</v>
      </c>
      <c r="M298" s="39">
        <f>L298-N298</f>
        <v>35200</v>
      </c>
      <c r="N298" s="44">
        <v>15800</v>
      </c>
      <c r="O298" s="9"/>
      <c r="P298" s="93">
        <v>41120</v>
      </c>
      <c r="Q298" s="111"/>
      <c r="R298" s="111"/>
      <c r="S298" s="54"/>
      <c r="T298" s="54"/>
      <c r="U298" s="54"/>
      <c r="V298" s="54"/>
      <c r="W298" s="54"/>
    </row>
    <row r="299" spans="1:23" x14ac:dyDescent="0.25">
      <c r="A299" s="52"/>
      <c r="B299" s="53"/>
      <c r="C299" s="53"/>
      <c r="D299" s="54"/>
      <c r="E299" s="54"/>
      <c r="F299" s="54"/>
      <c r="G299" s="4" t="s">
        <v>224</v>
      </c>
      <c r="H299" s="4" t="s">
        <v>224</v>
      </c>
      <c r="I299" s="7"/>
      <c r="J299" s="7" t="s">
        <v>105</v>
      </c>
      <c r="K299" s="7"/>
      <c r="L299" s="11" t="str">
        <f>IF(J299="0. Initiate","$51,000",IF(J299="1. Junior Member","$306,000",IF(J299="2. Member","$1,581,000",IF(J299="3. Senior Member","$0",IF(J299="4. Consul Initiate","$0","$0")))))</f>
        <v>$51,000</v>
      </c>
      <c r="M299" s="39">
        <f>L299-N299</f>
        <v>50400</v>
      </c>
      <c r="N299" s="44">
        <v>600</v>
      </c>
      <c r="O299" s="9"/>
      <c r="P299" s="93">
        <v>41119</v>
      </c>
      <c r="Q299" s="111"/>
      <c r="R299" s="111"/>
      <c r="S299" s="54"/>
      <c r="T299" s="54"/>
      <c r="U299" s="54"/>
      <c r="V299" s="54"/>
      <c r="W299" s="54"/>
    </row>
    <row r="300" spans="1:23" x14ac:dyDescent="0.25">
      <c r="A300" s="52"/>
      <c r="B300" s="53"/>
      <c r="C300" s="53"/>
      <c r="D300" s="54"/>
      <c r="E300" s="54"/>
      <c r="F300" s="54"/>
      <c r="G300" s="4" t="s">
        <v>534</v>
      </c>
      <c r="H300" s="4" t="s">
        <v>535</v>
      </c>
      <c r="I300" s="7"/>
      <c r="J300" s="7" t="s">
        <v>107</v>
      </c>
      <c r="K300" s="7"/>
      <c r="L300" s="11" t="str">
        <f>IF(J300="0. Initiate","$51,000",IF(J300="1. Junior Member","$306,000",IF(J300="2. Member","$1,581,000",IF(J300="3. Senior Member","$0",IF(J300="4. Consul Initiate","$0","$0")))))</f>
        <v>$1,581,000</v>
      </c>
      <c r="M300" s="39">
        <f>L300-N300</f>
        <v>1581000</v>
      </c>
      <c r="N300" s="44"/>
      <c r="O300" s="9"/>
      <c r="P300" s="93">
        <v>41118</v>
      </c>
      <c r="Q300" s="111"/>
      <c r="R300" s="111"/>
      <c r="S300" s="54"/>
      <c r="T300" s="54"/>
      <c r="U300" s="54"/>
      <c r="V300" s="54"/>
      <c r="W300" s="54"/>
    </row>
    <row r="301" spans="1:23" x14ac:dyDescent="0.25">
      <c r="A301" s="52"/>
      <c r="B301" s="53"/>
      <c r="C301" s="53"/>
      <c r="D301" s="54"/>
      <c r="E301" s="54"/>
      <c r="F301" s="54"/>
      <c r="G301" s="4" t="s">
        <v>536</v>
      </c>
      <c r="H301" s="4" t="s">
        <v>537</v>
      </c>
      <c r="I301" s="7"/>
      <c r="J301" s="6" t="s">
        <v>105</v>
      </c>
      <c r="K301" s="7"/>
      <c r="L301" s="11" t="str">
        <f>IF(J301="0. Initiate","$51,000",IF(J301="1. Junior Member","$306,000",IF(J301="2. Member","$1,581,000",IF(J301="3. Senior Member","$0",IF(J301="4. Consul Initiate","$0","$0")))))</f>
        <v>$51,000</v>
      </c>
      <c r="M301" s="39">
        <f>L301-N301</f>
        <v>51000</v>
      </c>
      <c r="N301" s="44"/>
      <c r="O301" s="9"/>
      <c r="P301" s="93">
        <v>41005</v>
      </c>
      <c r="Q301" s="111"/>
      <c r="R301" s="111"/>
      <c r="S301" s="54"/>
      <c r="T301" s="54"/>
      <c r="U301" s="54"/>
      <c r="V301" s="54"/>
      <c r="W301" s="54"/>
    </row>
    <row r="302" spans="1:23" x14ac:dyDescent="0.25">
      <c r="A302" s="52"/>
      <c r="B302" s="53"/>
      <c r="C302" s="53"/>
      <c r="D302" s="54"/>
      <c r="E302" s="54"/>
      <c r="F302" s="54"/>
      <c r="G302" s="4" t="s">
        <v>538</v>
      </c>
      <c r="H302" s="4" t="s">
        <v>539</v>
      </c>
      <c r="I302" s="7"/>
      <c r="J302" s="7" t="s">
        <v>105</v>
      </c>
      <c r="K302" s="7"/>
      <c r="L302" s="11" t="str">
        <f>IF(J302="0. Initiate","$51,000",IF(J302="1. Junior Member","$306,000",IF(J302="2. Member","$1,581,000",IF(J302="3. Senior Member","$0",IF(J302="4. Consul Initiate","$0","$0")))))</f>
        <v>$51,000</v>
      </c>
      <c r="M302" s="39">
        <f>L302-N302</f>
        <v>51000</v>
      </c>
      <c r="N302" s="44"/>
      <c r="O302" s="9"/>
      <c r="P302" s="93">
        <v>41093</v>
      </c>
      <c r="Q302" s="111"/>
      <c r="R302" s="111"/>
      <c r="S302" s="54"/>
      <c r="T302" s="54"/>
      <c r="U302" s="54"/>
      <c r="V302" s="54"/>
      <c r="W302" s="54"/>
    </row>
    <row r="303" spans="1:23" x14ac:dyDescent="0.25">
      <c r="A303" s="52"/>
      <c r="B303" s="53"/>
      <c r="C303" s="53"/>
      <c r="D303" s="54"/>
      <c r="E303" s="54"/>
      <c r="F303" s="54"/>
      <c r="G303" s="4" t="s">
        <v>540</v>
      </c>
      <c r="H303" s="4" t="s">
        <v>540</v>
      </c>
      <c r="I303" s="7"/>
      <c r="J303" s="7" t="s">
        <v>105</v>
      </c>
      <c r="K303" s="7"/>
      <c r="L303" s="11" t="str">
        <f>IF(J303="0. Initiate","$51,000",IF(J303="1. Junior Member","$306,000",IF(J303="2. Member","$1,581,000",IF(J303="3. Senior Member","$0",IF(J303="4. Consul Initiate","$0","$0")))))</f>
        <v>$51,000</v>
      </c>
      <c r="M303" s="39">
        <f>L303-N303</f>
        <v>51000</v>
      </c>
      <c r="N303" s="44"/>
      <c r="O303" s="9"/>
      <c r="P303" s="93">
        <v>41122</v>
      </c>
      <c r="Q303" s="111"/>
      <c r="R303" s="111"/>
      <c r="S303" s="54"/>
      <c r="T303" s="54"/>
      <c r="U303" s="54"/>
      <c r="V303" s="54"/>
      <c r="W303" s="54"/>
    </row>
    <row r="304" spans="1:23" x14ac:dyDescent="0.25">
      <c r="A304" s="52"/>
      <c r="B304" s="53"/>
      <c r="C304" s="53"/>
      <c r="D304" s="54"/>
      <c r="E304" s="54"/>
      <c r="F304" s="54"/>
      <c r="G304" s="4" t="s">
        <v>510</v>
      </c>
      <c r="H304" s="4" t="s">
        <v>511</v>
      </c>
      <c r="I304" s="7"/>
      <c r="J304" s="7" t="s">
        <v>109</v>
      </c>
      <c r="K304" s="7"/>
      <c r="L304" s="11" t="str">
        <f>IF(J304="0. Initiate","$51,000",IF(J304="1. Junior Member","$306,000",IF(J304="2. Member","$1,581,000",IF(J304="3. Senior Member","$0",IF(J304="4. Consul Initiate","$0","$0")))))</f>
        <v>$0</v>
      </c>
      <c r="M304" s="39">
        <f>L304-N304</f>
        <v>-259427</v>
      </c>
      <c r="N304" s="44">
        <v>259427</v>
      </c>
      <c r="O304" s="9"/>
      <c r="P304" s="93">
        <v>41119</v>
      </c>
      <c r="Q304" s="111"/>
      <c r="R304" s="111"/>
      <c r="S304" s="54"/>
      <c r="T304" s="54"/>
      <c r="U304" s="54"/>
      <c r="V304" s="54"/>
      <c r="W304" s="54"/>
    </row>
    <row r="305" spans="1:23" x14ac:dyDescent="0.25">
      <c r="A305" s="52"/>
      <c r="B305" s="53"/>
      <c r="C305" s="53"/>
      <c r="D305" s="54"/>
      <c r="E305" s="54"/>
      <c r="F305" s="54"/>
      <c r="G305" s="4" t="s">
        <v>512</v>
      </c>
      <c r="H305" s="4" t="s">
        <v>513</v>
      </c>
      <c r="I305" s="7"/>
      <c r="J305" s="7" t="s">
        <v>105</v>
      </c>
      <c r="K305" s="7"/>
      <c r="L305" s="11" t="str">
        <f>IF(J305="0. Initiate","$51,000",IF(J305="1. Junior Member","$306,000",IF(J305="2. Member","$1,581,000",IF(J305="3. Senior Member","$0",IF(J305="4. Consul Initiate","$0","$0")))))</f>
        <v>$51,000</v>
      </c>
      <c r="M305" s="39">
        <f>L305-N305</f>
        <v>13700</v>
      </c>
      <c r="N305" s="44">
        <v>37300</v>
      </c>
      <c r="O305" s="9"/>
      <c r="P305" s="93">
        <v>41123</v>
      </c>
      <c r="Q305" s="111"/>
      <c r="R305" s="111"/>
      <c r="S305" s="54"/>
      <c r="T305" s="54"/>
      <c r="U305" s="54"/>
      <c r="V305" s="54"/>
      <c r="W305" s="54"/>
    </row>
    <row r="306" spans="1:23" x14ac:dyDescent="0.25">
      <c r="A306" s="52"/>
      <c r="B306" s="53"/>
      <c r="C306" s="53"/>
      <c r="D306" s="54"/>
      <c r="E306" s="54"/>
      <c r="F306" s="54"/>
      <c r="G306" s="4" t="s">
        <v>541</v>
      </c>
      <c r="H306" s="4" t="s">
        <v>240</v>
      </c>
      <c r="I306" s="7"/>
      <c r="J306" s="7" t="s">
        <v>107</v>
      </c>
      <c r="K306" s="7"/>
      <c r="L306" s="11" t="str">
        <f>IF(J306="0. Initiate","$51,000",IF(J306="1. Junior Member","$306,000",IF(J306="2. Member","$1,581,000",IF(J306="3. Senior Member","$0",IF(J306="4. Consul Initiate","$0","$0")))))</f>
        <v>$1,581,000</v>
      </c>
      <c r="M306" s="39">
        <f>L306-N306</f>
        <v>1576156</v>
      </c>
      <c r="N306" s="44">
        <v>4844</v>
      </c>
      <c r="O306" s="9"/>
      <c r="P306" s="93">
        <v>41122</v>
      </c>
      <c r="Q306" s="111"/>
      <c r="R306" s="111"/>
      <c r="S306" s="54"/>
      <c r="T306" s="54"/>
      <c r="U306" s="54"/>
      <c r="V306" s="54"/>
      <c r="W306" s="54"/>
    </row>
    <row r="307" spans="1:23" x14ac:dyDescent="0.25">
      <c r="A307" s="52"/>
      <c r="B307" s="53"/>
      <c r="C307" s="53"/>
      <c r="D307" s="54"/>
      <c r="E307" s="54"/>
      <c r="F307" s="54"/>
      <c r="G307" s="4" t="s">
        <v>542</v>
      </c>
      <c r="H307" s="4" t="s">
        <v>543</v>
      </c>
      <c r="I307" s="6"/>
      <c r="J307" s="6" t="s">
        <v>105</v>
      </c>
      <c r="K307" s="6"/>
      <c r="L307" s="11" t="str">
        <f>IF(J307="0. Initiate","$51,000",IF(J307="1. Junior Member","$306,000",IF(J307="2. Member","$1,581,000",IF(J307="3. Senior Member","$0",IF(J307="4. Consul Initiate","$0","$0")))))</f>
        <v>$51,000</v>
      </c>
      <c r="M307" s="38">
        <f>L307-N307</f>
        <v>51000</v>
      </c>
      <c r="N307" s="43"/>
      <c r="O307" s="9"/>
      <c r="P307" s="93">
        <v>41077</v>
      </c>
      <c r="Q307" s="111"/>
      <c r="R307" s="111"/>
      <c r="S307" s="54"/>
      <c r="T307" s="54"/>
      <c r="U307" s="54"/>
      <c r="V307" s="54"/>
      <c r="W307" s="54"/>
    </row>
    <row r="308" spans="1:23" x14ac:dyDescent="0.25">
      <c r="A308" s="52"/>
      <c r="B308" s="53"/>
      <c r="C308" s="53"/>
      <c r="D308" s="54"/>
      <c r="E308" s="54"/>
      <c r="F308" s="54"/>
      <c r="G308" s="4" t="s">
        <v>549</v>
      </c>
      <c r="H308" s="4" t="s">
        <v>550</v>
      </c>
      <c r="I308" s="7"/>
      <c r="J308" s="7" t="s">
        <v>105</v>
      </c>
      <c r="K308" s="7"/>
      <c r="L308" s="11" t="str">
        <f>IF(J308="0. Initiate","$51,000",IF(J308="1. Junior Member","$306,000",IF(J308="2. Member","$1,581,000",IF(J308="3. Senior Member","$0",IF(J308="4. Consul Initiate","$0","$0")))))</f>
        <v>$51,000</v>
      </c>
      <c r="M308" s="39">
        <f>L308-N308</f>
        <v>51000</v>
      </c>
      <c r="N308" s="44"/>
      <c r="O308" s="9"/>
      <c r="P308" s="93">
        <v>41081</v>
      </c>
      <c r="Q308" s="111"/>
      <c r="R308" s="111"/>
      <c r="S308" s="54"/>
      <c r="T308" s="54"/>
      <c r="U308" s="54"/>
      <c r="V308" s="54"/>
      <c r="W308" s="54"/>
    </row>
    <row r="309" spans="1:23" x14ac:dyDescent="0.25">
      <c r="A309" s="52"/>
      <c r="B309" s="53"/>
      <c r="C309" s="53"/>
      <c r="D309" s="54"/>
      <c r="E309" s="54"/>
      <c r="F309" s="54"/>
      <c r="G309" s="4" t="s">
        <v>551</v>
      </c>
      <c r="H309" s="4" t="s">
        <v>552</v>
      </c>
      <c r="I309" s="7"/>
      <c r="J309" s="7" t="s">
        <v>108</v>
      </c>
      <c r="K309" s="7"/>
      <c r="L309" s="11" t="str">
        <f>IF(J309="0. Initiate","$51,000",IF(J309="1. Junior Member","$306,000",IF(J309="2. Member","$1,581,000",IF(J309="3. Senior Member","$0",IF(J309="4. Consul Initiate","$0","$0")))))</f>
        <v>$0</v>
      </c>
      <c r="M309" s="39">
        <f>L309-N309</f>
        <v>-56949</v>
      </c>
      <c r="N309" s="44">
        <v>56949</v>
      </c>
      <c r="O309" s="9"/>
      <c r="P309" s="93">
        <v>41123</v>
      </c>
      <c r="Q309" s="111"/>
      <c r="R309" s="111"/>
      <c r="S309" s="54"/>
      <c r="T309" s="54"/>
      <c r="U309" s="54"/>
      <c r="V309" s="54"/>
      <c r="W309" s="54"/>
    </row>
    <row r="310" spans="1:23" x14ac:dyDescent="0.25">
      <c r="A310" s="52"/>
      <c r="B310" s="53"/>
      <c r="C310" s="53"/>
      <c r="D310" s="54"/>
      <c r="E310" s="54"/>
      <c r="F310" s="54"/>
      <c r="G310" s="4" t="s">
        <v>553</v>
      </c>
      <c r="H310" s="4" t="s">
        <v>554</v>
      </c>
      <c r="I310" s="7"/>
      <c r="J310" s="7" t="s">
        <v>105</v>
      </c>
      <c r="K310" s="7"/>
      <c r="L310" s="11" t="str">
        <f>IF(J310="0. Initiate","$51,000",IF(J310="1. Junior Member","$306,000",IF(J310="2. Member","$1,581,000",IF(J310="3. Senior Member","$0",IF(J310="4. Consul Initiate","$0","$0")))))</f>
        <v>$51,000</v>
      </c>
      <c r="M310" s="39">
        <f>L310-N310</f>
        <v>51000</v>
      </c>
      <c r="N310" s="44"/>
      <c r="O310" s="9"/>
      <c r="P310" s="93">
        <v>41103</v>
      </c>
      <c r="Q310" s="111"/>
      <c r="R310" s="111"/>
      <c r="S310" s="54"/>
      <c r="T310" s="54"/>
      <c r="U310" s="54"/>
      <c r="V310" s="54"/>
      <c r="W310" s="54"/>
    </row>
    <row r="311" spans="1:23" x14ac:dyDescent="0.25">
      <c r="A311" s="52"/>
      <c r="B311" s="53"/>
      <c r="C311" s="53"/>
      <c r="D311" s="54"/>
      <c r="E311" s="54"/>
      <c r="F311" s="54"/>
      <c r="G311" s="4" t="s">
        <v>555</v>
      </c>
      <c r="H311" s="4" t="s">
        <v>556</v>
      </c>
      <c r="I311" s="7"/>
      <c r="J311" s="7" t="s">
        <v>105</v>
      </c>
      <c r="K311" s="7"/>
      <c r="L311" s="11" t="str">
        <f>IF(J311="0. Initiate","$51,000",IF(J311="1. Junior Member","$306,000",IF(J311="2. Member","$1,581,000",IF(J311="3. Senior Member","$0",IF(J311="4. Consul Initiate","$0","$0")))))</f>
        <v>$51,000</v>
      </c>
      <c r="M311" s="39">
        <f>L311-N311</f>
        <v>50850</v>
      </c>
      <c r="N311" s="44">
        <v>150</v>
      </c>
      <c r="O311" s="9"/>
      <c r="P311" s="93">
        <v>40987</v>
      </c>
      <c r="Q311" s="111"/>
      <c r="R311" s="111"/>
      <c r="S311" s="54"/>
      <c r="T311" s="54"/>
      <c r="U311" s="54"/>
      <c r="V311" s="54"/>
      <c r="W311" s="54"/>
    </row>
    <row r="312" spans="1:23" x14ac:dyDescent="0.25">
      <c r="A312" s="52"/>
      <c r="B312" s="53"/>
      <c r="C312" s="53"/>
      <c r="D312" s="54"/>
      <c r="E312" s="54"/>
      <c r="F312" s="54"/>
      <c r="G312" s="4" t="s">
        <v>557</v>
      </c>
      <c r="H312" s="4" t="s">
        <v>63</v>
      </c>
      <c r="I312" s="7"/>
      <c r="J312" s="7" t="s">
        <v>105</v>
      </c>
      <c r="K312" s="7"/>
      <c r="L312" s="11" t="str">
        <f>IF(J312="0. Initiate","$51,000",IF(J312="1. Junior Member","$306,000",IF(J312="2. Member","$1,581,000",IF(J312="3. Senior Member","$0",IF(J312="4. Consul Initiate","$0","$0")))))</f>
        <v>$51,000</v>
      </c>
      <c r="M312" s="39">
        <f>L312-N312</f>
        <v>51000</v>
      </c>
      <c r="N312" s="44"/>
      <c r="O312" s="9"/>
      <c r="P312" s="93">
        <v>41058</v>
      </c>
      <c r="Q312" s="111"/>
      <c r="R312" s="111"/>
      <c r="S312" s="54"/>
      <c r="T312" s="54"/>
      <c r="U312" s="54"/>
      <c r="V312" s="54"/>
      <c r="W312" s="54"/>
    </row>
    <row r="313" spans="1:23" x14ac:dyDescent="0.25">
      <c r="A313" s="52"/>
      <c r="B313" s="53"/>
      <c r="C313" s="53"/>
      <c r="D313" s="54"/>
      <c r="E313" s="54"/>
      <c r="F313" s="54"/>
      <c r="G313" s="4" t="s">
        <v>558</v>
      </c>
      <c r="H313" s="4" t="s">
        <v>156</v>
      </c>
      <c r="I313" s="7"/>
      <c r="J313" s="7" t="s">
        <v>105</v>
      </c>
      <c r="K313" s="7"/>
      <c r="L313" s="11" t="str">
        <f>IF(J313="0. Initiate","$51,000",IF(J313="1. Junior Member","$306,000",IF(J313="2. Member","$1,581,000",IF(J313="3. Senior Member","$0",IF(J313="4. Consul Initiate","$0","$0")))))</f>
        <v>$51,000</v>
      </c>
      <c r="M313" s="39">
        <f>L313-N313</f>
        <v>41616</v>
      </c>
      <c r="N313" s="44">
        <v>9384</v>
      </c>
      <c r="O313" s="9"/>
      <c r="P313" s="93">
        <v>41122</v>
      </c>
      <c r="Q313" s="111"/>
      <c r="R313" s="111"/>
      <c r="S313" s="54"/>
      <c r="T313" s="54"/>
      <c r="U313" s="54"/>
      <c r="V313" s="54"/>
      <c r="W313" s="54"/>
    </row>
    <row r="314" spans="1:23" x14ac:dyDescent="0.25">
      <c r="A314" s="52"/>
      <c r="B314" s="53"/>
      <c r="C314" s="53"/>
      <c r="D314" s="54"/>
      <c r="E314" s="54"/>
      <c r="F314" s="54"/>
      <c r="G314" s="4" t="s">
        <v>559</v>
      </c>
      <c r="H314" s="4" t="s">
        <v>560</v>
      </c>
      <c r="I314" s="7"/>
      <c r="J314" s="7" t="s">
        <v>105</v>
      </c>
      <c r="K314" s="7"/>
      <c r="L314" s="11" t="str">
        <f>IF(J314="0. Initiate","$51,000",IF(J314="1. Junior Member","$306,000",IF(J314="2. Member","$1,581,000",IF(J314="3. Senior Member","$0",IF(J314="4. Consul Initiate","$0","$0")))))</f>
        <v>$51,000</v>
      </c>
      <c r="M314" s="39">
        <f>L314-N314</f>
        <v>51000</v>
      </c>
      <c r="N314" s="44"/>
      <c r="O314" s="9"/>
      <c r="P314" s="93">
        <v>41000</v>
      </c>
      <c r="Q314" s="111"/>
      <c r="R314" s="111"/>
      <c r="S314" s="54"/>
      <c r="T314" s="54"/>
      <c r="U314" s="54"/>
      <c r="V314" s="54"/>
      <c r="W314" s="54"/>
    </row>
    <row r="315" spans="1:23" x14ac:dyDescent="0.25">
      <c r="A315" s="52"/>
      <c r="B315" s="53"/>
      <c r="C315" s="53"/>
      <c r="D315" s="54"/>
      <c r="E315" s="54"/>
      <c r="F315" s="54"/>
      <c r="G315" s="4" t="s">
        <v>561</v>
      </c>
      <c r="H315" s="4" t="s">
        <v>562</v>
      </c>
      <c r="I315" s="7"/>
      <c r="J315" s="7" t="s">
        <v>105</v>
      </c>
      <c r="K315" s="7"/>
      <c r="L315" s="11" t="str">
        <f>IF(J315="0. Initiate","$51,000",IF(J315="1. Junior Member","$306,000",IF(J315="2. Member","$1,581,000",IF(J315="3. Senior Member","$0",IF(J315="4. Consul Initiate","$0","$0")))))</f>
        <v>$51,000</v>
      </c>
      <c r="M315" s="39">
        <f>L315-N315</f>
        <v>37710</v>
      </c>
      <c r="N315" s="44">
        <v>13290</v>
      </c>
      <c r="O315" s="9"/>
      <c r="P315" s="93">
        <v>41124</v>
      </c>
      <c r="Q315" s="111"/>
      <c r="R315" s="111"/>
      <c r="S315" s="54"/>
      <c r="T315" s="54"/>
      <c r="U315" s="54"/>
      <c r="V315" s="54"/>
      <c r="W315" s="54"/>
    </row>
    <row r="316" spans="1:23" x14ac:dyDescent="0.25">
      <c r="A316" s="52"/>
      <c r="B316" s="53"/>
      <c r="C316" s="53"/>
      <c r="D316" s="54"/>
      <c r="E316" s="54"/>
      <c r="F316" s="54"/>
      <c r="G316" s="4" t="s">
        <v>563</v>
      </c>
      <c r="H316" s="4" t="s">
        <v>535</v>
      </c>
      <c r="I316" s="7"/>
      <c r="J316" s="7" t="s">
        <v>107</v>
      </c>
      <c r="K316" s="7"/>
      <c r="L316" s="11" t="str">
        <f>IF(J316="0. Initiate","$51,000",IF(J316="1. Junior Member","$306,000",IF(J316="2. Member","$1,581,000",IF(J316="3. Senior Member","$0",IF(J316="4. Consul Initiate","$0","$0")))))</f>
        <v>$1,581,000</v>
      </c>
      <c r="M316" s="39">
        <f>L316-N316</f>
        <v>1551150</v>
      </c>
      <c r="N316" s="44">
        <v>29850</v>
      </c>
      <c r="O316" s="9"/>
      <c r="P316" s="93">
        <v>41123</v>
      </c>
      <c r="Q316" s="111"/>
      <c r="R316" s="111"/>
      <c r="S316" s="54"/>
      <c r="T316" s="54"/>
      <c r="U316" s="54"/>
      <c r="V316" s="54"/>
      <c r="W316" s="54"/>
    </row>
    <row r="317" spans="1:23" x14ac:dyDescent="0.25">
      <c r="A317" s="52"/>
      <c r="B317" s="53"/>
      <c r="C317" s="53"/>
      <c r="D317" s="54"/>
      <c r="E317" s="54"/>
      <c r="F317" s="54"/>
      <c r="G317" s="4" t="s">
        <v>564</v>
      </c>
      <c r="H317" s="4" t="s">
        <v>565</v>
      </c>
      <c r="I317" s="7"/>
      <c r="J317" s="7" t="s">
        <v>106</v>
      </c>
      <c r="K317" s="7"/>
      <c r="L317" s="11" t="str">
        <f>IF(J317="0. Initiate","$51,000",IF(J317="1. Junior Member","$306,000",IF(J317="2. Member","$1,581,000",IF(J317="3. Senior Member","$0",IF(J317="4. Consul Initiate","$0","$0")))))</f>
        <v>$306,000</v>
      </c>
      <c r="M317" s="39">
        <f>L317-N317</f>
        <v>306000</v>
      </c>
      <c r="N317" s="44"/>
      <c r="O317" s="9"/>
      <c r="P317" s="93">
        <v>41065</v>
      </c>
      <c r="Q317" s="111"/>
      <c r="R317" s="111"/>
      <c r="S317" s="54"/>
      <c r="T317" s="54"/>
      <c r="U317" s="54"/>
      <c r="V317" s="54"/>
      <c r="W317" s="54"/>
    </row>
    <row r="318" spans="1:23" x14ac:dyDescent="0.25">
      <c r="A318" s="52"/>
      <c r="B318" s="53"/>
      <c r="C318" s="53"/>
      <c r="D318" s="54"/>
      <c r="E318" s="54"/>
      <c r="F318" s="54"/>
      <c r="G318" s="4" t="s">
        <v>566</v>
      </c>
      <c r="H318" s="4" t="s">
        <v>503</v>
      </c>
      <c r="I318" s="7"/>
      <c r="J318" s="7" t="s">
        <v>105</v>
      </c>
      <c r="K318" s="7"/>
      <c r="L318" s="11" t="str">
        <f>IF(J318="0. Initiate","$51,000",IF(J318="1. Junior Member","$306,000",IF(J318="2. Member","$1,581,000",IF(J318="3. Senior Member","$0",IF(J318="4. Consul Initiate","$0","$0")))))</f>
        <v>$51,000</v>
      </c>
      <c r="M318" s="39">
        <f>L318-N318</f>
        <v>51000</v>
      </c>
      <c r="N318" s="44"/>
      <c r="O318" s="9"/>
      <c r="P318" s="93">
        <v>40978</v>
      </c>
      <c r="Q318" s="111"/>
      <c r="R318" s="111"/>
      <c r="S318" s="54"/>
      <c r="T318" s="54"/>
      <c r="U318" s="54"/>
      <c r="V318" s="54"/>
      <c r="W318" s="54"/>
    </row>
    <row r="319" spans="1:23" x14ac:dyDescent="0.25">
      <c r="A319" s="52"/>
      <c r="B319" s="53"/>
      <c r="C319" s="53"/>
      <c r="D319" s="54"/>
      <c r="E319" s="54"/>
      <c r="F319" s="54"/>
      <c r="G319" s="4" t="s">
        <v>567</v>
      </c>
      <c r="H319" s="4" t="s">
        <v>568</v>
      </c>
      <c r="I319" s="7"/>
      <c r="J319" s="7" t="s">
        <v>106</v>
      </c>
      <c r="K319" s="7"/>
      <c r="L319" s="11" t="str">
        <f>IF(J319="0. Initiate","$51,000",IF(J319="1. Junior Member","$306,000",IF(J319="2. Member","$1,581,000",IF(J319="3. Senior Member","$0",IF(J319="4. Consul Initiate","$0","$0")))))</f>
        <v>$306,000</v>
      </c>
      <c r="M319" s="39">
        <f>L319-N319</f>
        <v>146782</v>
      </c>
      <c r="N319" s="44">
        <v>159218</v>
      </c>
      <c r="O319" s="9"/>
      <c r="P319" s="93">
        <v>41123</v>
      </c>
      <c r="Q319" s="111"/>
      <c r="R319" s="111"/>
      <c r="S319" s="54"/>
      <c r="T319" s="54"/>
      <c r="U319" s="54"/>
      <c r="V319" s="54"/>
      <c r="W319" s="54"/>
    </row>
    <row r="320" spans="1:23" x14ac:dyDescent="0.25">
      <c r="A320" s="52"/>
      <c r="B320" s="53"/>
      <c r="C320" s="53"/>
      <c r="D320" s="54"/>
      <c r="E320" s="54"/>
      <c r="F320" s="54"/>
      <c r="G320" s="4" t="s">
        <v>569</v>
      </c>
      <c r="H320" s="4" t="s">
        <v>570</v>
      </c>
      <c r="I320" s="7"/>
      <c r="J320" s="7" t="s">
        <v>105</v>
      </c>
      <c r="K320" s="7"/>
      <c r="L320" s="11" t="str">
        <f>IF(J320="0. Initiate","$51,000",IF(J320="1. Junior Member","$306,000",IF(J320="2. Member","$1,581,000",IF(J320="3. Senior Member","$0",IF(J320="4. Consul Initiate","$0","$0")))))</f>
        <v>$51,000</v>
      </c>
      <c r="M320" s="39">
        <f>L320-N320</f>
        <v>51000</v>
      </c>
      <c r="N320" s="44"/>
      <c r="O320" s="9"/>
      <c r="P320" s="93">
        <v>41080</v>
      </c>
      <c r="Q320" s="111"/>
      <c r="R320" s="111"/>
      <c r="S320" s="54"/>
      <c r="T320" s="54"/>
      <c r="U320" s="54"/>
      <c r="V320" s="54"/>
      <c r="W320" s="54"/>
    </row>
    <row r="321" spans="1:23" x14ac:dyDescent="0.25">
      <c r="A321" s="52"/>
      <c r="B321" s="53"/>
      <c r="C321" s="53"/>
      <c r="D321" s="54"/>
      <c r="E321" s="54"/>
      <c r="F321" s="54"/>
      <c r="G321" s="4" t="s">
        <v>571</v>
      </c>
      <c r="H321" s="4" t="s">
        <v>299</v>
      </c>
      <c r="I321" s="7"/>
      <c r="J321" s="7" t="s">
        <v>107</v>
      </c>
      <c r="K321" s="7"/>
      <c r="L321" s="11" t="str">
        <f>IF(J321="0. Initiate","$51,000",IF(J321="1. Junior Member","$306,000",IF(J321="2. Member","$1,581,000",IF(J321="3. Senior Member","$0",IF(J321="4. Consul Initiate","$0","$0")))))</f>
        <v>$1,581,000</v>
      </c>
      <c r="M321" s="39">
        <f>L321-N321</f>
        <v>1581000</v>
      </c>
      <c r="N321" s="44"/>
      <c r="O321" s="9"/>
      <c r="P321" s="93">
        <v>41085</v>
      </c>
      <c r="Q321" s="111"/>
      <c r="R321" s="111"/>
      <c r="S321" s="54"/>
      <c r="T321" s="54"/>
      <c r="U321" s="54"/>
      <c r="V321" s="54"/>
      <c r="W321" s="54"/>
    </row>
    <row r="322" spans="1:23" x14ac:dyDescent="0.25">
      <c r="A322" s="52"/>
      <c r="B322" s="53"/>
      <c r="C322" s="53"/>
      <c r="D322" s="54"/>
      <c r="E322" s="54"/>
      <c r="F322" s="54"/>
      <c r="G322" s="4" t="s">
        <v>575</v>
      </c>
      <c r="H322" s="4" t="s">
        <v>576</v>
      </c>
      <c r="I322" s="7"/>
      <c r="J322" s="7" t="s">
        <v>105</v>
      </c>
      <c r="K322" s="7"/>
      <c r="L322" s="11" t="str">
        <f>IF(J322="0. Initiate","$51,000",IF(J322="1. Junior Member","$306,000",IF(J322="2. Member","$1,581,000",IF(J322="3. Senior Member","$0",IF(J322="4. Consul Initiate","$0","$0")))))</f>
        <v>$51,000</v>
      </c>
      <c r="M322" s="39">
        <f>L322-N322</f>
        <v>51000</v>
      </c>
      <c r="N322" s="44"/>
      <c r="O322" s="9"/>
      <c r="P322" s="93">
        <v>41025</v>
      </c>
      <c r="Q322" s="111"/>
      <c r="R322" s="111"/>
      <c r="S322" s="54"/>
      <c r="T322" s="54"/>
      <c r="U322" s="54"/>
      <c r="V322" s="54"/>
      <c r="W322" s="54"/>
    </row>
    <row r="323" spans="1:23" x14ac:dyDescent="0.25">
      <c r="A323" s="52"/>
      <c r="B323" s="53"/>
      <c r="C323" s="53"/>
      <c r="D323" s="54"/>
      <c r="E323" s="54"/>
      <c r="F323" s="54"/>
      <c r="G323" s="4" t="s">
        <v>577</v>
      </c>
      <c r="H323" s="4" t="s">
        <v>89</v>
      </c>
      <c r="I323" s="7"/>
      <c r="J323" s="7" t="s">
        <v>108</v>
      </c>
      <c r="K323" s="7"/>
      <c r="L323" s="11" t="str">
        <f>IF(J323="0. Initiate","$51,000",IF(J323="1. Junior Member","$306,000",IF(J323="2. Member","$1,581,000",IF(J323="3. Senior Member","$0",IF(J323="4. Consul Initiate","$0","$0")))))</f>
        <v>$0</v>
      </c>
      <c r="M323" s="39">
        <f>L323-N323</f>
        <v>0</v>
      </c>
      <c r="N323" s="44"/>
      <c r="O323" s="9"/>
      <c r="P323" s="93">
        <v>41080</v>
      </c>
      <c r="Q323" s="111"/>
      <c r="R323" s="111"/>
      <c r="S323" s="54"/>
      <c r="T323" s="54"/>
      <c r="U323" s="54"/>
      <c r="V323" s="54"/>
      <c r="W323" s="54"/>
    </row>
    <row r="324" spans="1:23" x14ac:dyDescent="0.25">
      <c r="A324" s="52"/>
      <c r="B324" s="53"/>
      <c r="C324" s="53"/>
      <c r="D324" s="54"/>
      <c r="E324" s="54"/>
      <c r="F324" s="54"/>
      <c r="G324" s="4" t="s">
        <v>579</v>
      </c>
      <c r="H324" s="4" t="s">
        <v>171</v>
      </c>
      <c r="I324" s="7"/>
      <c r="J324" s="7" t="s">
        <v>109</v>
      </c>
      <c r="K324" s="7"/>
      <c r="L324" s="11" t="str">
        <f>IF(J324="0. Initiate","$51,000",IF(J324="1. Junior Member","$306,000",IF(J324="2. Member","$1,581,000",IF(J324="3. Senior Member","$0",IF(J324="4. Consul Initiate","$0","$0")))))</f>
        <v>$0</v>
      </c>
      <c r="M324" s="39">
        <f>L324-N324</f>
        <v>-12960</v>
      </c>
      <c r="N324" s="44">
        <v>12960</v>
      </c>
      <c r="O324" s="9"/>
      <c r="P324" s="93">
        <v>41117</v>
      </c>
      <c r="Q324" s="111"/>
      <c r="R324" s="111"/>
      <c r="S324" s="54"/>
      <c r="T324" s="54"/>
      <c r="U324" s="54"/>
      <c r="V324" s="54"/>
      <c r="W324" s="54"/>
    </row>
    <row r="325" spans="1:23" x14ac:dyDescent="0.25">
      <c r="A325" s="52"/>
      <c r="B325" s="53"/>
      <c r="C325" s="53"/>
      <c r="D325" s="54"/>
      <c r="E325" s="54"/>
      <c r="F325" s="54"/>
      <c r="G325" s="4" t="s">
        <v>486</v>
      </c>
      <c r="H325" s="4" t="s">
        <v>486</v>
      </c>
      <c r="I325" s="7"/>
      <c r="J325" s="7" t="s">
        <v>107</v>
      </c>
      <c r="K325" s="7"/>
      <c r="L325" s="11" t="str">
        <f>IF(J325="0. Initiate","$51,000",IF(J325="1. Junior Member","$306,000",IF(J325="2. Member","$1,581,000",IF(J325="3. Senior Member","$0",IF(J325="4. Consul Initiate","$0","$0")))))</f>
        <v>$1,581,000</v>
      </c>
      <c r="M325" s="39">
        <f>L325-N325</f>
        <v>1570470</v>
      </c>
      <c r="N325" s="44">
        <v>10530</v>
      </c>
      <c r="O325" s="9"/>
      <c r="P325" s="93">
        <v>41122</v>
      </c>
      <c r="Q325" s="111"/>
      <c r="R325" s="111"/>
      <c r="S325" s="54"/>
      <c r="T325" s="54"/>
      <c r="U325" s="54"/>
      <c r="V325" s="54"/>
      <c r="W325" s="54"/>
    </row>
    <row r="326" spans="1:23" x14ac:dyDescent="0.25">
      <c r="A326" s="52"/>
      <c r="B326" s="53"/>
      <c r="C326" s="53"/>
      <c r="D326" s="54"/>
      <c r="E326" s="54"/>
      <c r="F326" s="54"/>
      <c r="G326" s="4" t="s">
        <v>580</v>
      </c>
      <c r="H326" s="4" t="s">
        <v>581</v>
      </c>
      <c r="I326" s="7"/>
      <c r="J326" s="7" t="s">
        <v>105</v>
      </c>
      <c r="K326" s="7"/>
      <c r="L326" s="11" t="str">
        <f>IF(J326="0. Initiate","$51,000",IF(J326="1. Junior Member","$306,000",IF(J326="2. Member","$1,581,000",IF(J326="3. Senior Member","$0",IF(J326="4. Consul Initiate","$0","$0")))))</f>
        <v>$51,000</v>
      </c>
      <c r="M326" s="39">
        <f>L326-N326</f>
        <v>51000</v>
      </c>
      <c r="N326" s="44"/>
      <c r="O326" s="9"/>
      <c r="P326" s="93">
        <v>41067</v>
      </c>
      <c r="Q326" s="111"/>
      <c r="R326" s="111"/>
      <c r="S326" s="54"/>
      <c r="T326" s="54"/>
      <c r="U326" s="54"/>
      <c r="V326" s="54"/>
      <c r="W326" s="54"/>
    </row>
    <row r="327" spans="1:23" x14ac:dyDescent="0.25">
      <c r="A327" s="52"/>
      <c r="B327" s="53"/>
      <c r="C327" s="53"/>
      <c r="D327" s="54"/>
      <c r="E327" s="54"/>
      <c r="F327" s="54"/>
      <c r="G327" s="4" t="s">
        <v>582</v>
      </c>
      <c r="H327" s="4" t="s">
        <v>583</v>
      </c>
      <c r="I327" s="7"/>
      <c r="J327" s="7" t="s">
        <v>105</v>
      </c>
      <c r="K327" s="7"/>
      <c r="L327" s="11" t="str">
        <f>IF(J327="0. Initiate","$51,000",IF(J327="1. Junior Member","$306,000",IF(J327="2. Member","$1,581,000",IF(J327="3. Senior Member","$0",IF(J327="4. Consul Initiate","$0","$0")))))</f>
        <v>$51,000</v>
      </c>
      <c r="M327" s="39">
        <f>L327-N327</f>
        <v>51000</v>
      </c>
      <c r="N327" s="44"/>
      <c r="O327" s="9"/>
      <c r="P327" s="93">
        <v>41084</v>
      </c>
      <c r="Q327" s="111"/>
      <c r="R327" s="111"/>
      <c r="S327" s="54"/>
      <c r="T327" s="54"/>
      <c r="U327" s="54"/>
      <c r="V327" s="54"/>
      <c r="W327" s="54"/>
    </row>
    <row r="328" spans="1:23" x14ac:dyDescent="0.25">
      <c r="A328" s="52"/>
      <c r="B328" s="53"/>
      <c r="C328" s="53"/>
      <c r="D328" s="54"/>
      <c r="E328" s="54"/>
      <c r="F328" s="54"/>
      <c r="G328" s="4" t="s">
        <v>585</v>
      </c>
      <c r="H328" s="4" t="s">
        <v>481</v>
      </c>
      <c r="I328" s="7"/>
      <c r="J328" s="7" t="s">
        <v>108</v>
      </c>
      <c r="K328" s="7"/>
      <c r="L328" s="11" t="str">
        <f>IF(J328="0. Initiate","$51,000",IF(J328="1. Junior Member","$306,000",IF(J328="2. Member","$1,581,000",IF(J328="3. Senior Member","$0",IF(J328="4. Consul Initiate","$0","$0")))))</f>
        <v>$0</v>
      </c>
      <c r="M328" s="39">
        <f>L328-N328</f>
        <v>0</v>
      </c>
      <c r="N328" s="44"/>
      <c r="O328" s="9"/>
      <c r="P328" s="93">
        <v>41123</v>
      </c>
      <c r="Q328" s="111"/>
      <c r="R328" s="111"/>
      <c r="S328" s="54"/>
      <c r="T328" s="54"/>
      <c r="U328" s="54"/>
      <c r="V328" s="54"/>
      <c r="W328" s="54"/>
    </row>
    <row r="329" spans="1:23" x14ac:dyDescent="0.25">
      <c r="A329" s="52"/>
      <c r="B329" s="53"/>
      <c r="C329" s="53"/>
      <c r="D329" s="54"/>
      <c r="E329" s="54"/>
      <c r="F329" s="54"/>
      <c r="G329" s="4" t="s">
        <v>586</v>
      </c>
      <c r="H329" s="4" t="s">
        <v>315</v>
      </c>
      <c r="I329" s="7"/>
      <c r="J329" s="7" t="s">
        <v>106</v>
      </c>
      <c r="K329" s="7"/>
      <c r="L329" s="11" t="str">
        <f>IF(J329="0. Initiate","$51,000",IF(J329="1. Junior Member","$306,000",IF(J329="2. Member","$1,581,000",IF(J329="3. Senior Member","$0",IF(J329="4. Consul Initiate","$0","$0")))))</f>
        <v>$306,000</v>
      </c>
      <c r="M329" s="39">
        <f>L329-N329</f>
        <v>133635</v>
      </c>
      <c r="N329" s="44">
        <v>172365</v>
      </c>
      <c r="O329" s="9"/>
      <c r="P329" s="93">
        <v>41118</v>
      </c>
      <c r="Q329" s="111"/>
      <c r="R329" s="111"/>
      <c r="S329" s="54"/>
      <c r="T329" s="54"/>
      <c r="U329" s="54"/>
      <c r="V329" s="54"/>
      <c r="W329" s="54"/>
    </row>
    <row r="330" spans="1:23" x14ac:dyDescent="0.25">
      <c r="A330" s="52"/>
      <c r="B330" s="53"/>
      <c r="C330" s="53"/>
      <c r="D330" s="54"/>
      <c r="E330" s="54"/>
      <c r="F330" s="54"/>
      <c r="G330" s="4" t="s">
        <v>587</v>
      </c>
      <c r="H330" s="4" t="s">
        <v>466</v>
      </c>
      <c r="I330" s="7"/>
      <c r="J330" s="6" t="s">
        <v>106</v>
      </c>
      <c r="K330" s="7"/>
      <c r="L330" s="11" t="str">
        <f>IF(J330="0. Initiate","$51,000",IF(J330="1. Junior Member","$306,000",IF(J330="2. Member","$1,581,000",IF(J330="3. Senior Member","$0",IF(J330="4. Consul Initiate","$0","$0")))))</f>
        <v>$306,000</v>
      </c>
      <c r="M330" s="39">
        <f>L330-N330</f>
        <v>306000</v>
      </c>
      <c r="N330" s="44"/>
      <c r="O330" s="9"/>
      <c r="P330" s="93">
        <v>41119</v>
      </c>
      <c r="Q330" s="111"/>
      <c r="R330" s="111"/>
      <c r="S330" s="54"/>
      <c r="T330" s="54"/>
      <c r="U330" s="54"/>
      <c r="V330" s="54"/>
      <c r="W330" s="54"/>
    </row>
    <row r="331" spans="1:23" x14ac:dyDescent="0.25">
      <c r="A331" s="52"/>
      <c r="B331" s="53"/>
      <c r="C331" s="53"/>
      <c r="D331" s="54"/>
      <c r="E331" s="54"/>
      <c r="F331" s="54"/>
      <c r="G331" s="4" t="s">
        <v>588</v>
      </c>
      <c r="H331" s="4" t="s">
        <v>589</v>
      </c>
      <c r="I331" s="7"/>
      <c r="J331" s="7" t="s">
        <v>105</v>
      </c>
      <c r="K331" s="7"/>
      <c r="L331" s="11" t="str">
        <f>IF(J331="0. Initiate","$51,000",IF(J331="1. Junior Member","$306,000",IF(J331="2. Member","$1,581,000",IF(J331="3. Senior Member","$0",IF(J331="4. Consul Initiate","$0","$0")))))</f>
        <v>$51,000</v>
      </c>
      <c r="M331" s="39">
        <f>L331-N331</f>
        <v>51000</v>
      </c>
      <c r="N331" s="44"/>
      <c r="O331" s="9"/>
      <c r="P331" s="93">
        <v>41114</v>
      </c>
      <c r="Q331" s="111"/>
      <c r="R331" s="111"/>
      <c r="S331" s="54"/>
      <c r="T331" s="54"/>
      <c r="U331" s="54"/>
      <c r="V331" s="54"/>
      <c r="W331" s="54"/>
    </row>
    <row r="332" spans="1:23" x14ac:dyDescent="0.25">
      <c r="A332" s="52"/>
      <c r="B332" s="53"/>
      <c r="C332" s="53"/>
      <c r="D332" s="54"/>
      <c r="E332" s="54"/>
      <c r="F332" s="54"/>
      <c r="G332" s="4" t="s">
        <v>291</v>
      </c>
      <c r="H332" s="4" t="s">
        <v>291</v>
      </c>
      <c r="I332" s="7"/>
      <c r="J332" s="7" t="s">
        <v>105</v>
      </c>
      <c r="K332" s="7"/>
      <c r="L332" s="11" t="str">
        <f>IF(J332="0. Initiate","$51,000",IF(J332="1. Junior Member","$306,000",IF(J332="2. Member","$1,581,000",IF(J332="3. Senior Member","$0",IF(J332="4. Consul Initiate","$0","$0")))))</f>
        <v>$51,000</v>
      </c>
      <c r="M332" s="39">
        <f>L332-N332</f>
        <v>51000</v>
      </c>
      <c r="N332" s="44"/>
      <c r="O332" s="9"/>
      <c r="P332" s="93">
        <v>40984</v>
      </c>
      <c r="Q332" s="111"/>
      <c r="R332" s="111"/>
      <c r="S332" s="54"/>
      <c r="T332" s="54"/>
      <c r="U332" s="54"/>
      <c r="V332" s="54"/>
      <c r="W332" s="54"/>
    </row>
    <row r="333" spans="1:23" x14ac:dyDescent="0.25">
      <c r="A333" s="52"/>
      <c r="B333" s="53"/>
      <c r="C333" s="53"/>
      <c r="D333" s="54"/>
      <c r="E333" s="54"/>
      <c r="F333" s="54"/>
      <c r="G333" s="4"/>
      <c r="H333" s="4"/>
      <c r="I333" s="7"/>
      <c r="J333" s="7"/>
      <c r="K333" s="7"/>
      <c r="L333" s="11" t="str">
        <f>IF(J333="0. Initiate","$51,000",IF(J333="1. Junior Member","$306,000",IF(J333="2. Member","$1,581,000",IF(J333="3. Senior Member","$0",IF(J333="4. Consul Initiate","$0","$0")))))</f>
        <v>$0</v>
      </c>
      <c r="M333" s="39">
        <f>L333-N333</f>
        <v>0</v>
      </c>
      <c r="N333" s="44"/>
      <c r="O333" s="9"/>
      <c r="P333" s="93"/>
      <c r="Q333" s="111"/>
      <c r="R333" s="111"/>
      <c r="S333" s="54"/>
      <c r="T333" s="54"/>
      <c r="U333" s="54"/>
      <c r="V333" s="54"/>
      <c r="W333" s="54"/>
    </row>
    <row r="334" spans="1:23" x14ac:dyDescent="0.25">
      <c r="A334" s="52"/>
      <c r="B334" s="53"/>
      <c r="C334" s="53"/>
      <c r="D334" s="54"/>
      <c r="E334" s="54"/>
      <c r="F334" s="54"/>
      <c r="G334" s="4"/>
      <c r="H334" s="4"/>
      <c r="I334" s="7"/>
      <c r="J334" s="7"/>
      <c r="K334" s="7"/>
      <c r="L334" s="11" t="str">
        <f>IF(J334="0. Initiate","$51,000",IF(J334="1. Junior Member","$306,000",IF(J334="2. Member","$1,581,000",IF(J334="3. Senior Member","$0",IF(J334="4. Consul Initiate","$0","$0")))))</f>
        <v>$0</v>
      </c>
      <c r="M334" s="39">
        <f>L334-N334</f>
        <v>0</v>
      </c>
      <c r="N334" s="44"/>
      <c r="O334" s="9"/>
      <c r="P334" s="93"/>
      <c r="Q334" s="111"/>
      <c r="R334" s="111"/>
      <c r="S334" s="54"/>
      <c r="T334" s="54"/>
      <c r="U334" s="54"/>
      <c r="V334" s="54"/>
      <c r="W334" s="54"/>
    </row>
    <row r="335" spans="1:23" x14ac:dyDescent="0.25">
      <c r="A335" s="52"/>
      <c r="B335" s="53"/>
      <c r="C335" s="53"/>
      <c r="D335" s="54"/>
      <c r="E335" s="54"/>
      <c r="F335" s="54"/>
      <c r="G335" s="4"/>
      <c r="H335" s="4"/>
      <c r="I335" s="7"/>
      <c r="J335" s="7"/>
      <c r="K335" s="7"/>
      <c r="L335" s="11" t="str">
        <f>IF(J335="0. Initiate","$51,000",IF(J335="1. Junior Member","$306,000",IF(J335="2. Member","$1,581,000",IF(J335="3. Senior Member","$0",IF(J335="4. Consul Initiate","$0","$0")))))</f>
        <v>$0</v>
      </c>
      <c r="M335" s="39">
        <f>L335-N335</f>
        <v>0</v>
      </c>
      <c r="N335" s="44"/>
      <c r="O335" s="9"/>
      <c r="P335" s="93"/>
      <c r="Q335" s="111"/>
      <c r="R335" s="111"/>
      <c r="S335" s="54"/>
      <c r="T335" s="54"/>
      <c r="U335" s="54"/>
      <c r="V335" s="54"/>
      <c r="W335" s="54"/>
    </row>
    <row r="336" spans="1:23" x14ac:dyDescent="0.25">
      <c r="A336" s="52"/>
      <c r="B336" s="53"/>
      <c r="C336" s="53"/>
      <c r="D336" s="54"/>
      <c r="E336" s="54"/>
      <c r="F336" s="54"/>
      <c r="G336" s="4"/>
      <c r="H336" s="4"/>
      <c r="I336" s="7"/>
      <c r="J336" s="6"/>
      <c r="K336" s="7"/>
      <c r="L336" s="11" t="str">
        <f>IF(J336="0. Initiate","$51,000",IF(J336="1. Junior Member","$306,000",IF(J336="2. Member","$1,581,000",IF(J336="3. Senior Member","$0",IF(J336="4. Consul Initiate","$0","$0")))))</f>
        <v>$0</v>
      </c>
      <c r="M336" s="39">
        <f>L336-N336</f>
        <v>0</v>
      </c>
      <c r="N336" s="44"/>
      <c r="O336" s="9"/>
      <c r="P336" s="93"/>
      <c r="Q336" s="111"/>
      <c r="R336" s="111"/>
      <c r="S336" s="54"/>
      <c r="T336" s="54"/>
      <c r="U336" s="54"/>
      <c r="V336" s="54"/>
      <c r="W336" s="54"/>
    </row>
    <row r="337" spans="1:23" x14ac:dyDescent="0.25">
      <c r="A337" s="52"/>
      <c r="B337" s="53"/>
      <c r="C337" s="53"/>
      <c r="D337" s="54"/>
      <c r="E337" s="54"/>
      <c r="F337" s="54"/>
      <c r="G337" s="4"/>
      <c r="H337" s="4"/>
      <c r="I337" s="7"/>
      <c r="J337" s="7"/>
      <c r="K337" s="7"/>
      <c r="L337" s="11" t="str">
        <f>IF(J337="0. Initiate","$51,000",IF(J337="1. Junior Member","$306,000",IF(J337="2. Member","$1,581,000",IF(J337="3. Senior Member","$0",IF(J337="4. Consul Initiate","$0","$0")))))</f>
        <v>$0</v>
      </c>
      <c r="M337" s="39">
        <f>L337-N337</f>
        <v>0</v>
      </c>
      <c r="N337" s="44"/>
      <c r="O337" s="9"/>
      <c r="P337" s="93"/>
      <c r="Q337" s="111"/>
      <c r="R337" s="111"/>
      <c r="S337" s="54"/>
      <c r="T337" s="54"/>
      <c r="U337" s="54"/>
      <c r="V337" s="54"/>
      <c r="W337" s="54"/>
    </row>
    <row r="338" spans="1:23" x14ac:dyDescent="0.25">
      <c r="A338" s="52"/>
      <c r="B338" s="53"/>
      <c r="C338" s="53"/>
      <c r="D338" s="54"/>
      <c r="E338" s="54"/>
      <c r="F338" s="54"/>
      <c r="G338" s="4"/>
      <c r="H338" s="4"/>
      <c r="I338" s="7"/>
      <c r="J338" s="7"/>
      <c r="K338" s="7"/>
      <c r="L338" s="11" t="str">
        <f>IF(J338="0. Initiate","$51,000",IF(J338="1. Junior Member","$306,000",IF(J338="2. Member","$1,581,000",IF(J338="3. Senior Member","$0",IF(J338="4. Consul Initiate","$0","$0")))))</f>
        <v>$0</v>
      </c>
      <c r="M338" s="39">
        <f>L338-N338</f>
        <v>0</v>
      </c>
      <c r="N338" s="44"/>
      <c r="O338" s="9"/>
      <c r="P338" s="93"/>
      <c r="Q338" s="111"/>
      <c r="R338" s="111"/>
      <c r="S338" s="54"/>
      <c r="T338" s="54"/>
      <c r="U338" s="54"/>
      <c r="V338" s="54"/>
      <c r="W338" s="54"/>
    </row>
    <row r="339" spans="1:23" x14ac:dyDescent="0.25">
      <c r="A339" s="52"/>
      <c r="B339" s="53"/>
      <c r="C339" s="53"/>
      <c r="D339" s="54"/>
      <c r="E339" s="54"/>
      <c r="F339" s="54"/>
      <c r="G339" s="4"/>
      <c r="H339" s="4"/>
      <c r="I339" s="6"/>
      <c r="J339" s="6"/>
      <c r="K339" s="6"/>
      <c r="L339" s="11" t="str">
        <f>IF(J339="0. Initiate","$51,000",IF(J339="1. Junior Member","$306,000",IF(J339="2. Member","$1,581,000",IF(J339="3. Senior Member","$0",IF(J339="4. Consul Initiate","$0","$0")))))</f>
        <v>$0</v>
      </c>
      <c r="M339" s="38">
        <f>L339-N339</f>
        <v>0</v>
      </c>
      <c r="N339" s="43"/>
      <c r="O339" s="9"/>
      <c r="P339" s="93"/>
      <c r="Q339" s="111"/>
      <c r="R339" s="111"/>
      <c r="S339" s="54"/>
      <c r="T339" s="54"/>
      <c r="U339" s="54"/>
      <c r="V339" s="54"/>
      <c r="W339" s="54"/>
    </row>
    <row r="340" spans="1:23" x14ac:dyDescent="0.25">
      <c r="A340" s="52"/>
      <c r="B340" s="53"/>
      <c r="C340" s="53"/>
      <c r="D340" s="54"/>
      <c r="E340" s="54"/>
      <c r="F340" s="54"/>
      <c r="G340" s="4"/>
      <c r="H340" s="4"/>
      <c r="I340" s="7"/>
      <c r="J340" s="7"/>
      <c r="K340" s="7"/>
      <c r="L340" s="11" t="str">
        <f>IF(J340="0. Initiate","$51,000",IF(J340="1. Junior Member","$306,000",IF(J340="2. Member","$1,581,000",IF(J340="3. Senior Member","$0",IF(J340="4. Consul Initiate","$0","$0")))))</f>
        <v>$0</v>
      </c>
      <c r="M340" s="39">
        <f>L340-N340</f>
        <v>0</v>
      </c>
      <c r="N340" s="44"/>
      <c r="O340" s="9"/>
      <c r="P340" s="93"/>
      <c r="Q340" s="111"/>
      <c r="R340" s="111"/>
      <c r="S340" s="54"/>
      <c r="T340" s="54"/>
      <c r="U340" s="54"/>
      <c r="V340" s="54"/>
      <c r="W340" s="54"/>
    </row>
    <row r="341" spans="1:23" x14ac:dyDescent="0.25">
      <c r="A341" s="52"/>
      <c r="B341" s="53"/>
      <c r="C341" s="53"/>
      <c r="D341" s="54"/>
      <c r="E341" s="54"/>
      <c r="F341" s="54"/>
      <c r="G341" s="35"/>
      <c r="H341" s="4"/>
      <c r="I341" s="7"/>
      <c r="J341" s="7"/>
      <c r="K341" s="7"/>
      <c r="L341" s="11" t="str">
        <f>IF(J341="0. Initiate","$51,000",IF(J341="1. Junior Member","$306,000",IF(J341="2. Member","$1,581,000",IF(J341="3. Senior Member","$0",IF(J341="4. Consul Initiate","$0","$0")))))</f>
        <v>$0</v>
      </c>
      <c r="M341" s="39">
        <f>L341-N341</f>
        <v>0</v>
      </c>
      <c r="N341" s="44"/>
      <c r="O341" s="9"/>
      <c r="P341" s="93"/>
      <c r="Q341" s="111"/>
      <c r="R341" s="111"/>
      <c r="S341" s="54"/>
      <c r="T341" s="54"/>
      <c r="U341" s="54"/>
      <c r="V341" s="54"/>
      <c r="W341" s="54"/>
    </row>
    <row r="342" spans="1:23" x14ac:dyDescent="0.25">
      <c r="A342" s="52"/>
      <c r="B342" s="53"/>
      <c r="C342" s="53"/>
      <c r="D342" s="54"/>
      <c r="E342" s="54"/>
      <c r="F342" s="54"/>
      <c r="G342" s="4"/>
      <c r="H342" s="100"/>
      <c r="I342" s="33"/>
      <c r="J342" s="33"/>
      <c r="K342" s="7"/>
      <c r="L342" s="11" t="str">
        <f>IF(J342="0. Initiate","$51,000",IF(J342="1. Junior Member","$306,000",IF(J342="2. Member","$1,581,000",IF(J342="3. Senior Member","$0",IF(J342="4. Consul Initiate","$0","$0")))))</f>
        <v>$0</v>
      </c>
      <c r="M342" s="39">
        <f>L342-N342</f>
        <v>0</v>
      </c>
      <c r="N342" s="44"/>
      <c r="O342" s="9"/>
      <c r="P342" s="93"/>
      <c r="Q342" s="111"/>
      <c r="R342" s="111"/>
      <c r="S342" s="54"/>
      <c r="T342" s="54"/>
      <c r="U342" s="54"/>
      <c r="V342" s="54"/>
      <c r="W342" s="54"/>
    </row>
    <row r="343" spans="1:23" x14ac:dyDescent="0.25">
      <c r="A343" s="52"/>
      <c r="B343" s="53"/>
      <c r="C343" s="53"/>
      <c r="D343" s="54"/>
      <c r="E343" s="54"/>
      <c r="F343" s="54"/>
      <c r="G343" s="4"/>
      <c r="H343" s="4"/>
      <c r="I343" s="7"/>
      <c r="J343" s="6"/>
      <c r="K343" s="7"/>
      <c r="L343" s="11" t="str">
        <f>IF(J343="0. Initiate","$51,000",IF(J343="1. Junior Member","$306,000",IF(J343="2. Member","$1,581,000",IF(J343="3. Senior Member","$0",IF(J343="4. Consul Initiate","$0","$0")))))</f>
        <v>$0</v>
      </c>
      <c r="M343" s="39">
        <f>L343-N343</f>
        <v>0</v>
      </c>
      <c r="N343" s="44"/>
      <c r="O343" s="9"/>
      <c r="P343" s="93"/>
      <c r="Q343" s="111"/>
      <c r="R343" s="111"/>
      <c r="S343" s="54"/>
      <c r="T343" s="54"/>
      <c r="U343" s="54"/>
      <c r="V343" s="54"/>
      <c r="W343" s="54"/>
    </row>
    <row r="344" spans="1:23" x14ac:dyDescent="0.25">
      <c r="A344" s="52"/>
      <c r="B344" s="53"/>
      <c r="C344" s="53"/>
      <c r="D344" s="54"/>
      <c r="E344" s="54"/>
      <c r="F344" s="54"/>
      <c r="G344" s="4"/>
      <c r="H344" s="4"/>
      <c r="I344" s="7"/>
      <c r="J344" s="6"/>
      <c r="K344" s="7"/>
      <c r="L344" s="11" t="str">
        <f>IF(J344="0. Initiate","$51,000",IF(J344="1. Junior Member","$306,000",IF(J344="2. Member","$1,581,000",IF(J344="3. Senior Member","$0",IF(J344="4. Consul Initiate","$0","$0")))))</f>
        <v>$0</v>
      </c>
      <c r="M344" s="39">
        <f>L344-N344</f>
        <v>0</v>
      </c>
      <c r="N344" s="44"/>
      <c r="O344" s="9"/>
      <c r="P344" s="93"/>
      <c r="Q344" s="111"/>
      <c r="R344" s="111"/>
      <c r="S344" s="54"/>
      <c r="T344" s="54"/>
      <c r="U344" s="54"/>
      <c r="V344" s="54"/>
      <c r="W344" s="54"/>
    </row>
    <row r="345" spans="1:23" x14ac:dyDescent="0.25">
      <c r="A345" s="52"/>
      <c r="B345" s="53"/>
      <c r="C345" s="53"/>
      <c r="D345" s="54"/>
      <c r="E345" s="54"/>
      <c r="F345" s="54"/>
      <c r="G345" s="4"/>
      <c r="H345" s="4"/>
      <c r="I345" s="7"/>
      <c r="J345" s="7"/>
      <c r="K345" s="7"/>
      <c r="L345" s="11" t="str">
        <f>IF(J345="0. Initiate","$51,000",IF(J345="1. Junior Member","$306,000",IF(J345="2. Member","$1,581,000",IF(J345="3. Senior Member","$0",IF(J345="4. Consul Initiate","$0","$0")))))</f>
        <v>$0</v>
      </c>
      <c r="M345" s="39">
        <f>L345-N345</f>
        <v>0</v>
      </c>
      <c r="N345" s="44"/>
      <c r="O345" s="9"/>
      <c r="P345" s="93"/>
      <c r="Q345" s="111"/>
      <c r="R345" s="111"/>
      <c r="S345" s="54"/>
      <c r="T345" s="54"/>
      <c r="U345" s="54"/>
      <c r="V345" s="54"/>
      <c r="W345" s="54"/>
    </row>
    <row r="346" spans="1:23" x14ac:dyDescent="0.25">
      <c r="A346" s="52"/>
      <c r="B346" s="53"/>
      <c r="C346" s="53"/>
      <c r="D346" s="54"/>
      <c r="E346" s="54"/>
      <c r="F346" s="54"/>
      <c r="G346" s="4"/>
      <c r="H346" s="4"/>
      <c r="I346" s="7"/>
      <c r="J346" s="7"/>
      <c r="K346" s="7"/>
      <c r="L346" s="11" t="str">
        <f>IF(J346="0. Initiate","$51,000",IF(J346="1. Junior Member","$306,000",IF(J346="2. Member","$1,581,000",IF(J346="3. Senior Member","$0",IF(J346="4. Consul Initiate","$0","$0")))))</f>
        <v>$0</v>
      </c>
      <c r="M346" s="39">
        <f>L346-N346</f>
        <v>0</v>
      </c>
      <c r="N346" s="44"/>
      <c r="O346" s="9"/>
      <c r="P346" s="93"/>
      <c r="Q346" s="111"/>
      <c r="R346" s="111"/>
      <c r="S346" s="54"/>
      <c r="T346" s="54"/>
      <c r="U346" s="54"/>
      <c r="V346" s="54"/>
      <c r="W346" s="54"/>
    </row>
    <row r="347" spans="1:23" x14ac:dyDescent="0.25">
      <c r="A347" s="52"/>
      <c r="B347" s="53"/>
      <c r="C347" s="53"/>
      <c r="D347" s="54"/>
      <c r="E347" s="54"/>
      <c r="F347" s="54"/>
      <c r="G347" s="4"/>
      <c r="H347" s="4"/>
      <c r="I347" s="7"/>
      <c r="J347" s="7"/>
      <c r="K347" s="7"/>
      <c r="L347" s="11" t="str">
        <f>IF(J347="0. Initiate","$51,000",IF(J347="1. Junior Member","$306,000",IF(J347="2. Member","$1,581,000",IF(J347="3. Senior Member","$0",IF(J347="4. Consul Initiate","$0","$0")))))</f>
        <v>$0</v>
      </c>
      <c r="M347" s="39">
        <f>L347-N347</f>
        <v>0</v>
      </c>
      <c r="N347" s="44"/>
      <c r="O347" s="9"/>
      <c r="P347" s="93"/>
      <c r="Q347" s="111"/>
      <c r="R347" s="111"/>
      <c r="S347" s="54"/>
      <c r="T347" s="54"/>
      <c r="U347" s="54"/>
      <c r="V347" s="54"/>
      <c r="W347" s="54"/>
    </row>
    <row r="348" spans="1:23" x14ac:dyDescent="0.25">
      <c r="A348" s="52"/>
      <c r="B348" s="53"/>
      <c r="C348" s="53"/>
      <c r="D348" s="54"/>
      <c r="E348" s="54"/>
      <c r="F348" s="54"/>
      <c r="G348" s="4"/>
      <c r="H348" s="4"/>
      <c r="I348" s="7"/>
      <c r="J348" s="7"/>
      <c r="K348" s="7"/>
      <c r="L348" s="11" t="str">
        <f>IF(J348="0. Initiate","$51,000",IF(J348="1. Junior Member","$306,000",IF(J348="2. Member","$1,581,000",IF(J348="3. Senior Member","$0",IF(J348="4. Consul Initiate","$0","$0")))))</f>
        <v>$0</v>
      </c>
      <c r="M348" s="39">
        <f>L348-N348</f>
        <v>0</v>
      </c>
      <c r="N348" s="44"/>
      <c r="O348" s="9"/>
      <c r="P348" s="93"/>
      <c r="Q348" s="111"/>
      <c r="R348" s="111"/>
      <c r="S348" s="54"/>
      <c r="T348" s="54"/>
      <c r="U348" s="54"/>
      <c r="V348" s="54"/>
      <c r="W348" s="54"/>
    </row>
    <row r="349" spans="1:23" x14ac:dyDescent="0.25">
      <c r="A349" s="52"/>
      <c r="B349" s="53"/>
      <c r="C349" s="53"/>
      <c r="D349" s="54"/>
      <c r="E349" s="54"/>
      <c r="F349" s="54"/>
      <c r="G349" s="4"/>
      <c r="H349" s="4"/>
      <c r="I349" s="6"/>
      <c r="J349" s="7"/>
      <c r="K349" s="7"/>
      <c r="L349" s="11" t="str">
        <f>IF(J349="0. Initiate","$51,000",IF(J349="1. Junior Member","$306,000",IF(J349="2. Member","$1,581,000",IF(J349="3. Senior Member","$0",IF(J349="4. Consul Initiate","$0","$0")))))</f>
        <v>$0</v>
      </c>
      <c r="M349" s="39">
        <f>L349-N349</f>
        <v>0</v>
      </c>
      <c r="N349" s="44"/>
      <c r="O349" s="9"/>
      <c r="P349" s="93"/>
      <c r="Q349" s="111"/>
      <c r="R349" s="111"/>
      <c r="S349" s="54"/>
      <c r="T349" s="54"/>
      <c r="U349" s="54"/>
      <c r="V349" s="54"/>
      <c r="W349" s="54"/>
    </row>
    <row r="350" spans="1:23" x14ac:dyDescent="0.25">
      <c r="A350" s="52"/>
      <c r="B350" s="53"/>
      <c r="C350" s="53"/>
      <c r="D350" s="54"/>
      <c r="E350" s="54"/>
      <c r="F350" s="54"/>
      <c r="G350" s="4"/>
      <c r="H350" s="4"/>
      <c r="I350" s="7"/>
      <c r="J350" s="6"/>
      <c r="K350" s="7"/>
      <c r="L350" s="11" t="str">
        <f>IF(J350="0. Initiate","$51,000",IF(J350="1. Junior Member","$306,000",IF(J350="2. Member","$1,581,000",IF(J350="3. Senior Member","$0",IF(J350="4. Consul Initiate","$0","$0")))))</f>
        <v>$0</v>
      </c>
      <c r="M350" s="39">
        <f>L350-N350</f>
        <v>0</v>
      </c>
      <c r="N350" s="44"/>
      <c r="O350" s="9"/>
      <c r="P350" s="93"/>
      <c r="Q350" s="111"/>
      <c r="R350" s="111"/>
      <c r="S350" s="54"/>
      <c r="T350" s="54"/>
      <c r="U350" s="54"/>
      <c r="V350" s="54"/>
      <c r="W350" s="54"/>
    </row>
    <row r="351" spans="1:23" x14ac:dyDescent="0.25">
      <c r="A351" s="52"/>
      <c r="B351" s="53"/>
      <c r="C351" s="53"/>
      <c r="D351" s="54"/>
      <c r="E351" s="54"/>
      <c r="F351" s="54"/>
      <c r="G351" s="4"/>
      <c r="H351" s="4"/>
      <c r="I351" s="7"/>
      <c r="J351" s="7"/>
      <c r="K351" s="7"/>
      <c r="L351" s="11" t="str">
        <f>IF(J351="0. Initiate","$51,000",IF(J351="1. Junior Member","$306,000",IF(J351="2. Member","$1,581,000",IF(J351="3. Senior Member","$0",IF(J351="4. Consul Initiate","$0","$0")))))</f>
        <v>$0</v>
      </c>
      <c r="M351" s="39">
        <f>L351-N351</f>
        <v>0</v>
      </c>
      <c r="N351" s="44"/>
      <c r="O351" s="9"/>
      <c r="P351" s="93"/>
      <c r="Q351" s="111"/>
      <c r="R351" s="111"/>
      <c r="S351" s="54"/>
      <c r="T351" s="54"/>
      <c r="U351" s="54"/>
      <c r="V351" s="54"/>
      <c r="W351" s="54"/>
    </row>
    <row r="352" spans="1:23" x14ac:dyDescent="0.25">
      <c r="A352" s="52"/>
      <c r="B352" s="53"/>
      <c r="C352" s="53"/>
      <c r="D352" s="54"/>
      <c r="E352" s="54"/>
      <c r="F352" s="54"/>
      <c r="G352" s="4"/>
      <c r="H352" s="4"/>
      <c r="I352" s="7"/>
      <c r="J352" s="7"/>
      <c r="K352" s="7"/>
      <c r="L352" s="11" t="str">
        <f>IF(J352="0. Initiate","$51,000",IF(J352="1. Junior Member","$306,000",IF(J352="2. Member","$1,581,000",IF(J352="3. Senior Member","$0",IF(J352="4. Consul Initiate","$0","$0")))))</f>
        <v>$0</v>
      </c>
      <c r="M352" s="39">
        <f>L352-N352</f>
        <v>0</v>
      </c>
      <c r="N352" s="44"/>
      <c r="O352" s="9"/>
      <c r="P352" s="93"/>
      <c r="Q352" s="111"/>
      <c r="R352" s="111"/>
      <c r="S352" s="54"/>
      <c r="T352" s="54"/>
      <c r="U352" s="54"/>
      <c r="V352" s="54"/>
      <c r="W352" s="54"/>
    </row>
    <row r="353" spans="1:23" x14ac:dyDescent="0.25">
      <c r="A353" s="52"/>
      <c r="B353" s="53"/>
      <c r="C353" s="53"/>
      <c r="D353" s="54"/>
      <c r="E353" s="54"/>
      <c r="F353" s="54"/>
      <c r="G353" s="4"/>
      <c r="H353" s="4"/>
      <c r="I353" s="7"/>
      <c r="J353" s="7"/>
      <c r="K353" s="7"/>
      <c r="L353" s="11" t="str">
        <f>IF(J353="0. Initiate","$51,000",IF(J353="1. Junior Member","$306,000",IF(J353="2. Member","$1,581,000",IF(J353="3. Senior Member","$0",IF(J353="4. Consul Initiate","$0","$0")))))</f>
        <v>$0</v>
      </c>
      <c r="M353" s="39">
        <f>L353-N353</f>
        <v>0</v>
      </c>
      <c r="N353" s="44"/>
      <c r="O353" s="9"/>
      <c r="P353" s="93"/>
      <c r="Q353" s="111"/>
      <c r="R353" s="111"/>
      <c r="S353" s="54"/>
      <c r="T353" s="54"/>
      <c r="U353" s="54"/>
      <c r="V353" s="54"/>
      <c r="W353" s="54"/>
    </row>
    <row r="354" spans="1:23" x14ac:dyDescent="0.25">
      <c r="A354" s="52"/>
      <c r="B354" s="53"/>
      <c r="C354" s="53"/>
      <c r="D354" s="54"/>
      <c r="E354" s="54"/>
      <c r="F354" s="54"/>
      <c r="G354" s="4"/>
      <c r="H354" s="4"/>
      <c r="I354" s="7"/>
      <c r="J354" s="7"/>
      <c r="K354" s="7"/>
      <c r="L354" s="11" t="str">
        <f>IF(J354="0. Initiate","$51,000",IF(J354="1. Junior Member","$306,000",IF(J354="2. Member","$1,581,000",IF(J354="3. Senior Member","$0",IF(J354="4. Consul Initiate","$0","$0")))))</f>
        <v>$0</v>
      </c>
      <c r="M354" s="39">
        <f>L354-N354</f>
        <v>0</v>
      </c>
      <c r="N354" s="44"/>
      <c r="O354" s="9"/>
      <c r="P354" s="93"/>
      <c r="Q354" s="111"/>
      <c r="R354" s="111"/>
      <c r="S354" s="54"/>
      <c r="T354" s="54"/>
      <c r="U354" s="54"/>
      <c r="V354" s="54"/>
      <c r="W354" s="54"/>
    </row>
    <row r="355" spans="1:23" x14ac:dyDescent="0.25">
      <c r="A355" s="52"/>
      <c r="B355" s="53"/>
      <c r="C355" s="53"/>
      <c r="D355" s="54"/>
      <c r="E355" s="54"/>
      <c r="F355" s="54"/>
      <c r="G355" s="4"/>
      <c r="H355" s="4"/>
      <c r="I355" s="7"/>
      <c r="J355" s="7"/>
      <c r="K355" s="7"/>
      <c r="L355" s="11" t="str">
        <f>IF(J355="0. Initiate","$51,000",IF(J355="1. Junior Member","$306,000",IF(J355="2. Member","$1,581,000",IF(J355="3. Senior Member","$0",IF(J355="4. Consul Initiate","$0","$0")))))</f>
        <v>$0</v>
      </c>
      <c r="M355" s="39">
        <f>L355-N355</f>
        <v>0</v>
      </c>
      <c r="N355" s="44"/>
      <c r="O355" s="9"/>
      <c r="P355" s="93"/>
      <c r="Q355" s="111"/>
      <c r="R355" s="111"/>
      <c r="S355" s="54"/>
      <c r="T355" s="54"/>
      <c r="U355" s="54"/>
      <c r="V355" s="54"/>
      <c r="W355" s="54"/>
    </row>
    <row r="356" spans="1:23" x14ac:dyDescent="0.25">
      <c r="A356" s="52"/>
      <c r="B356" s="53"/>
      <c r="C356" s="53"/>
      <c r="D356" s="54"/>
      <c r="E356" s="54"/>
      <c r="F356" s="54"/>
      <c r="G356" s="4"/>
      <c r="H356" s="4"/>
      <c r="I356" s="7"/>
      <c r="J356" s="7"/>
      <c r="K356" s="7"/>
      <c r="L356" s="11" t="str">
        <f>IF(J356="0. Initiate","$51,000",IF(J356="1. Junior Member","$306,000",IF(J356="2. Member","$1,581,000",IF(J356="3. Senior Member","$0",IF(J356="4. Consul Initiate","$0","$0")))))</f>
        <v>$0</v>
      </c>
      <c r="M356" s="39">
        <f>L356-N356</f>
        <v>0</v>
      </c>
      <c r="N356" s="44"/>
      <c r="O356" s="9"/>
      <c r="P356" s="93"/>
      <c r="Q356" s="111"/>
      <c r="R356" s="111"/>
      <c r="S356" s="54"/>
      <c r="T356" s="54"/>
      <c r="U356" s="54"/>
      <c r="V356" s="54"/>
      <c r="W356" s="54"/>
    </row>
    <row r="357" spans="1:23" x14ac:dyDescent="0.25">
      <c r="A357" s="52"/>
      <c r="B357" s="53"/>
      <c r="C357" s="53"/>
      <c r="D357" s="54"/>
      <c r="E357" s="54"/>
      <c r="F357" s="54"/>
      <c r="G357" s="4"/>
      <c r="H357" s="4"/>
      <c r="I357" s="7"/>
      <c r="J357" s="7"/>
      <c r="K357" s="7"/>
      <c r="L357" s="11" t="str">
        <f>IF(J357="0. Initiate","$51,000",IF(J357="1. Junior Member","$306,000",IF(J357="2. Member","$1,581,000",IF(J357="3. Senior Member","$0",IF(J357="4. Consul Initiate","$0","$0")))))</f>
        <v>$0</v>
      </c>
      <c r="M357" s="39">
        <f>L357-N357</f>
        <v>0</v>
      </c>
      <c r="N357" s="44"/>
      <c r="O357" s="9"/>
      <c r="P357" s="93"/>
      <c r="Q357" s="111"/>
      <c r="R357" s="111"/>
      <c r="S357" s="54"/>
      <c r="T357" s="54"/>
      <c r="U357" s="54"/>
      <c r="V357" s="54"/>
      <c r="W357" s="54"/>
    </row>
    <row r="358" spans="1:23" x14ac:dyDescent="0.25">
      <c r="A358" s="52"/>
      <c r="B358" s="53"/>
      <c r="C358" s="53"/>
      <c r="D358" s="54"/>
      <c r="E358" s="54"/>
      <c r="F358" s="54"/>
      <c r="G358" s="4"/>
      <c r="H358" s="4"/>
      <c r="I358" s="7"/>
      <c r="J358" s="6"/>
      <c r="K358" s="7"/>
      <c r="L358" s="11" t="str">
        <f>IF(J358="0. Initiate","$51,000",IF(J358="1. Junior Member","$306,000",IF(J358="2. Member","$1,581,000",IF(J358="3. Senior Member","$0",IF(J358="4. Consul Initiate","$0","$0")))))</f>
        <v>$0</v>
      </c>
      <c r="M358" s="39">
        <f>L358-N358</f>
        <v>0</v>
      </c>
      <c r="N358" s="44"/>
      <c r="O358" s="9"/>
      <c r="P358" s="93"/>
      <c r="Q358" s="111"/>
      <c r="R358" s="111"/>
      <c r="S358" s="54"/>
      <c r="T358" s="54"/>
      <c r="U358" s="54"/>
      <c r="V358" s="54"/>
      <c r="W358" s="54"/>
    </row>
    <row r="359" spans="1:23" x14ac:dyDescent="0.25">
      <c r="A359" s="52"/>
      <c r="B359" s="53"/>
      <c r="C359" s="53"/>
      <c r="D359" s="54"/>
      <c r="E359" s="54"/>
      <c r="F359" s="54"/>
      <c r="G359" s="4"/>
      <c r="H359" s="4"/>
      <c r="I359" s="7"/>
      <c r="J359" s="7"/>
      <c r="K359" s="7"/>
      <c r="L359" s="11" t="str">
        <f>IF(J359="0. Initiate","$51,000",IF(J359="1. Junior Member","$306,000",IF(J359="2. Member","$1,581,000",IF(J359="3. Senior Member","$0",IF(J359="4. Consul Initiate","$0","$0")))))</f>
        <v>$0</v>
      </c>
      <c r="M359" s="39">
        <f>L359-N359</f>
        <v>0</v>
      </c>
      <c r="N359" s="44"/>
      <c r="O359" s="9"/>
      <c r="P359" s="93"/>
      <c r="Q359" s="111"/>
      <c r="R359" s="111"/>
      <c r="S359" s="54"/>
      <c r="T359" s="54"/>
      <c r="U359" s="54"/>
      <c r="V359" s="54"/>
      <c r="W359" s="54"/>
    </row>
    <row r="360" spans="1:23" x14ac:dyDescent="0.25">
      <c r="A360" s="52"/>
      <c r="B360" s="53"/>
      <c r="C360" s="53"/>
      <c r="D360" s="54"/>
      <c r="E360" s="54"/>
      <c r="F360" s="54"/>
      <c r="G360" s="4"/>
      <c r="H360" s="4"/>
      <c r="I360" s="7"/>
      <c r="J360" s="7"/>
      <c r="K360" s="7"/>
      <c r="L360" s="11" t="str">
        <f>IF(J360="0. Initiate","$51,000",IF(J360="1. Junior Member","$306,000",IF(J360="2. Member","$1,581,000",IF(J360="3. Senior Member","$0",IF(J360="4. Consul Initiate","$0","$0")))))</f>
        <v>$0</v>
      </c>
      <c r="M360" s="39">
        <f>L360-N360</f>
        <v>0</v>
      </c>
      <c r="N360" s="44"/>
      <c r="O360" s="9"/>
      <c r="P360" s="93"/>
      <c r="Q360" s="111"/>
      <c r="R360" s="111"/>
      <c r="S360" s="54"/>
      <c r="T360" s="54"/>
      <c r="U360" s="54"/>
      <c r="V360" s="54"/>
      <c r="W360" s="54"/>
    </row>
    <row r="361" spans="1:23" x14ac:dyDescent="0.25">
      <c r="A361" s="52"/>
      <c r="B361" s="53"/>
      <c r="C361" s="53"/>
      <c r="D361" s="54"/>
      <c r="E361" s="54"/>
      <c r="F361" s="54"/>
      <c r="G361" s="4"/>
      <c r="H361" s="4"/>
      <c r="I361" s="7"/>
      <c r="J361" s="7"/>
      <c r="K361" s="7"/>
      <c r="L361" s="11" t="str">
        <f>IF(J361="0. Initiate","$51,000",IF(J361="1. Junior Member","$306,000",IF(J361="2. Member","$1,581,000",IF(J361="3. Senior Member","$0",IF(J361="4. Consul Initiate","$0","$0")))))</f>
        <v>$0</v>
      </c>
      <c r="M361" s="39">
        <f>L361-N361</f>
        <v>0</v>
      </c>
      <c r="N361" s="44"/>
      <c r="O361" s="9"/>
      <c r="P361" s="93"/>
      <c r="Q361" s="111"/>
      <c r="R361" s="111"/>
      <c r="S361" s="54"/>
      <c r="T361" s="54"/>
      <c r="U361" s="54"/>
      <c r="V361" s="54"/>
      <c r="W361" s="54"/>
    </row>
    <row r="362" spans="1:23" x14ac:dyDescent="0.25">
      <c r="A362" s="52"/>
      <c r="B362" s="53"/>
      <c r="C362" s="53"/>
      <c r="D362" s="54"/>
      <c r="E362" s="54"/>
      <c r="F362" s="54"/>
      <c r="G362" s="4"/>
      <c r="H362" s="4"/>
      <c r="I362" s="7"/>
      <c r="J362" s="7"/>
      <c r="K362" s="7"/>
      <c r="L362" s="11" t="str">
        <f>IF(J362="0. Initiate","$51,000",IF(J362="1. Junior Member","$306,000",IF(J362="2. Member","$1,581,000",IF(J362="3. Senior Member","$0",IF(J362="4. Consul Initiate","$0","$0")))))</f>
        <v>$0</v>
      </c>
      <c r="M362" s="39">
        <f>L362-N362</f>
        <v>0</v>
      </c>
      <c r="N362" s="44"/>
      <c r="O362" s="9"/>
      <c r="P362" s="93"/>
      <c r="Q362" s="111"/>
      <c r="R362" s="111"/>
      <c r="S362" s="54"/>
      <c r="T362" s="54"/>
      <c r="U362" s="54"/>
      <c r="V362" s="54"/>
      <c r="W362" s="54"/>
    </row>
    <row r="363" spans="1:23" x14ac:dyDescent="0.25">
      <c r="A363" s="52"/>
      <c r="B363" s="53"/>
      <c r="C363" s="53"/>
      <c r="D363" s="54"/>
      <c r="E363" s="54"/>
      <c r="F363" s="54"/>
      <c r="G363" s="4"/>
      <c r="H363" s="4"/>
      <c r="I363" s="7"/>
      <c r="J363" s="7"/>
      <c r="K363" s="7"/>
      <c r="L363" s="11" t="str">
        <f>IF(J363="0. Initiate","$51,000",IF(J363="1. Junior Member","$306,000",IF(J363="2. Member","$1,581,000",IF(J363="3. Senior Member","$0",IF(J363="4. Consul Initiate","$0","$0")))))</f>
        <v>$0</v>
      </c>
      <c r="M363" s="39">
        <f>L363-N363</f>
        <v>0</v>
      </c>
      <c r="N363" s="44"/>
      <c r="O363" s="9"/>
      <c r="P363" s="93"/>
      <c r="Q363" s="111"/>
      <c r="R363" s="111"/>
      <c r="S363" s="54"/>
      <c r="T363" s="54"/>
      <c r="U363" s="54"/>
      <c r="V363" s="54"/>
      <c r="W363" s="54"/>
    </row>
    <row r="364" spans="1:23" x14ac:dyDescent="0.25">
      <c r="A364" s="52"/>
      <c r="B364" s="53"/>
      <c r="C364" s="53"/>
      <c r="D364" s="54"/>
      <c r="E364" s="54"/>
      <c r="F364" s="54"/>
      <c r="G364" s="4"/>
      <c r="H364" s="4"/>
      <c r="I364" s="7"/>
      <c r="J364" s="7"/>
      <c r="K364" s="7"/>
      <c r="L364" s="11" t="str">
        <f>IF(J364="0. Initiate","$51,000",IF(J364="1. Junior Member","$306,000",IF(J364="2. Member","$1,581,000",IF(J364="3. Senior Member","$0",IF(J364="4. Consul Initiate","$0","$0")))))</f>
        <v>$0</v>
      </c>
      <c r="M364" s="39">
        <f>L364-N364</f>
        <v>0</v>
      </c>
      <c r="N364" s="44"/>
      <c r="O364" s="9"/>
      <c r="P364" s="93"/>
      <c r="Q364" s="111"/>
      <c r="R364" s="111"/>
      <c r="S364" s="54"/>
      <c r="T364" s="54"/>
      <c r="U364" s="54"/>
      <c r="V364" s="54"/>
      <c r="W364" s="54"/>
    </row>
    <row r="365" spans="1:23" x14ac:dyDescent="0.25">
      <c r="A365" s="52"/>
      <c r="B365" s="53"/>
      <c r="C365" s="53"/>
      <c r="D365" s="54"/>
      <c r="E365" s="54"/>
      <c r="F365" s="54"/>
      <c r="G365" s="4"/>
      <c r="H365" s="4"/>
      <c r="I365" s="7"/>
      <c r="J365" s="7"/>
      <c r="K365" s="7"/>
      <c r="L365" s="11" t="str">
        <f>IF(J365="0. Initiate","$51,000",IF(J365="1. Junior Member","$306,000",IF(J365="2. Member","$1,581,000",IF(J365="3. Senior Member","$0",IF(J365="4. Consul Initiate","$0","$0")))))</f>
        <v>$0</v>
      </c>
      <c r="M365" s="39">
        <f>L365-N365</f>
        <v>0</v>
      </c>
      <c r="N365" s="44"/>
      <c r="O365" s="9"/>
      <c r="P365" s="93"/>
      <c r="Q365" s="111"/>
      <c r="R365" s="111"/>
      <c r="S365" s="54"/>
      <c r="T365" s="54"/>
      <c r="U365" s="54"/>
      <c r="V365" s="54"/>
      <c r="W365" s="54"/>
    </row>
    <row r="366" spans="1:23" x14ac:dyDescent="0.25">
      <c r="A366" s="52"/>
      <c r="B366" s="53"/>
      <c r="C366" s="53"/>
      <c r="D366" s="54"/>
      <c r="E366" s="54"/>
      <c r="F366" s="54"/>
      <c r="G366" s="4"/>
      <c r="H366" s="4"/>
      <c r="I366" s="7"/>
      <c r="J366" s="7"/>
      <c r="K366" s="7"/>
      <c r="L366" s="11" t="str">
        <f>IF(J366="0. Initiate","$51,000",IF(J366="1. Junior Member","$306,000",IF(J366="2. Member","$1,581,000",IF(J366="3. Senior Member","$0",IF(J366="4. Consul Initiate","$0","$0")))))</f>
        <v>$0</v>
      </c>
      <c r="M366" s="39">
        <f>L366-N366</f>
        <v>0</v>
      </c>
      <c r="N366" s="44"/>
      <c r="O366" s="9"/>
      <c r="P366" s="93"/>
      <c r="Q366" s="111"/>
      <c r="R366" s="111"/>
      <c r="S366" s="54"/>
      <c r="T366" s="54"/>
      <c r="U366" s="54"/>
      <c r="V366" s="54"/>
      <c r="W366" s="54"/>
    </row>
    <row r="367" spans="1:23" x14ac:dyDescent="0.25">
      <c r="A367" s="52"/>
      <c r="B367" s="53"/>
      <c r="C367" s="53"/>
      <c r="D367" s="54"/>
      <c r="E367" s="54"/>
      <c r="F367" s="54"/>
      <c r="G367" s="4"/>
      <c r="H367" s="4"/>
      <c r="I367" s="7"/>
      <c r="J367" s="7"/>
      <c r="K367" s="7"/>
      <c r="L367" s="11" t="str">
        <f>IF(J367="0. Initiate","$51,000",IF(J367="1. Junior Member","$306,000",IF(J367="2. Member","$1,581,000",IF(J367="3. Senior Member","$0",IF(J367="4. Consul Initiate","$0","$0")))))</f>
        <v>$0</v>
      </c>
      <c r="M367" s="39">
        <f>L367-N367</f>
        <v>0</v>
      </c>
      <c r="N367" s="44"/>
      <c r="O367" s="9"/>
      <c r="P367" s="93"/>
      <c r="Q367" s="111"/>
      <c r="R367" s="111"/>
      <c r="S367" s="54"/>
      <c r="T367" s="54"/>
      <c r="U367" s="54"/>
      <c r="V367" s="54"/>
      <c r="W367" s="54"/>
    </row>
    <row r="368" spans="1:23" x14ac:dyDescent="0.25">
      <c r="A368" s="52"/>
      <c r="B368" s="53"/>
      <c r="C368" s="53"/>
      <c r="D368" s="54"/>
      <c r="E368" s="54"/>
      <c r="F368" s="54"/>
      <c r="G368" s="4"/>
      <c r="H368" s="4"/>
      <c r="I368" s="7"/>
      <c r="J368" s="7"/>
      <c r="K368" s="7"/>
      <c r="L368" s="11" t="str">
        <f>IF(J368="0. Initiate","$51,000",IF(J368="1. Junior Member","$306,000",IF(J368="2. Member","$1,581,000",IF(J368="3. Senior Member","$0",IF(J368="4. Consul Initiate","$0","$0")))))</f>
        <v>$0</v>
      </c>
      <c r="M368" s="39">
        <f>L368-N368</f>
        <v>0</v>
      </c>
      <c r="N368" s="44"/>
      <c r="O368" s="9"/>
      <c r="P368" s="93"/>
      <c r="Q368" s="111"/>
      <c r="R368" s="111"/>
      <c r="S368" s="54"/>
      <c r="T368" s="54"/>
      <c r="U368" s="54"/>
      <c r="V368" s="54"/>
      <c r="W368" s="54"/>
    </row>
    <row r="369" spans="1:23" x14ac:dyDescent="0.25">
      <c r="A369" s="52"/>
      <c r="B369" s="53"/>
      <c r="C369" s="53"/>
      <c r="D369" s="54"/>
      <c r="E369" s="54"/>
      <c r="F369" s="54"/>
      <c r="G369" s="4"/>
      <c r="H369" s="4"/>
      <c r="I369" s="7"/>
      <c r="J369" s="7"/>
      <c r="K369" s="7"/>
      <c r="L369" s="11" t="str">
        <f>IF(J369="0. Initiate","$51,000",IF(J369="1. Junior Member","$306,000",IF(J369="2. Member","$1,581,000",IF(J369="3. Senior Member","$0",IF(J369="4. Consul Initiate","$0","$0")))))</f>
        <v>$0</v>
      </c>
      <c r="M369" s="39">
        <f>L369-N369</f>
        <v>0</v>
      </c>
      <c r="N369" s="44"/>
      <c r="O369" s="9"/>
      <c r="P369" s="93"/>
      <c r="Q369" s="111"/>
      <c r="R369" s="111"/>
      <c r="S369" s="54"/>
      <c r="T369" s="54"/>
      <c r="U369" s="54"/>
      <c r="V369" s="54"/>
      <c r="W369" s="54"/>
    </row>
    <row r="370" spans="1:23" x14ac:dyDescent="0.25">
      <c r="A370" s="52"/>
      <c r="B370" s="53"/>
      <c r="C370" s="53"/>
      <c r="D370" s="54"/>
      <c r="E370" s="54"/>
      <c r="F370" s="54"/>
      <c r="G370" s="4"/>
      <c r="H370" s="4"/>
      <c r="I370" s="7"/>
      <c r="J370" s="7"/>
      <c r="K370" s="7"/>
      <c r="L370" s="11" t="str">
        <f>IF(J370="0. Initiate","$51,000",IF(J370="1. Junior Member","$306,000",IF(J370="2. Member","$1,581,000",IF(J370="3. Senior Member","$0",IF(J370="4. Consul Initiate","$0","$0")))))</f>
        <v>$0</v>
      </c>
      <c r="M370" s="39">
        <f>L370-N370</f>
        <v>0</v>
      </c>
      <c r="N370" s="44"/>
      <c r="O370" s="9"/>
      <c r="P370" s="93"/>
      <c r="Q370" s="111"/>
      <c r="R370" s="111"/>
      <c r="S370" s="54"/>
      <c r="T370" s="54"/>
      <c r="U370" s="54"/>
      <c r="V370" s="54"/>
      <c r="W370" s="54"/>
    </row>
    <row r="371" spans="1:23" x14ac:dyDescent="0.25">
      <c r="A371" s="52"/>
      <c r="B371" s="53"/>
      <c r="C371" s="53"/>
      <c r="D371" s="54"/>
      <c r="E371" s="54"/>
      <c r="F371" s="54"/>
      <c r="G371" s="4"/>
      <c r="H371" s="4"/>
      <c r="I371" s="7"/>
      <c r="J371" s="7"/>
      <c r="K371" s="7"/>
      <c r="L371" s="11" t="str">
        <f>IF(J371="0. Initiate","$51,000",IF(J371="1. Junior Member","$306,000",IF(J371="2. Member","$1,581,000",IF(J371="3. Senior Member","$0",IF(J371="4. Consul Initiate","$0","$0")))))</f>
        <v>$0</v>
      </c>
      <c r="M371" s="39">
        <f>L371-N371</f>
        <v>0</v>
      </c>
      <c r="N371" s="44"/>
      <c r="O371" s="9"/>
      <c r="P371" s="93"/>
      <c r="Q371" s="111"/>
      <c r="R371" s="111"/>
      <c r="S371" s="54"/>
      <c r="T371" s="54"/>
      <c r="U371" s="54"/>
      <c r="V371" s="54"/>
      <c r="W371" s="54"/>
    </row>
    <row r="372" spans="1:23" x14ac:dyDescent="0.25">
      <c r="A372" s="52"/>
      <c r="B372" s="53"/>
      <c r="C372" s="53"/>
      <c r="D372" s="54"/>
      <c r="E372" s="54"/>
      <c r="F372" s="54"/>
      <c r="G372" s="4"/>
      <c r="H372" s="4"/>
      <c r="I372" s="7"/>
      <c r="J372" s="7"/>
      <c r="K372" s="7"/>
      <c r="L372" s="11" t="str">
        <f>IF(J372="0. Initiate","$51,000",IF(J372="1. Junior Member","$306,000",IF(J372="2. Member","$1,581,000",IF(J372="3. Senior Member","$0",IF(J372="4. Consul Initiate","$0","$0")))))</f>
        <v>$0</v>
      </c>
      <c r="M372" s="39">
        <f>L372-N372</f>
        <v>0</v>
      </c>
      <c r="N372" s="44"/>
      <c r="O372" s="9"/>
      <c r="P372" s="93"/>
      <c r="Q372" s="111"/>
      <c r="R372" s="111"/>
      <c r="S372" s="54"/>
      <c r="T372" s="54"/>
      <c r="U372" s="54"/>
      <c r="V372" s="54"/>
      <c r="W372" s="54"/>
    </row>
    <row r="373" spans="1:23" x14ac:dyDescent="0.25">
      <c r="A373" s="52"/>
      <c r="B373" s="53"/>
      <c r="C373" s="53"/>
      <c r="D373" s="54"/>
      <c r="E373" s="54"/>
      <c r="F373" s="54"/>
      <c r="G373" s="4"/>
      <c r="H373" s="4"/>
      <c r="I373" s="7"/>
      <c r="J373" s="7"/>
      <c r="K373" s="7"/>
      <c r="L373" s="11" t="str">
        <f>IF(J373="0. Initiate","$51,000",IF(J373="1. Junior Member","$306,000",IF(J373="2. Member","$1,581,000",IF(J373="3. Senior Member","$0",IF(J373="4. Consul Initiate","$0","$0")))))</f>
        <v>$0</v>
      </c>
      <c r="M373" s="39">
        <f>L373-N373</f>
        <v>0</v>
      </c>
      <c r="N373" s="44"/>
      <c r="O373" s="9"/>
      <c r="P373" s="93"/>
      <c r="Q373" s="111"/>
      <c r="R373" s="111"/>
      <c r="S373" s="54"/>
      <c r="T373" s="54"/>
      <c r="U373" s="54"/>
      <c r="V373" s="54"/>
      <c r="W373" s="54"/>
    </row>
    <row r="374" spans="1:23" x14ac:dyDescent="0.25">
      <c r="A374" s="52"/>
      <c r="B374" s="53"/>
      <c r="C374" s="53"/>
      <c r="D374" s="54"/>
      <c r="E374" s="54"/>
      <c r="F374" s="54"/>
      <c r="G374" s="4"/>
      <c r="H374" s="4"/>
      <c r="I374" s="7"/>
      <c r="J374" s="7"/>
      <c r="K374" s="7"/>
      <c r="L374" s="11" t="str">
        <f>IF(J374="0. Initiate","$51,000",IF(J374="1. Junior Member","$306,000",IF(J374="2. Member","$1,581,000",IF(J374="3. Senior Member","$0",IF(J374="4. Consul Initiate","$0","$0")))))</f>
        <v>$0</v>
      </c>
      <c r="M374" s="39">
        <f>L374-N374</f>
        <v>0</v>
      </c>
      <c r="N374" s="44"/>
      <c r="O374" s="9"/>
      <c r="P374" s="93"/>
      <c r="Q374" s="111"/>
      <c r="R374" s="111"/>
      <c r="S374" s="54"/>
      <c r="T374" s="54"/>
      <c r="U374" s="54"/>
      <c r="V374" s="54"/>
      <c r="W374" s="54"/>
    </row>
    <row r="375" spans="1:23" x14ac:dyDescent="0.25">
      <c r="A375" s="52"/>
      <c r="B375" s="53"/>
      <c r="C375" s="53"/>
      <c r="D375" s="54"/>
      <c r="E375" s="54"/>
      <c r="F375" s="54"/>
      <c r="G375" s="4"/>
      <c r="H375" s="4"/>
      <c r="I375" s="7"/>
      <c r="J375" s="7"/>
      <c r="K375" s="7"/>
      <c r="L375" s="11" t="str">
        <f>IF(J375="0. Initiate","$51,000",IF(J375="1. Junior Member","$306,000",IF(J375="2. Member","$1,581,000",IF(J375="3. Senior Member","$0",IF(J375="4. Consul Initiate","$0","$0")))))</f>
        <v>$0</v>
      </c>
      <c r="M375" s="39">
        <f>L375-N375</f>
        <v>0</v>
      </c>
      <c r="N375" s="44"/>
      <c r="O375" s="9"/>
      <c r="P375" s="93"/>
      <c r="Q375" s="111"/>
      <c r="R375" s="111"/>
      <c r="S375" s="54"/>
      <c r="T375" s="54"/>
      <c r="U375" s="54"/>
      <c r="V375" s="54"/>
      <c r="W375" s="54"/>
    </row>
    <row r="376" spans="1:23" x14ac:dyDescent="0.25">
      <c r="A376" s="52"/>
      <c r="B376" s="53"/>
      <c r="C376" s="53"/>
      <c r="D376" s="54"/>
      <c r="E376" s="54"/>
      <c r="F376" s="54"/>
      <c r="G376" s="4"/>
      <c r="H376" s="4"/>
      <c r="I376" s="7"/>
      <c r="J376" s="7"/>
      <c r="K376" s="7"/>
      <c r="L376" s="11" t="str">
        <f>IF(J376="0. Initiate","$51,000",IF(J376="1. Junior Member","$306,000",IF(J376="2. Member","$1,581,000",IF(J376="3. Senior Member","$0",IF(J376="4. Consul Initiate","$0","$0")))))</f>
        <v>$0</v>
      </c>
      <c r="M376" s="39">
        <f>L376-N376</f>
        <v>0</v>
      </c>
      <c r="N376" s="44"/>
      <c r="O376" s="9"/>
      <c r="P376" s="93"/>
      <c r="Q376" s="111"/>
      <c r="R376" s="111"/>
      <c r="S376" s="54"/>
      <c r="T376" s="54"/>
      <c r="U376" s="54"/>
      <c r="V376" s="54"/>
      <c r="W376" s="54"/>
    </row>
    <row r="377" spans="1:23" x14ac:dyDescent="0.25">
      <c r="A377" s="52"/>
      <c r="B377" s="53"/>
      <c r="C377" s="53"/>
      <c r="D377" s="54"/>
      <c r="E377" s="54"/>
      <c r="F377" s="54"/>
      <c r="G377" s="4"/>
      <c r="H377" s="4"/>
      <c r="I377" s="7"/>
      <c r="J377" s="7"/>
      <c r="K377" s="7"/>
      <c r="L377" s="11" t="str">
        <f>IF(J377="0. Initiate","$51,000",IF(J377="1. Junior Member","$306,000",IF(J377="2. Member","$1,581,000",IF(J377="3. Senior Member","$0",IF(J377="4. Consul Initiate","$0","$0")))))</f>
        <v>$0</v>
      </c>
      <c r="M377" s="39">
        <f>L377-N377</f>
        <v>0</v>
      </c>
      <c r="N377" s="44"/>
      <c r="O377" s="9"/>
      <c r="P377" s="93"/>
      <c r="Q377" s="111"/>
      <c r="R377" s="111"/>
      <c r="S377" s="54"/>
      <c r="T377" s="54"/>
      <c r="U377" s="54"/>
      <c r="V377" s="54"/>
      <c r="W377" s="54"/>
    </row>
    <row r="378" spans="1:23" x14ac:dyDescent="0.25">
      <c r="A378" s="52"/>
      <c r="B378" s="53"/>
      <c r="C378" s="53"/>
      <c r="D378" s="54"/>
      <c r="E378" s="54"/>
      <c r="F378" s="54"/>
      <c r="G378" s="4"/>
      <c r="H378" s="4"/>
      <c r="I378" s="7"/>
      <c r="J378" s="7"/>
      <c r="K378" s="7"/>
      <c r="L378" s="11" t="str">
        <f>IF(J378="0. Initiate","$51,000",IF(J378="1. Junior Member","$306,000",IF(J378="2. Member","$1,581,000",IF(J378="3. Senior Member","$0",IF(J378="4. Consul Initiate","$0","$0")))))</f>
        <v>$0</v>
      </c>
      <c r="M378" s="39">
        <f>L378-N378</f>
        <v>0</v>
      </c>
      <c r="N378" s="44"/>
      <c r="O378" s="9"/>
      <c r="P378" s="93"/>
      <c r="Q378" s="111"/>
      <c r="R378" s="111"/>
      <c r="S378" s="54"/>
      <c r="T378" s="54"/>
      <c r="U378" s="54"/>
      <c r="V378" s="54"/>
      <c r="W378" s="54"/>
    </row>
    <row r="379" spans="1:23" x14ac:dyDescent="0.25">
      <c r="A379" s="52"/>
      <c r="B379" s="53"/>
      <c r="C379" s="53"/>
      <c r="D379" s="54"/>
      <c r="E379" s="54"/>
      <c r="F379" s="54"/>
      <c r="G379" s="4"/>
      <c r="H379" s="4"/>
      <c r="I379" s="7"/>
      <c r="J379" s="7"/>
      <c r="K379" s="7"/>
      <c r="L379" s="11" t="str">
        <f>IF(J379="0. Initiate","$51,000",IF(J379="1. Junior Member","$306,000",IF(J379="2. Member","$1,581,000",IF(J379="3. Senior Member","$0",IF(J379="4. Consul Initiate","$0","$0")))))</f>
        <v>$0</v>
      </c>
      <c r="M379" s="39">
        <f>L379-N379</f>
        <v>0</v>
      </c>
      <c r="N379" s="44"/>
      <c r="O379" s="9"/>
      <c r="P379" s="93"/>
      <c r="Q379" s="111"/>
      <c r="R379" s="111"/>
      <c r="S379" s="54"/>
      <c r="T379" s="54"/>
      <c r="U379" s="54"/>
      <c r="V379" s="54"/>
      <c r="W379" s="54"/>
    </row>
    <row r="380" spans="1:23" x14ac:dyDescent="0.25">
      <c r="A380" s="52"/>
      <c r="B380" s="53"/>
      <c r="C380" s="53"/>
      <c r="D380" s="54"/>
      <c r="E380" s="54"/>
      <c r="F380" s="54"/>
      <c r="G380" s="4"/>
      <c r="H380" s="4"/>
      <c r="I380" s="7"/>
      <c r="J380" s="7"/>
      <c r="K380" s="7"/>
      <c r="L380" s="11" t="str">
        <f>IF(J380="0. Initiate","$51,000",IF(J380="1. Junior Member","$306,000",IF(J380="2. Member","$1,581,000",IF(J380="3. Senior Member","$0",IF(J380="4. Consul Initiate","$0","$0")))))</f>
        <v>$0</v>
      </c>
      <c r="M380" s="39">
        <f>L380-N380</f>
        <v>0</v>
      </c>
      <c r="N380" s="44"/>
      <c r="O380" s="9"/>
      <c r="P380" s="93"/>
      <c r="Q380" s="111"/>
      <c r="R380" s="111"/>
      <c r="S380" s="54"/>
      <c r="T380" s="54"/>
      <c r="U380" s="54"/>
      <c r="V380" s="54"/>
      <c r="W380" s="54"/>
    </row>
    <row r="381" spans="1:23" x14ac:dyDescent="0.25">
      <c r="A381" s="52"/>
      <c r="B381" s="53"/>
      <c r="C381" s="53"/>
      <c r="D381" s="54"/>
      <c r="E381" s="54"/>
      <c r="F381" s="54"/>
      <c r="G381" s="4"/>
      <c r="H381" s="4"/>
      <c r="I381" s="7"/>
      <c r="J381" s="7"/>
      <c r="K381" s="7"/>
      <c r="L381" s="11" t="str">
        <f>IF(J381="0. Initiate","$51,000",IF(J381="1. Junior Member","$306,000",IF(J381="2. Member","$1,581,000",IF(J381="3. Senior Member","$0",IF(J381="4. Consul Initiate","$0","$0")))))</f>
        <v>$0</v>
      </c>
      <c r="M381" s="39">
        <f>L381-N381</f>
        <v>0</v>
      </c>
      <c r="N381" s="44"/>
      <c r="O381" s="9"/>
      <c r="P381" s="93"/>
      <c r="Q381" s="111"/>
      <c r="R381" s="111"/>
      <c r="S381" s="54"/>
      <c r="T381" s="54"/>
      <c r="U381" s="54"/>
      <c r="V381" s="54"/>
      <c r="W381" s="54"/>
    </row>
    <row r="382" spans="1:23" x14ac:dyDescent="0.25">
      <c r="A382" s="52"/>
      <c r="B382" s="53"/>
      <c r="C382" s="53"/>
      <c r="D382" s="54"/>
      <c r="E382" s="54"/>
      <c r="F382" s="54"/>
      <c r="G382" s="4"/>
      <c r="H382" s="4"/>
      <c r="I382" s="7"/>
      <c r="J382" s="7"/>
      <c r="K382" s="7"/>
      <c r="L382" s="11" t="str">
        <f>IF(J382="0. Initiate","$51,000",IF(J382="1. Junior Member","$306,000",IF(J382="2. Member","$1,581,000",IF(J382="3. Senior Member","$0",IF(J382="4. Consul Initiate","$0","$0")))))</f>
        <v>$0</v>
      </c>
      <c r="M382" s="39">
        <f>L382-N382</f>
        <v>0</v>
      </c>
      <c r="N382" s="44"/>
      <c r="O382" s="9"/>
      <c r="P382" s="93"/>
      <c r="Q382" s="111"/>
      <c r="R382" s="111"/>
      <c r="S382" s="54"/>
      <c r="T382" s="54"/>
      <c r="U382" s="54"/>
      <c r="V382" s="54"/>
      <c r="W382" s="54"/>
    </row>
    <row r="383" spans="1:23" x14ac:dyDescent="0.25">
      <c r="A383" s="52"/>
      <c r="B383" s="53"/>
      <c r="C383" s="53"/>
      <c r="D383" s="54"/>
      <c r="E383" s="54"/>
      <c r="F383" s="54"/>
      <c r="G383" s="4"/>
      <c r="H383" s="4"/>
      <c r="I383" s="7"/>
      <c r="J383" s="7"/>
      <c r="K383" s="7"/>
      <c r="L383" s="11" t="str">
        <f>IF(J383="0. Initiate","$51,000",IF(J383="1. Junior Member","$306,000",IF(J383="2. Member","$1,581,000",IF(J383="3. Senior Member","$0",IF(J383="4. Consul Initiate","$0","$0")))))</f>
        <v>$0</v>
      </c>
      <c r="M383" s="39">
        <f>L383-N383</f>
        <v>0</v>
      </c>
      <c r="N383" s="44"/>
      <c r="O383" s="9"/>
      <c r="P383" s="93"/>
      <c r="Q383" s="111"/>
      <c r="R383" s="111"/>
      <c r="S383" s="54"/>
      <c r="T383" s="54"/>
      <c r="U383" s="54"/>
      <c r="V383" s="54"/>
      <c r="W383" s="54"/>
    </row>
    <row r="384" spans="1:23" x14ac:dyDescent="0.25">
      <c r="A384" s="52"/>
      <c r="B384" s="53"/>
      <c r="C384" s="53"/>
      <c r="D384" s="54"/>
      <c r="E384" s="54"/>
      <c r="F384" s="54"/>
      <c r="G384" s="4"/>
      <c r="H384" s="4"/>
      <c r="I384" s="7"/>
      <c r="J384" s="7"/>
      <c r="K384" s="7"/>
      <c r="L384" s="11" t="str">
        <f>IF(J384="0. Initiate","$51,000",IF(J384="1. Junior Member","$306,000",IF(J384="2. Member","$1,581,000",IF(J384="3. Senior Member","$0",IF(J384="4. Consul Initiate","$0","$0")))))</f>
        <v>$0</v>
      </c>
      <c r="M384" s="39">
        <f>L384-N384</f>
        <v>0</v>
      </c>
      <c r="N384" s="44"/>
      <c r="O384" s="9"/>
      <c r="P384" s="93"/>
      <c r="Q384" s="111"/>
      <c r="R384" s="111"/>
      <c r="S384" s="54"/>
      <c r="T384" s="54"/>
      <c r="U384" s="54"/>
      <c r="V384" s="54"/>
      <c r="W384" s="54"/>
    </row>
    <row r="385" spans="1:23" x14ac:dyDescent="0.25">
      <c r="A385" s="52"/>
      <c r="B385" s="53"/>
      <c r="C385" s="53"/>
      <c r="D385" s="54"/>
      <c r="E385" s="54"/>
      <c r="F385" s="54"/>
      <c r="G385" s="4"/>
      <c r="H385" s="4"/>
      <c r="I385" s="7"/>
      <c r="J385" s="7"/>
      <c r="K385" s="7"/>
      <c r="L385" s="11" t="str">
        <f>IF(J385="0. Initiate","$51,000",IF(J385="1. Junior Member","$306,000",IF(J385="2. Member","$1,581,000",IF(J385="3. Senior Member","$0",IF(J385="4. Consul Initiate","$0","$0")))))</f>
        <v>$0</v>
      </c>
      <c r="M385" s="39">
        <f>L385-N385</f>
        <v>0</v>
      </c>
      <c r="N385" s="44"/>
      <c r="O385" s="9"/>
      <c r="P385" s="93"/>
      <c r="Q385" s="111"/>
      <c r="R385" s="111"/>
      <c r="S385" s="54"/>
      <c r="T385" s="54"/>
      <c r="U385" s="54"/>
      <c r="V385" s="54"/>
      <c r="W385" s="54"/>
    </row>
    <row r="386" spans="1:23" x14ac:dyDescent="0.25">
      <c r="A386" s="52"/>
      <c r="B386" s="53"/>
      <c r="C386" s="53"/>
      <c r="D386" s="54"/>
      <c r="E386" s="54"/>
      <c r="F386" s="54"/>
      <c r="G386" s="4"/>
      <c r="H386" s="4"/>
      <c r="I386" s="7"/>
      <c r="J386" s="7"/>
      <c r="K386" s="7"/>
      <c r="L386" s="11" t="str">
        <f>IF(J386="0. Initiate","$51,000",IF(J386="1. Junior Member","$306,000",IF(J386="2. Member","$1,581,000",IF(J386="3. Senior Member","$0",IF(J386="4. Consul Initiate","$0","$0")))))</f>
        <v>$0</v>
      </c>
      <c r="M386" s="39">
        <f>L386-N386</f>
        <v>0</v>
      </c>
      <c r="N386" s="44"/>
      <c r="O386" s="9"/>
      <c r="P386" s="93"/>
      <c r="Q386" s="111"/>
      <c r="R386" s="111"/>
      <c r="S386" s="54"/>
      <c r="T386" s="54"/>
      <c r="U386" s="54"/>
      <c r="V386" s="54"/>
      <c r="W386" s="54"/>
    </row>
    <row r="387" spans="1:23" x14ac:dyDescent="0.25">
      <c r="A387" s="52"/>
      <c r="B387" s="53"/>
      <c r="C387" s="53"/>
      <c r="D387" s="54"/>
      <c r="E387" s="54"/>
      <c r="F387" s="54"/>
      <c r="G387" s="4"/>
      <c r="H387" s="4"/>
      <c r="I387" s="7"/>
      <c r="J387" s="7"/>
      <c r="K387" s="7"/>
      <c r="L387" s="11" t="str">
        <f>IF(J387="0. Initiate","$51,000",IF(J387="1. Junior Member","$306,000",IF(J387="2. Member","$1,581,000",IF(J387="3. Senior Member","$0",IF(J387="4. Consul Initiate","$0","$0")))))</f>
        <v>$0</v>
      </c>
      <c r="M387" s="39">
        <f>L387-N387</f>
        <v>0</v>
      </c>
      <c r="N387" s="44"/>
      <c r="O387" s="9"/>
      <c r="P387" s="93"/>
      <c r="Q387" s="111"/>
      <c r="R387" s="111"/>
      <c r="S387" s="54"/>
      <c r="T387" s="54"/>
      <c r="U387" s="54"/>
      <c r="V387" s="54"/>
      <c r="W387" s="54"/>
    </row>
    <row r="388" spans="1:23" x14ac:dyDescent="0.25">
      <c r="A388" s="52"/>
      <c r="B388" s="53"/>
      <c r="C388" s="53"/>
      <c r="D388" s="54"/>
      <c r="E388" s="54"/>
      <c r="F388" s="54"/>
      <c r="G388" s="4"/>
      <c r="H388" s="4"/>
      <c r="I388" s="7"/>
      <c r="J388" s="7"/>
      <c r="K388" s="7"/>
      <c r="L388" s="11" t="str">
        <f>IF(J388="0. Initiate","$51,000",IF(J388="1. Junior Member","$306,000",IF(J388="2. Member","$1,581,000",IF(J388="3. Senior Member","$0",IF(J388="4. Consul Initiate","$0","$0")))))</f>
        <v>$0</v>
      </c>
      <c r="M388" s="39">
        <f>L388-N388</f>
        <v>0</v>
      </c>
      <c r="N388" s="44"/>
      <c r="O388" s="9"/>
      <c r="P388" s="93"/>
      <c r="Q388" s="111"/>
      <c r="R388" s="111"/>
      <c r="S388" s="54"/>
      <c r="T388" s="54"/>
      <c r="U388" s="54"/>
      <c r="V388" s="54"/>
      <c r="W388" s="54"/>
    </row>
    <row r="389" spans="1:23" x14ac:dyDescent="0.25">
      <c r="A389" s="52"/>
      <c r="B389" s="53"/>
      <c r="C389" s="53"/>
      <c r="D389" s="54"/>
      <c r="E389" s="54"/>
      <c r="F389" s="54"/>
      <c r="G389" s="4"/>
      <c r="H389" s="4"/>
      <c r="I389" s="7"/>
      <c r="J389" s="7"/>
      <c r="K389" s="7"/>
      <c r="L389" s="11" t="str">
        <f>IF(J389="0. Initiate","$51,000",IF(J389="1. Junior Member","$306,000",IF(J389="2. Member","$1,581,000",IF(J389="3. Senior Member","$0",IF(J389="4. Consul Initiate","$0","$0")))))</f>
        <v>$0</v>
      </c>
      <c r="M389" s="39">
        <f>L389-N389</f>
        <v>0</v>
      </c>
      <c r="N389" s="44"/>
      <c r="O389" s="9"/>
      <c r="P389" s="93"/>
      <c r="Q389" s="111"/>
      <c r="R389" s="111"/>
      <c r="S389" s="54"/>
      <c r="T389" s="54"/>
      <c r="U389" s="54"/>
      <c r="V389" s="54"/>
      <c r="W389" s="54"/>
    </row>
    <row r="390" spans="1:23" x14ac:dyDescent="0.25">
      <c r="A390" s="52"/>
      <c r="B390" s="53"/>
      <c r="C390" s="53"/>
      <c r="D390" s="54"/>
      <c r="E390" s="54"/>
      <c r="F390" s="54"/>
      <c r="G390" s="4"/>
      <c r="H390" s="4"/>
      <c r="I390" s="7"/>
      <c r="J390" s="7"/>
      <c r="K390" s="7"/>
      <c r="L390" s="11" t="str">
        <f>IF(J390="0. Initiate","$51,000",IF(J390="1. Junior Member","$306,000",IF(J390="2. Member","$1,581,000",IF(J390="3. Senior Member","$0",IF(J390="4. Consul Initiate","$0","$0")))))</f>
        <v>$0</v>
      </c>
      <c r="M390" s="39">
        <f>L390-N390</f>
        <v>0</v>
      </c>
      <c r="N390" s="44"/>
      <c r="O390" s="9"/>
      <c r="P390" s="93"/>
      <c r="Q390" s="111"/>
      <c r="R390" s="111"/>
      <c r="S390" s="54"/>
      <c r="T390" s="54"/>
      <c r="U390" s="54"/>
      <c r="V390" s="54"/>
      <c r="W390" s="54"/>
    </row>
    <row r="391" spans="1:23" x14ac:dyDescent="0.25">
      <c r="A391" s="52"/>
      <c r="B391" s="53"/>
      <c r="C391" s="53"/>
      <c r="D391" s="54"/>
      <c r="E391" s="54"/>
      <c r="F391" s="54"/>
      <c r="G391" s="4"/>
      <c r="H391" s="4"/>
      <c r="I391" s="7"/>
      <c r="J391" s="7"/>
      <c r="K391" s="7"/>
      <c r="L391" s="11" t="str">
        <f>IF(J391="0. Initiate","$51,000",IF(J391="1. Junior Member","$306,000",IF(J391="2. Member","$1,581,000",IF(J391="3. Senior Member","$0",IF(J391="4. Consul Initiate","$0","$0")))))</f>
        <v>$0</v>
      </c>
      <c r="M391" s="39">
        <f>L391-N391</f>
        <v>0</v>
      </c>
      <c r="N391" s="44"/>
      <c r="O391" s="9"/>
      <c r="P391" s="93"/>
      <c r="Q391" s="111"/>
      <c r="R391" s="111"/>
      <c r="S391" s="54"/>
      <c r="T391" s="54"/>
      <c r="U391" s="54"/>
      <c r="V391" s="54"/>
      <c r="W391" s="54"/>
    </row>
    <row r="392" spans="1:23" x14ac:dyDescent="0.25">
      <c r="A392" s="52"/>
      <c r="B392" s="53"/>
      <c r="C392" s="53"/>
      <c r="D392" s="54"/>
      <c r="E392" s="54"/>
      <c r="F392" s="54"/>
      <c r="G392" s="4"/>
      <c r="H392" s="4"/>
      <c r="I392" s="7"/>
      <c r="J392" s="7"/>
      <c r="K392" s="7"/>
      <c r="L392" s="11" t="str">
        <f>IF(J392="0. Initiate","$51,000",IF(J392="1. Junior Member","$306,000",IF(J392="2. Member","$1,581,000",IF(J392="3. Senior Member","$0",IF(J392="4. Consul Initiate","$0","$0")))))</f>
        <v>$0</v>
      </c>
      <c r="M392" s="39">
        <f>L392-N392</f>
        <v>0</v>
      </c>
      <c r="N392" s="44"/>
      <c r="O392" s="9"/>
      <c r="P392" s="93"/>
      <c r="Q392" s="111"/>
      <c r="R392" s="111"/>
      <c r="S392" s="54"/>
      <c r="T392" s="54"/>
      <c r="U392" s="54"/>
      <c r="V392" s="54"/>
      <c r="W392" s="54"/>
    </row>
    <row r="393" spans="1:23" x14ac:dyDescent="0.25">
      <c r="A393" s="52"/>
      <c r="B393" s="53"/>
      <c r="C393" s="53"/>
      <c r="D393" s="54"/>
      <c r="E393" s="54"/>
      <c r="F393" s="54"/>
      <c r="G393" s="4"/>
      <c r="H393" s="4"/>
      <c r="I393" s="7"/>
      <c r="J393" s="7"/>
      <c r="K393" s="7"/>
      <c r="L393" s="11" t="str">
        <f>IF(J393="0. Initiate","$51,000",IF(J393="1. Junior Member","$306,000",IF(J393="2. Member","$1,581,000",IF(J393="3. Senior Member","$0",IF(J393="4. Consul Initiate","$0","$0")))))</f>
        <v>$0</v>
      </c>
      <c r="M393" s="39">
        <f>L393-N393</f>
        <v>0</v>
      </c>
      <c r="N393" s="44"/>
      <c r="O393" s="9"/>
      <c r="P393" s="93"/>
      <c r="Q393" s="111"/>
      <c r="R393" s="111"/>
      <c r="S393" s="54"/>
      <c r="T393" s="54"/>
      <c r="U393" s="54"/>
      <c r="V393" s="54"/>
      <c r="W393" s="54"/>
    </row>
    <row r="394" spans="1:23" x14ac:dyDescent="0.25">
      <c r="A394" s="52"/>
      <c r="B394" s="53"/>
      <c r="C394" s="53"/>
      <c r="D394" s="54"/>
      <c r="E394" s="54"/>
      <c r="F394" s="54"/>
      <c r="G394" s="4"/>
      <c r="H394" s="4"/>
      <c r="I394" s="7"/>
      <c r="J394" s="7"/>
      <c r="K394" s="7"/>
      <c r="L394" s="11" t="str">
        <f>IF(J394="0. Initiate","$51,000",IF(J394="1. Junior Member","$306,000",IF(J394="2. Member","$1,581,000",IF(J394="3. Senior Member","$0",IF(J394="4. Consul Initiate","$0","$0")))))</f>
        <v>$0</v>
      </c>
      <c r="M394" s="39">
        <f>L394-N394</f>
        <v>0</v>
      </c>
      <c r="N394" s="44"/>
      <c r="O394" s="9"/>
      <c r="P394" s="93"/>
      <c r="Q394" s="111"/>
      <c r="R394" s="111"/>
      <c r="S394" s="54"/>
      <c r="T394" s="54"/>
      <c r="U394" s="54"/>
      <c r="V394" s="54"/>
      <c r="W394" s="54"/>
    </row>
    <row r="395" spans="1:23" x14ac:dyDescent="0.25">
      <c r="A395" s="52"/>
      <c r="B395" s="53"/>
      <c r="C395" s="53"/>
      <c r="D395" s="54"/>
      <c r="E395" s="54"/>
      <c r="F395" s="54"/>
      <c r="G395" s="4"/>
      <c r="H395" s="4"/>
      <c r="I395" s="7"/>
      <c r="J395" s="7"/>
      <c r="K395" s="7"/>
      <c r="L395" s="11" t="str">
        <f>IF(J395="0. Initiate","$51,000",IF(J395="1. Junior Member","$306,000",IF(J395="2. Member","$1,581,000",IF(J395="3. Senior Member","$0",IF(J395="4. Consul Initiate","$0","$0")))))</f>
        <v>$0</v>
      </c>
      <c r="M395" s="39">
        <f>L395-N395</f>
        <v>0</v>
      </c>
      <c r="N395" s="44"/>
      <c r="O395" s="9"/>
      <c r="P395" s="93"/>
      <c r="Q395" s="111"/>
      <c r="R395" s="111"/>
      <c r="S395" s="54"/>
      <c r="T395" s="54"/>
      <c r="U395" s="54"/>
      <c r="V395" s="54"/>
      <c r="W395" s="54"/>
    </row>
    <row r="396" spans="1:23" x14ac:dyDescent="0.25">
      <c r="A396" s="52"/>
      <c r="B396" s="53"/>
      <c r="C396" s="53"/>
      <c r="D396" s="54"/>
      <c r="E396" s="54"/>
      <c r="F396" s="54"/>
      <c r="G396" s="4"/>
      <c r="H396" s="4"/>
      <c r="I396" s="7"/>
      <c r="J396" s="7"/>
      <c r="K396" s="7"/>
      <c r="L396" s="11" t="str">
        <f>IF(J396="0. Initiate","$51,000",IF(J396="1. Junior Member","$306,000",IF(J396="2. Member","$1,581,000",IF(J396="3. Senior Member","$0",IF(J396="4. Consul Initiate","$0","$0")))))</f>
        <v>$0</v>
      </c>
      <c r="M396" s="39">
        <f>L396-N396</f>
        <v>0</v>
      </c>
      <c r="N396" s="44"/>
      <c r="O396" s="9"/>
      <c r="P396" s="93"/>
      <c r="Q396" s="111"/>
      <c r="R396" s="111"/>
      <c r="S396" s="54"/>
      <c r="T396" s="54"/>
      <c r="U396" s="54"/>
      <c r="V396" s="54"/>
      <c r="W396" s="54"/>
    </row>
    <row r="397" spans="1:23" x14ac:dyDescent="0.25">
      <c r="A397" s="52"/>
      <c r="B397" s="53"/>
      <c r="C397" s="53"/>
      <c r="D397" s="54"/>
      <c r="E397" s="54"/>
      <c r="F397" s="54"/>
      <c r="G397" s="4"/>
      <c r="H397" s="4"/>
      <c r="I397" s="7"/>
      <c r="J397" s="7"/>
      <c r="K397" s="7"/>
      <c r="L397" s="11" t="str">
        <f>IF(J397="0. Initiate","$51,000",IF(J397="1. Junior Member","$306,000",IF(J397="2. Member","$1,581,000",IF(J397="3. Senior Member","$0",IF(J397="4. Consul Initiate","$0","$0")))))</f>
        <v>$0</v>
      </c>
      <c r="M397" s="39">
        <f>L397-N397</f>
        <v>0</v>
      </c>
      <c r="N397" s="44"/>
      <c r="O397" s="9"/>
      <c r="P397" s="93"/>
      <c r="Q397" s="111"/>
      <c r="R397" s="111"/>
      <c r="S397" s="54"/>
      <c r="T397" s="54"/>
      <c r="U397" s="54"/>
      <c r="V397" s="54"/>
      <c r="W397" s="54"/>
    </row>
    <row r="398" spans="1:23" x14ac:dyDescent="0.25">
      <c r="A398" s="52"/>
      <c r="B398" s="53"/>
      <c r="C398" s="53"/>
      <c r="D398" s="54"/>
      <c r="E398" s="54"/>
      <c r="F398" s="54"/>
      <c r="G398" s="4"/>
      <c r="H398" s="4"/>
      <c r="I398" s="7"/>
      <c r="J398" s="7"/>
      <c r="K398" s="7"/>
      <c r="L398" s="11" t="str">
        <f>IF(J398="0. Initiate","$51,000",IF(J398="1. Junior Member","$306,000",IF(J398="2. Member","$1,581,000",IF(J398="3. Senior Member","$0",IF(J398="4. Consul Initiate","$0","$0")))))</f>
        <v>$0</v>
      </c>
      <c r="M398" s="39">
        <f>L398-N398</f>
        <v>0</v>
      </c>
      <c r="N398" s="44"/>
      <c r="O398" s="9"/>
      <c r="P398" s="93"/>
      <c r="Q398" s="111"/>
      <c r="R398" s="111"/>
      <c r="S398" s="54"/>
      <c r="T398" s="54"/>
      <c r="U398" s="54"/>
      <c r="V398" s="54"/>
      <c r="W398" s="54"/>
    </row>
    <row r="399" spans="1:23" x14ac:dyDescent="0.25">
      <c r="A399" s="52"/>
      <c r="B399" s="53"/>
      <c r="C399" s="53"/>
      <c r="D399" s="54"/>
      <c r="E399" s="54"/>
      <c r="F399" s="54"/>
      <c r="G399" s="4"/>
      <c r="H399" s="4"/>
      <c r="I399" s="7"/>
      <c r="J399" s="7"/>
      <c r="K399" s="7"/>
      <c r="L399" s="11" t="str">
        <f>IF(J399="0. Initiate","$51,000",IF(J399="1. Junior Member","$306,000",IF(J399="2. Member","$1,581,000",IF(J399="3. Senior Member","$0",IF(J399="4. Consul Initiate","$0","$0")))))</f>
        <v>$0</v>
      </c>
      <c r="M399" s="39">
        <f>L399-N399</f>
        <v>0</v>
      </c>
      <c r="N399" s="44"/>
      <c r="O399" s="9"/>
      <c r="P399" s="93"/>
      <c r="Q399" s="111"/>
      <c r="R399" s="111"/>
      <c r="S399" s="54"/>
      <c r="T399" s="54"/>
      <c r="U399" s="54"/>
      <c r="V399" s="54"/>
      <c r="W399" s="54"/>
    </row>
    <row r="400" spans="1:23" x14ac:dyDescent="0.25">
      <c r="A400" s="52"/>
      <c r="B400" s="53"/>
      <c r="C400" s="53"/>
      <c r="D400" s="54"/>
      <c r="E400" s="54"/>
      <c r="F400" s="54"/>
      <c r="G400" s="4"/>
      <c r="H400" s="4"/>
      <c r="I400" s="7"/>
      <c r="J400" s="7"/>
      <c r="K400" s="7"/>
      <c r="L400" s="11" t="str">
        <f>IF(J400="0. Initiate","$51,000",IF(J400="1. Junior Member","$306,000",IF(J400="2. Member","$1,581,000",IF(J400="3. Senior Member","$0",IF(J400="4. Consul Initiate","$0","$0")))))</f>
        <v>$0</v>
      </c>
      <c r="M400" s="39">
        <f>L400-N400</f>
        <v>0</v>
      </c>
      <c r="N400" s="44"/>
      <c r="O400" s="9"/>
      <c r="P400" s="93"/>
      <c r="Q400" s="111"/>
      <c r="R400" s="111"/>
      <c r="S400" s="54"/>
      <c r="T400" s="54"/>
      <c r="U400" s="54"/>
      <c r="V400" s="54"/>
      <c r="W400" s="54"/>
    </row>
    <row r="401" spans="1:23" x14ac:dyDescent="0.25">
      <c r="A401" s="52"/>
      <c r="B401" s="53"/>
      <c r="C401" s="53"/>
      <c r="D401" s="54"/>
      <c r="E401" s="54"/>
      <c r="F401" s="54"/>
      <c r="G401" s="4"/>
      <c r="H401" s="4"/>
      <c r="I401" s="7"/>
      <c r="J401" s="7"/>
      <c r="K401" s="7"/>
      <c r="L401" s="11" t="str">
        <f>IF(J401="0. Initiate","$51,000",IF(J401="1. Junior Member","$306,000",IF(J401="2. Member","$1,581,000",IF(J401="3. Senior Member","$0",IF(J401="4. Consul Initiate","$0","$0")))))</f>
        <v>$0</v>
      </c>
      <c r="M401" s="39">
        <f>L401-N401</f>
        <v>0</v>
      </c>
      <c r="N401" s="44"/>
      <c r="O401" s="9"/>
      <c r="P401" s="93"/>
      <c r="Q401" s="111"/>
      <c r="R401" s="111"/>
      <c r="S401" s="54"/>
      <c r="T401" s="54"/>
      <c r="U401" s="54"/>
      <c r="V401" s="54"/>
      <c r="W401" s="54"/>
    </row>
    <row r="402" spans="1:23" x14ac:dyDescent="0.25">
      <c r="A402" s="52"/>
      <c r="B402" s="53"/>
      <c r="C402" s="53"/>
      <c r="D402" s="54"/>
      <c r="E402" s="54"/>
      <c r="F402" s="54"/>
      <c r="G402" s="4"/>
      <c r="H402" s="4"/>
      <c r="I402" s="7"/>
      <c r="J402" s="7"/>
      <c r="K402" s="7"/>
      <c r="L402" s="11" t="str">
        <f>IF(J402="0. Initiate","$51,000",IF(J402="1. Junior Member","$306,000",IF(J402="2. Member","$1,581,000",IF(J402="3. Senior Member","$0",IF(J402="4. Consul Initiate","$0","$0")))))</f>
        <v>$0</v>
      </c>
      <c r="M402" s="39">
        <f>L402-N402</f>
        <v>0</v>
      </c>
      <c r="N402" s="44"/>
      <c r="O402" s="9"/>
      <c r="P402" s="93"/>
      <c r="Q402" s="111"/>
      <c r="R402" s="111"/>
      <c r="S402" s="54"/>
      <c r="T402" s="54"/>
      <c r="U402" s="54"/>
      <c r="V402" s="54"/>
      <c r="W402" s="54"/>
    </row>
    <row r="403" spans="1:23" x14ac:dyDescent="0.25">
      <c r="A403" s="52"/>
      <c r="B403" s="53"/>
      <c r="C403" s="53"/>
      <c r="D403" s="54"/>
      <c r="E403" s="54"/>
      <c r="F403" s="54"/>
      <c r="G403" s="4"/>
      <c r="H403" s="4"/>
      <c r="I403" s="7"/>
      <c r="J403" s="7"/>
      <c r="K403" s="7"/>
      <c r="L403" s="11" t="str">
        <f>IF(J403="0. Initiate","$51,000",IF(J403="1. Junior Member","$306,000",IF(J403="2. Member","$1,581,000",IF(J403="3. Senior Member","$0",IF(J403="4. Consul Initiate","$0","$0")))))</f>
        <v>$0</v>
      </c>
      <c r="M403" s="39">
        <f>L403-N403</f>
        <v>0</v>
      </c>
      <c r="N403" s="44"/>
      <c r="O403" s="9"/>
      <c r="P403" s="93"/>
      <c r="Q403" s="111"/>
      <c r="R403" s="111"/>
      <c r="S403" s="54"/>
      <c r="T403" s="54"/>
      <c r="U403" s="54"/>
      <c r="V403" s="54"/>
      <c r="W403" s="54"/>
    </row>
    <row r="404" spans="1:23" x14ac:dyDescent="0.25">
      <c r="A404" s="52"/>
      <c r="B404" s="53"/>
      <c r="C404" s="53"/>
      <c r="D404" s="54"/>
      <c r="E404" s="54"/>
      <c r="F404" s="54"/>
      <c r="G404" s="4"/>
      <c r="H404" s="4"/>
      <c r="I404" s="7"/>
      <c r="J404" s="7"/>
      <c r="K404" s="7"/>
      <c r="L404" s="11" t="str">
        <f>IF(J404="0. Initiate","$51,000",IF(J404="1. Junior Member","$306,000",IF(J404="2. Member","$1,581,000",IF(J404="3. Senior Member","$0",IF(J404="4. Consul Initiate","$0","$0")))))</f>
        <v>$0</v>
      </c>
      <c r="M404" s="39">
        <f>L404-N404</f>
        <v>0</v>
      </c>
      <c r="N404" s="44"/>
      <c r="O404" s="9"/>
      <c r="P404" s="93"/>
      <c r="Q404" s="111"/>
      <c r="R404" s="111"/>
      <c r="S404" s="54"/>
      <c r="T404" s="54"/>
      <c r="U404" s="54"/>
      <c r="V404" s="54"/>
      <c r="W404" s="54"/>
    </row>
    <row r="405" spans="1:23" x14ac:dyDescent="0.25">
      <c r="A405" s="52"/>
      <c r="B405" s="53"/>
      <c r="C405" s="53"/>
      <c r="D405" s="54"/>
      <c r="E405" s="54"/>
      <c r="F405" s="54"/>
      <c r="G405" s="4"/>
      <c r="H405" s="4"/>
      <c r="I405" s="7"/>
      <c r="J405" s="7"/>
      <c r="K405" s="7"/>
      <c r="L405" s="11" t="str">
        <f>IF(J405="0. Initiate","$51,000",IF(J405="1. Junior Member","$306,000",IF(J405="2. Member","$1,581,000",IF(J405="3. Senior Member","$0",IF(J405="4. Consul Initiate","$0","$0")))))</f>
        <v>$0</v>
      </c>
      <c r="M405" s="39">
        <f>L405-N405</f>
        <v>0</v>
      </c>
      <c r="N405" s="44"/>
      <c r="O405" s="9"/>
      <c r="P405" s="93"/>
      <c r="Q405" s="111"/>
      <c r="R405" s="111"/>
      <c r="S405" s="54"/>
      <c r="T405" s="54"/>
      <c r="U405" s="54"/>
      <c r="V405" s="54"/>
      <c r="W405" s="54"/>
    </row>
    <row r="406" spans="1:23" x14ac:dyDescent="0.25">
      <c r="A406" s="52"/>
      <c r="B406" s="53"/>
      <c r="C406" s="53"/>
      <c r="D406" s="54"/>
      <c r="E406" s="54"/>
      <c r="F406" s="54"/>
      <c r="G406" s="4"/>
      <c r="H406" s="4"/>
      <c r="I406" s="7"/>
      <c r="J406" s="7"/>
      <c r="K406" s="7"/>
      <c r="L406" s="11" t="str">
        <f>IF(J406="0. Initiate","$51,000",IF(J406="1. Junior Member","$306,000",IF(J406="2. Member","$1,581,000",IF(J406="3. Senior Member","$0",IF(J406="4. Consul Initiate","$0","$0")))))</f>
        <v>$0</v>
      </c>
      <c r="M406" s="39">
        <f>L406-N406</f>
        <v>0</v>
      </c>
      <c r="N406" s="44"/>
      <c r="O406" s="9"/>
      <c r="P406" s="93"/>
      <c r="Q406" s="111"/>
      <c r="R406" s="111"/>
      <c r="S406" s="54"/>
      <c r="T406" s="54"/>
      <c r="U406" s="54"/>
      <c r="V406" s="54"/>
      <c r="W406" s="54"/>
    </row>
    <row r="407" spans="1:23" x14ac:dyDescent="0.25">
      <c r="A407" s="52"/>
      <c r="B407" s="53"/>
      <c r="C407" s="53"/>
      <c r="D407" s="54"/>
      <c r="E407" s="54"/>
      <c r="F407" s="54"/>
      <c r="G407" s="4"/>
      <c r="H407" s="4"/>
      <c r="I407" s="7"/>
      <c r="J407" s="7"/>
      <c r="K407" s="7"/>
      <c r="L407" s="11" t="str">
        <f>IF(J407="0. Initiate","$51,000",IF(J407="1. Junior Member","$306,000",IF(J407="2. Member","$1,581,000",IF(J407="3. Senior Member","$0",IF(J407="4. Consul Initiate","$0","$0")))))</f>
        <v>$0</v>
      </c>
      <c r="M407" s="39">
        <f>L407-N407</f>
        <v>0</v>
      </c>
      <c r="N407" s="44"/>
      <c r="O407" s="9"/>
      <c r="P407" s="93"/>
      <c r="Q407" s="111"/>
      <c r="R407" s="111"/>
      <c r="S407" s="54"/>
      <c r="T407" s="54"/>
      <c r="U407" s="54"/>
      <c r="V407" s="54"/>
      <c r="W407" s="54"/>
    </row>
    <row r="408" spans="1:23" x14ac:dyDescent="0.25">
      <c r="A408" s="52"/>
      <c r="B408" s="53"/>
      <c r="C408" s="53"/>
      <c r="D408" s="54"/>
      <c r="E408" s="54"/>
      <c r="F408" s="54"/>
      <c r="G408" s="4"/>
      <c r="H408" s="4"/>
      <c r="I408" s="7"/>
      <c r="J408" s="7"/>
      <c r="K408" s="7"/>
      <c r="L408" s="11" t="str">
        <f>IF(J408="0. Initiate","$51,000",IF(J408="1. Junior Member","$306,000",IF(J408="2. Member","$1,581,000",IF(J408="3. Senior Member","$0",IF(J408="4. Consul Initiate","$0","$0")))))</f>
        <v>$0</v>
      </c>
      <c r="M408" s="39">
        <f>L408-N408</f>
        <v>0</v>
      </c>
      <c r="N408" s="44"/>
      <c r="O408" s="9"/>
      <c r="P408" s="93"/>
      <c r="Q408" s="111"/>
      <c r="R408" s="111"/>
      <c r="S408" s="54"/>
      <c r="T408" s="54"/>
      <c r="U408" s="54"/>
      <c r="V408" s="54"/>
      <c r="W408" s="54"/>
    </row>
    <row r="409" spans="1:23" x14ac:dyDescent="0.25">
      <c r="A409" s="52"/>
      <c r="B409" s="53"/>
      <c r="C409" s="53"/>
      <c r="D409" s="54"/>
      <c r="E409" s="54"/>
      <c r="F409" s="54"/>
      <c r="G409" s="4"/>
      <c r="H409" s="4"/>
      <c r="I409" s="7"/>
      <c r="J409" s="7"/>
      <c r="K409" s="7"/>
      <c r="L409" s="11" t="str">
        <f>IF(J409="0. Initiate","$51,000",IF(J409="1. Junior Member","$306,000",IF(J409="2. Member","$1,581,000",IF(J409="3. Senior Member","$0",IF(J409="4. Consul Initiate","$0","$0")))))</f>
        <v>$0</v>
      </c>
      <c r="M409" s="39">
        <f>L409-N409</f>
        <v>0</v>
      </c>
      <c r="N409" s="44"/>
      <c r="O409" s="9"/>
      <c r="P409" s="93"/>
      <c r="Q409" s="111"/>
      <c r="R409" s="111"/>
      <c r="S409" s="54"/>
      <c r="T409" s="54"/>
      <c r="U409" s="54"/>
      <c r="V409" s="54"/>
      <c r="W409" s="54"/>
    </row>
    <row r="410" spans="1:23" x14ac:dyDescent="0.25">
      <c r="A410" s="52"/>
      <c r="B410" s="53"/>
      <c r="C410" s="53"/>
      <c r="D410" s="54"/>
      <c r="E410" s="54"/>
      <c r="F410" s="54"/>
      <c r="G410" s="4"/>
      <c r="H410" s="4"/>
      <c r="I410" s="7"/>
      <c r="J410" s="7"/>
      <c r="K410" s="7"/>
      <c r="L410" s="11" t="str">
        <f>IF(J410="0. Initiate","$51,000",IF(J410="1. Junior Member","$306,000",IF(J410="2. Member","$1,581,000",IF(J410="3. Senior Member","$0",IF(J410="4. Consul Initiate","$0","$0")))))</f>
        <v>$0</v>
      </c>
      <c r="M410" s="39">
        <f>L410-N410</f>
        <v>0</v>
      </c>
      <c r="N410" s="44"/>
      <c r="O410" s="9"/>
      <c r="P410" s="93"/>
      <c r="Q410" s="111"/>
      <c r="R410" s="111"/>
      <c r="S410" s="54"/>
      <c r="T410" s="54"/>
      <c r="U410" s="54"/>
      <c r="V410" s="54"/>
      <c r="W410" s="54"/>
    </row>
    <row r="411" spans="1:23" x14ac:dyDescent="0.25">
      <c r="A411" s="52"/>
      <c r="B411" s="53"/>
      <c r="C411" s="53"/>
      <c r="D411" s="54"/>
      <c r="E411" s="54"/>
      <c r="F411" s="54"/>
      <c r="G411" s="4"/>
      <c r="H411" s="4"/>
      <c r="I411" s="7"/>
      <c r="J411" s="7"/>
      <c r="K411" s="7"/>
      <c r="L411" s="11" t="str">
        <f>IF(J411="0. Initiate","$51,000",IF(J411="1. Junior Member","$306,000",IF(J411="2. Member","$1,581,000",IF(J411="3. Senior Member","$0",IF(J411="4. Consul Initiate","$0","$0")))))</f>
        <v>$0</v>
      </c>
      <c r="M411" s="39">
        <f>L411-N411</f>
        <v>0</v>
      </c>
      <c r="N411" s="44"/>
      <c r="O411" s="9"/>
      <c r="P411" s="93"/>
      <c r="Q411" s="111"/>
      <c r="R411" s="111"/>
      <c r="S411" s="54"/>
      <c r="T411" s="54"/>
      <c r="U411" s="54"/>
      <c r="V411" s="54"/>
      <c r="W411" s="54"/>
    </row>
    <row r="412" spans="1:23" x14ac:dyDescent="0.25">
      <c r="A412" s="52"/>
      <c r="B412" s="53"/>
      <c r="C412" s="53"/>
      <c r="D412" s="54"/>
      <c r="E412" s="54"/>
      <c r="F412" s="54"/>
      <c r="G412" s="4"/>
      <c r="H412" s="4"/>
      <c r="I412" s="7"/>
      <c r="J412" s="7"/>
      <c r="K412" s="7"/>
      <c r="L412" s="11" t="str">
        <f>IF(J412="0. Initiate","$51,000",IF(J412="1. Junior Member","$306,000",IF(J412="2. Member","$1,581,000",IF(J412="3. Senior Member","$0",IF(J412="4. Consul Initiate","$0","$0")))))</f>
        <v>$0</v>
      </c>
      <c r="M412" s="39">
        <f>L412-N412</f>
        <v>0</v>
      </c>
      <c r="N412" s="44"/>
      <c r="O412" s="9"/>
      <c r="P412" s="93"/>
      <c r="Q412" s="111"/>
      <c r="R412" s="111"/>
      <c r="S412" s="54"/>
      <c r="T412" s="54"/>
      <c r="U412" s="54"/>
      <c r="V412" s="54"/>
      <c r="W412" s="54"/>
    </row>
    <row r="413" spans="1:23" x14ac:dyDescent="0.25">
      <c r="A413" s="52"/>
      <c r="B413" s="53"/>
      <c r="C413" s="53"/>
      <c r="D413" s="54"/>
      <c r="E413" s="54"/>
      <c r="F413" s="54"/>
      <c r="G413" s="4"/>
      <c r="H413" s="4"/>
      <c r="I413" s="7"/>
      <c r="J413" s="7"/>
      <c r="K413" s="7"/>
      <c r="L413" s="11" t="str">
        <f>IF(J413="0. Initiate","$51,000",IF(J413="1. Junior Member","$306,000",IF(J413="2. Member","$1,581,000",IF(J413="3. Senior Member","$0",IF(J413="4. Consul Initiate","$0","$0")))))</f>
        <v>$0</v>
      </c>
      <c r="M413" s="39">
        <f>L413-N413</f>
        <v>0</v>
      </c>
      <c r="N413" s="44"/>
      <c r="O413" s="9"/>
      <c r="P413" s="93"/>
      <c r="Q413" s="111"/>
      <c r="R413" s="111"/>
      <c r="S413" s="54"/>
      <c r="T413" s="54"/>
      <c r="U413" s="54"/>
      <c r="V413" s="54"/>
      <c r="W413" s="54"/>
    </row>
    <row r="414" spans="1:23" x14ac:dyDescent="0.25">
      <c r="A414" s="52"/>
      <c r="B414" s="53"/>
      <c r="C414" s="53"/>
      <c r="D414" s="54"/>
      <c r="E414" s="54"/>
      <c r="F414" s="54"/>
      <c r="G414" s="4"/>
      <c r="H414" s="4"/>
      <c r="I414" s="7"/>
      <c r="J414" s="7"/>
      <c r="K414" s="7"/>
      <c r="L414" s="11" t="str">
        <f>IF(J414="0. Initiate","$51,000",IF(J414="1. Junior Member","$306,000",IF(J414="2. Member","$1,581,000",IF(J414="3. Senior Member","$0",IF(J414="4. Consul Initiate","$0","$0")))))</f>
        <v>$0</v>
      </c>
      <c r="M414" s="39">
        <f>L414-N414</f>
        <v>0</v>
      </c>
      <c r="N414" s="44"/>
      <c r="O414" s="9"/>
      <c r="P414" s="93"/>
      <c r="Q414" s="111"/>
      <c r="R414" s="111"/>
      <c r="S414" s="54"/>
      <c r="T414" s="54"/>
      <c r="U414" s="54"/>
      <c r="V414" s="54"/>
      <c r="W414" s="54"/>
    </row>
    <row r="415" spans="1:23" x14ac:dyDescent="0.25">
      <c r="A415" s="52"/>
      <c r="B415" s="53"/>
      <c r="C415" s="53"/>
      <c r="D415" s="54"/>
      <c r="E415" s="54"/>
      <c r="F415" s="54"/>
      <c r="G415" s="4"/>
      <c r="H415" s="4"/>
      <c r="I415" s="7"/>
      <c r="J415" s="7"/>
      <c r="K415" s="7"/>
      <c r="L415" s="11" t="str">
        <f>IF(J415="0. Initiate","$51,000",IF(J415="1. Junior Member","$306,000",IF(J415="2. Member","$1,581,000",IF(J415="3. Senior Member","$0",IF(J415="4. Consul Initiate","$0","$0")))))</f>
        <v>$0</v>
      </c>
      <c r="M415" s="39">
        <f>L415-N415</f>
        <v>0</v>
      </c>
      <c r="N415" s="44"/>
      <c r="O415" s="9"/>
      <c r="P415" s="93"/>
      <c r="Q415" s="111"/>
      <c r="R415" s="111"/>
      <c r="S415" s="54"/>
      <c r="T415" s="54"/>
      <c r="U415" s="54"/>
      <c r="V415" s="54"/>
      <c r="W415" s="54"/>
    </row>
    <row r="416" spans="1:23" x14ac:dyDescent="0.25">
      <c r="A416" s="52"/>
      <c r="B416" s="53"/>
      <c r="C416" s="53"/>
      <c r="D416" s="54"/>
      <c r="E416" s="54"/>
      <c r="F416" s="54"/>
      <c r="G416" s="4"/>
      <c r="H416" s="4"/>
      <c r="I416" s="7"/>
      <c r="J416" s="7"/>
      <c r="K416" s="7"/>
      <c r="L416" s="11" t="str">
        <f>IF(J416="0. Initiate","$51,000",IF(J416="1. Junior Member","$306,000",IF(J416="2. Member","$1,581,000",IF(J416="3. Senior Member","$0",IF(J416="4. Consul Initiate","$0","$0")))))</f>
        <v>$0</v>
      </c>
      <c r="M416" s="39">
        <f>L416-N416</f>
        <v>0</v>
      </c>
      <c r="N416" s="44"/>
      <c r="O416" s="9"/>
      <c r="P416" s="93"/>
      <c r="Q416" s="111"/>
      <c r="R416" s="111"/>
      <c r="S416" s="54"/>
      <c r="T416" s="54"/>
      <c r="U416" s="54"/>
      <c r="V416" s="54"/>
      <c r="W416" s="54"/>
    </row>
    <row r="417" spans="1:23" x14ac:dyDescent="0.25">
      <c r="A417" s="52"/>
      <c r="B417" s="53"/>
      <c r="C417" s="53"/>
      <c r="D417" s="54"/>
      <c r="E417" s="54"/>
      <c r="F417" s="54"/>
      <c r="G417" s="4"/>
      <c r="H417" s="4"/>
      <c r="I417" s="7"/>
      <c r="J417" s="7"/>
      <c r="K417" s="7"/>
      <c r="L417" s="11" t="str">
        <f>IF(J417="0. Initiate","$51,000",IF(J417="1. Junior Member","$306,000",IF(J417="2. Member","$1,581,000",IF(J417="3. Senior Member","$0",IF(J417="4. Consul Initiate","$0","$0")))))</f>
        <v>$0</v>
      </c>
      <c r="M417" s="39">
        <f>L417-N417</f>
        <v>0</v>
      </c>
      <c r="N417" s="44"/>
      <c r="O417" s="9"/>
      <c r="P417" s="93"/>
      <c r="Q417" s="111"/>
      <c r="R417" s="111"/>
      <c r="S417" s="54"/>
      <c r="T417" s="54"/>
      <c r="U417" s="54"/>
      <c r="V417" s="54"/>
      <c r="W417" s="54"/>
    </row>
    <row r="418" spans="1:23" x14ac:dyDescent="0.25">
      <c r="A418" s="52"/>
      <c r="B418" s="53"/>
      <c r="C418" s="53"/>
      <c r="D418" s="54"/>
      <c r="E418" s="54"/>
      <c r="F418" s="54"/>
      <c r="G418" s="4"/>
      <c r="H418" s="4"/>
      <c r="I418" s="7"/>
      <c r="J418" s="7"/>
      <c r="K418" s="7"/>
      <c r="L418" s="11" t="str">
        <f>IF(J418="0. Initiate","$51,000",IF(J418="1. Junior Member","$306,000",IF(J418="2. Member","$1,581,000",IF(J418="3. Senior Member","$0",IF(J418="4. Consul Initiate","$0","$0")))))</f>
        <v>$0</v>
      </c>
      <c r="M418" s="39">
        <f>L418-N418</f>
        <v>0</v>
      </c>
      <c r="N418" s="44"/>
      <c r="O418" s="9"/>
      <c r="P418" s="93"/>
      <c r="Q418" s="111"/>
      <c r="R418" s="111"/>
      <c r="S418" s="54"/>
      <c r="T418" s="54"/>
      <c r="U418" s="54"/>
      <c r="V418" s="54"/>
      <c r="W418" s="54"/>
    </row>
    <row r="419" spans="1:23" x14ac:dyDescent="0.25">
      <c r="A419" s="52"/>
      <c r="B419" s="53"/>
      <c r="C419" s="53"/>
      <c r="D419" s="54"/>
      <c r="E419" s="54"/>
      <c r="F419" s="54"/>
      <c r="G419" s="4"/>
      <c r="H419" s="4"/>
      <c r="I419" s="7"/>
      <c r="J419" s="7"/>
      <c r="K419" s="7"/>
      <c r="L419" s="11" t="str">
        <f>IF(J419="0. Initiate","$51,000",IF(J419="1. Junior Member","$306,000",IF(J419="2. Member","$1,581,000",IF(J419="3. Senior Member","$0",IF(J419="4. Consul Initiate","$0","$0")))))</f>
        <v>$0</v>
      </c>
      <c r="M419" s="39">
        <f>L419-N419</f>
        <v>0</v>
      </c>
      <c r="N419" s="44"/>
      <c r="O419" s="9"/>
      <c r="P419" s="93"/>
      <c r="Q419" s="111"/>
      <c r="R419" s="111"/>
      <c r="S419" s="54"/>
      <c r="T419" s="54"/>
      <c r="U419" s="54"/>
      <c r="V419" s="54"/>
      <c r="W419" s="54"/>
    </row>
    <row r="420" spans="1:23" x14ac:dyDescent="0.25">
      <c r="A420" s="52"/>
      <c r="B420" s="53"/>
      <c r="C420" s="53"/>
      <c r="D420" s="54"/>
      <c r="E420" s="54"/>
      <c r="F420" s="54"/>
      <c r="G420" s="4"/>
      <c r="H420" s="4"/>
      <c r="I420" s="7"/>
      <c r="J420" s="7"/>
      <c r="K420" s="7"/>
      <c r="L420" s="11" t="str">
        <f>IF(J420="0. Initiate","$51,000",IF(J420="1. Junior Member","$306,000",IF(J420="2. Member","$1,581,000",IF(J420="3. Senior Member","$0",IF(J420="4. Consul Initiate","$0","$0")))))</f>
        <v>$0</v>
      </c>
      <c r="M420" s="39">
        <f>L420-N420</f>
        <v>0</v>
      </c>
      <c r="N420" s="44"/>
      <c r="O420" s="9"/>
      <c r="P420" s="93"/>
      <c r="Q420" s="111"/>
      <c r="R420" s="111"/>
      <c r="S420" s="54"/>
      <c r="T420" s="54"/>
      <c r="U420" s="54"/>
      <c r="V420" s="54"/>
      <c r="W420" s="54"/>
    </row>
    <row r="421" spans="1:23" x14ac:dyDescent="0.25">
      <c r="A421" s="52"/>
      <c r="B421" s="53"/>
      <c r="C421" s="53"/>
      <c r="D421" s="54"/>
      <c r="E421" s="54"/>
      <c r="F421" s="54"/>
      <c r="G421" s="4"/>
      <c r="H421" s="4"/>
      <c r="I421" s="7"/>
      <c r="J421" s="7"/>
      <c r="K421" s="7"/>
      <c r="L421" s="11" t="str">
        <f>IF(J421="0. Initiate","$51,000",IF(J421="1. Junior Member","$306,000",IF(J421="2. Member","$1,581,000",IF(J421="3. Senior Member","$0",IF(J421="4. Consul Initiate","$0","$0")))))</f>
        <v>$0</v>
      </c>
      <c r="M421" s="39">
        <f>L421-N421</f>
        <v>0</v>
      </c>
      <c r="N421" s="44"/>
      <c r="O421" s="9"/>
      <c r="P421" s="93"/>
      <c r="Q421" s="111"/>
      <c r="R421" s="111"/>
      <c r="S421" s="54"/>
      <c r="T421" s="54"/>
      <c r="U421" s="54"/>
      <c r="V421" s="54"/>
      <c r="W421" s="54"/>
    </row>
    <row r="422" spans="1:23" x14ac:dyDescent="0.25">
      <c r="A422" s="52"/>
      <c r="B422" s="53"/>
      <c r="C422" s="53"/>
      <c r="D422" s="54"/>
      <c r="E422" s="54"/>
      <c r="F422" s="54"/>
      <c r="G422" s="4"/>
      <c r="H422" s="4"/>
      <c r="I422" s="7"/>
      <c r="J422" s="7"/>
      <c r="K422" s="7"/>
      <c r="L422" s="11" t="str">
        <f>IF(J422="0. Initiate","$51,000",IF(J422="1. Junior Member","$306,000",IF(J422="2. Member","$1,581,000",IF(J422="3. Senior Member","$0",IF(J422="4. Consul Initiate","$0","$0")))))</f>
        <v>$0</v>
      </c>
      <c r="M422" s="39">
        <f>L422-N422</f>
        <v>0</v>
      </c>
      <c r="N422" s="44"/>
      <c r="O422" s="9"/>
      <c r="P422" s="93"/>
      <c r="Q422" s="111"/>
      <c r="R422" s="111"/>
      <c r="S422" s="54"/>
      <c r="T422" s="54"/>
      <c r="U422" s="54"/>
      <c r="V422" s="54"/>
      <c r="W422" s="54"/>
    </row>
    <row r="423" spans="1:23" x14ac:dyDescent="0.25">
      <c r="A423" s="52"/>
      <c r="B423" s="53"/>
      <c r="C423" s="53"/>
      <c r="D423" s="54"/>
      <c r="E423" s="54"/>
      <c r="F423" s="54"/>
      <c r="G423" s="4"/>
      <c r="H423" s="4"/>
      <c r="I423" s="7"/>
      <c r="J423" s="7"/>
      <c r="K423" s="7"/>
      <c r="L423" s="11" t="str">
        <f>IF(J423="0. Initiate","$51,000",IF(J423="1. Junior Member","$306,000",IF(J423="2. Member","$1,581,000",IF(J423="3. Senior Member","$0",IF(J423="4. Consul Initiate","$0","$0")))))</f>
        <v>$0</v>
      </c>
      <c r="M423" s="39">
        <f>L423-N423</f>
        <v>0</v>
      </c>
      <c r="N423" s="44"/>
      <c r="O423" s="9"/>
      <c r="P423" s="93"/>
      <c r="Q423" s="111"/>
      <c r="R423" s="111"/>
      <c r="S423" s="54"/>
      <c r="T423" s="54"/>
      <c r="U423" s="54"/>
      <c r="V423" s="54"/>
      <c r="W423" s="54"/>
    </row>
    <row r="424" spans="1:23" x14ac:dyDescent="0.25">
      <c r="A424" s="52"/>
      <c r="B424" s="53"/>
      <c r="C424" s="53"/>
      <c r="D424" s="54"/>
      <c r="E424" s="54"/>
      <c r="F424" s="54"/>
      <c r="G424" s="4"/>
      <c r="H424" s="4"/>
      <c r="I424" s="7"/>
      <c r="J424" s="7"/>
      <c r="K424" s="7"/>
      <c r="L424" s="11" t="str">
        <f>IF(J424="0. Initiate","$51,000",IF(J424="1. Junior Member","$306,000",IF(J424="2. Member","$1,581,000",IF(J424="3. Senior Member","$0",IF(J424="4. Consul Initiate","$0","$0")))))</f>
        <v>$0</v>
      </c>
      <c r="M424" s="39">
        <f>L424-N424</f>
        <v>0</v>
      </c>
      <c r="N424" s="44"/>
      <c r="O424" s="9"/>
      <c r="P424" s="93"/>
      <c r="Q424" s="111"/>
      <c r="R424" s="111"/>
      <c r="S424" s="54"/>
      <c r="T424" s="54"/>
      <c r="U424" s="54"/>
      <c r="V424" s="54"/>
      <c r="W424" s="54"/>
    </row>
    <row r="425" spans="1:23" x14ac:dyDescent="0.25">
      <c r="A425" s="52"/>
      <c r="B425" s="53"/>
      <c r="C425" s="53"/>
      <c r="D425" s="54"/>
      <c r="E425" s="54"/>
      <c r="F425" s="54"/>
      <c r="G425" s="4"/>
      <c r="H425" s="4"/>
      <c r="I425" s="7"/>
      <c r="J425" s="7"/>
      <c r="K425" s="7"/>
      <c r="L425" s="11" t="str">
        <f>IF(J425="0. Initiate","$51,000",IF(J425="1. Junior Member","$306,000",IF(J425="2. Member","$1,581,000",IF(J425="3. Senior Member","$0",IF(J425="4. Consul Initiate","$0","$0")))))</f>
        <v>$0</v>
      </c>
      <c r="M425" s="39">
        <f>L425-N425</f>
        <v>0</v>
      </c>
      <c r="N425" s="44"/>
      <c r="O425" s="9"/>
      <c r="P425" s="93"/>
      <c r="Q425" s="111"/>
      <c r="R425" s="111"/>
      <c r="S425" s="54"/>
      <c r="T425" s="54"/>
      <c r="U425" s="54"/>
      <c r="V425" s="54"/>
      <c r="W425" s="54"/>
    </row>
    <row r="426" spans="1:23" x14ac:dyDescent="0.25">
      <c r="A426" s="52"/>
      <c r="B426" s="53"/>
      <c r="C426" s="53"/>
      <c r="D426" s="54"/>
      <c r="E426" s="54"/>
      <c r="F426" s="54"/>
      <c r="G426" s="4"/>
      <c r="H426" s="4"/>
      <c r="I426" s="7"/>
      <c r="J426" s="7"/>
      <c r="K426" s="7"/>
      <c r="L426" s="11" t="str">
        <f>IF(J426="0. Initiate","$51,000",IF(J426="1. Junior Member","$306,000",IF(J426="2. Member","$1,581,000",IF(J426="3. Senior Member","$0",IF(J426="4. Consul Initiate","$0","$0")))))</f>
        <v>$0</v>
      </c>
      <c r="M426" s="39">
        <f>L426-N426</f>
        <v>0</v>
      </c>
      <c r="N426" s="44"/>
      <c r="O426" s="9"/>
      <c r="P426" s="93"/>
      <c r="Q426" s="111"/>
      <c r="R426" s="111"/>
      <c r="S426" s="54"/>
      <c r="T426" s="54"/>
      <c r="U426" s="54"/>
      <c r="V426" s="54"/>
      <c r="W426" s="54"/>
    </row>
    <row r="427" spans="1:23" x14ac:dyDescent="0.25">
      <c r="A427" s="52"/>
      <c r="B427" s="53"/>
      <c r="C427" s="53"/>
      <c r="D427" s="54"/>
      <c r="E427" s="54"/>
      <c r="F427" s="54"/>
      <c r="G427" s="4"/>
      <c r="H427" s="4"/>
      <c r="I427" s="7"/>
      <c r="J427" s="7"/>
      <c r="K427" s="7"/>
      <c r="L427" s="11" t="str">
        <f>IF(J427="0. Initiate","$51,000",IF(J427="1. Junior Member","$306,000",IF(J427="2. Member","$1,581,000",IF(J427="3. Senior Member","$0",IF(J427="4. Consul Initiate","$0","$0")))))</f>
        <v>$0</v>
      </c>
      <c r="M427" s="39">
        <f>L427-N427</f>
        <v>0</v>
      </c>
      <c r="N427" s="44"/>
      <c r="O427" s="9"/>
      <c r="P427" s="93"/>
      <c r="Q427" s="111"/>
      <c r="R427" s="111"/>
      <c r="S427" s="54"/>
      <c r="T427" s="54"/>
      <c r="U427" s="54"/>
      <c r="V427" s="54"/>
      <c r="W427" s="54"/>
    </row>
    <row r="428" spans="1:23" x14ac:dyDescent="0.25">
      <c r="A428" s="52"/>
      <c r="B428" s="53"/>
      <c r="C428" s="53"/>
      <c r="D428" s="54"/>
      <c r="E428" s="54"/>
      <c r="F428" s="54"/>
      <c r="G428" s="4"/>
      <c r="H428" s="4"/>
      <c r="I428" s="7"/>
      <c r="J428" s="7"/>
      <c r="K428" s="7"/>
      <c r="L428" s="11" t="str">
        <f>IF(J428="0. Initiate","$51,000",IF(J428="1. Junior Member","$306,000",IF(J428="2. Member","$1,581,000",IF(J428="3. Senior Member","$0",IF(J428="4. Consul Initiate","$0","$0")))))</f>
        <v>$0</v>
      </c>
      <c r="M428" s="39">
        <f>L428-N428</f>
        <v>0</v>
      </c>
      <c r="N428" s="44"/>
      <c r="O428" s="9"/>
      <c r="P428" s="93"/>
      <c r="Q428" s="111"/>
      <c r="R428" s="111"/>
      <c r="S428" s="54"/>
      <c r="T428" s="54"/>
      <c r="U428" s="54"/>
      <c r="V428" s="54"/>
      <c r="W428" s="54"/>
    </row>
    <row r="429" spans="1:23" x14ac:dyDescent="0.25">
      <c r="A429" s="52"/>
      <c r="B429" s="53"/>
      <c r="C429" s="53"/>
      <c r="D429" s="54"/>
      <c r="E429" s="54"/>
      <c r="F429" s="54"/>
      <c r="G429" s="4"/>
      <c r="H429" s="4"/>
      <c r="I429" s="7"/>
      <c r="J429" s="7"/>
      <c r="K429" s="7"/>
      <c r="L429" s="11" t="str">
        <f>IF(J429="0. Initiate","$51,000",IF(J429="1. Junior Member","$306,000",IF(J429="2. Member","$1,581,000",IF(J429="3. Senior Member","$0",IF(J429="4. Consul Initiate","$0","$0")))))</f>
        <v>$0</v>
      </c>
      <c r="M429" s="39">
        <f>L429-N429</f>
        <v>0</v>
      </c>
      <c r="N429" s="44"/>
      <c r="O429" s="9"/>
      <c r="P429" s="93"/>
      <c r="Q429" s="111"/>
      <c r="R429" s="111"/>
      <c r="S429" s="54"/>
      <c r="T429" s="54"/>
      <c r="U429" s="54"/>
      <c r="V429" s="54"/>
      <c r="W429" s="54"/>
    </row>
    <row r="430" spans="1:23" x14ac:dyDescent="0.25">
      <c r="A430" s="52"/>
      <c r="B430" s="53"/>
      <c r="C430" s="53"/>
      <c r="D430" s="54"/>
      <c r="E430" s="54"/>
      <c r="F430" s="54"/>
      <c r="G430" s="4"/>
      <c r="H430" s="4"/>
      <c r="I430" s="7"/>
      <c r="J430" s="7"/>
      <c r="K430" s="7"/>
      <c r="L430" s="11" t="str">
        <f>IF(J430="0. Initiate","$51,000",IF(J430="1. Junior Member","$306,000",IF(J430="2. Member","$1,581,000",IF(J430="3. Senior Member","$0",IF(J430="4. Consul Initiate","$0","$0")))))</f>
        <v>$0</v>
      </c>
      <c r="M430" s="39">
        <f>L430-N430</f>
        <v>0</v>
      </c>
      <c r="N430" s="44"/>
      <c r="O430" s="9"/>
      <c r="P430" s="93"/>
      <c r="Q430" s="111"/>
      <c r="R430" s="111"/>
      <c r="S430" s="54"/>
      <c r="T430" s="54"/>
      <c r="U430" s="54"/>
      <c r="V430" s="54"/>
      <c r="W430" s="54"/>
    </row>
    <row r="431" spans="1:23" x14ac:dyDescent="0.25">
      <c r="A431" s="52"/>
      <c r="B431" s="53"/>
      <c r="C431" s="53"/>
      <c r="D431" s="54"/>
      <c r="E431" s="54"/>
      <c r="F431" s="54"/>
      <c r="G431" s="4"/>
      <c r="H431" s="4"/>
      <c r="I431" s="7"/>
      <c r="J431" s="7"/>
      <c r="K431" s="7"/>
      <c r="L431" s="11" t="str">
        <f>IF(J431="0. Initiate","$51,000",IF(J431="1. Junior Member","$306,000",IF(J431="2. Member","$1,581,000",IF(J431="3. Senior Member","$0",IF(J431="4. Consul Initiate","$0","$0")))))</f>
        <v>$0</v>
      </c>
      <c r="M431" s="39">
        <f>L431-N431</f>
        <v>0</v>
      </c>
      <c r="N431" s="44"/>
      <c r="O431" s="9"/>
      <c r="P431" s="93"/>
      <c r="Q431" s="111"/>
      <c r="R431" s="111"/>
      <c r="S431" s="54"/>
      <c r="T431" s="54"/>
      <c r="U431" s="54"/>
      <c r="V431" s="54"/>
      <c r="W431" s="54"/>
    </row>
    <row r="432" spans="1:23" x14ac:dyDescent="0.25">
      <c r="A432" s="52"/>
      <c r="B432" s="53"/>
      <c r="C432" s="53"/>
      <c r="D432" s="54"/>
      <c r="E432" s="54"/>
      <c r="F432" s="54"/>
      <c r="G432" s="4"/>
      <c r="H432" s="4"/>
      <c r="I432" s="7"/>
      <c r="J432" s="7"/>
      <c r="K432" s="7"/>
      <c r="L432" s="11" t="str">
        <f>IF(J432="0. Initiate","$51,000",IF(J432="1. Junior Member","$306,000",IF(J432="2. Member","$1,581,000",IF(J432="3. Senior Member","$0",IF(J432="4. Consul Initiate","$0","$0")))))</f>
        <v>$0</v>
      </c>
      <c r="M432" s="39">
        <f>L432-N432</f>
        <v>0</v>
      </c>
      <c r="N432" s="44"/>
      <c r="O432" s="9"/>
      <c r="P432" s="93"/>
      <c r="Q432" s="111"/>
      <c r="R432" s="111"/>
      <c r="S432" s="54"/>
      <c r="T432" s="54"/>
      <c r="U432" s="54"/>
      <c r="V432" s="54"/>
      <c r="W432" s="54"/>
    </row>
    <row r="433" spans="1:23" x14ac:dyDescent="0.25">
      <c r="A433" s="52"/>
      <c r="B433" s="53"/>
      <c r="C433" s="53"/>
      <c r="D433" s="54"/>
      <c r="E433" s="54"/>
      <c r="F433" s="54"/>
      <c r="G433" s="4"/>
      <c r="H433" s="4"/>
      <c r="I433" s="7"/>
      <c r="J433" s="7"/>
      <c r="K433" s="7"/>
      <c r="L433" s="11" t="str">
        <f>IF(J433="0. Initiate","$51,000",IF(J433="1. Junior Member","$306,000",IF(J433="2. Member","$1,581,000",IF(J433="3. Senior Member","$0",IF(J433="4. Consul Initiate","$0","$0")))))</f>
        <v>$0</v>
      </c>
      <c r="M433" s="39">
        <f>L433-N433</f>
        <v>0</v>
      </c>
      <c r="N433" s="44"/>
      <c r="O433" s="9"/>
      <c r="P433" s="93"/>
      <c r="Q433" s="111"/>
      <c r="R433" s="111"/>
      <c r="S433" s="54"/>
      <c r="T433" s="54"/>
      <c r="U433" s="54"/>
      <c r="V433" s="54"/>
      <c r="W433" s="54"/>
    </row>
    <row r="434" spans="1:23" x14ac:dyDescent="0.25">
      <c r="A434" s="52"/>
      <c r="B434" s="53"/>
      <c r="C434" s="53"/>
      <c r="D434" s="54"/>
      <c r="E434" s="54"/>
      <c r="F434" s="54"/>
      <c r="G434" s="4"/>
      <c r="H434" s="4"/>
      <c r="I434" s="7"/>
      <c r="J434" s="7"/>
      <c r="K434" s="7"/>
      <c r="L434" s="11" t="str">
        <f>IF(J434="0. Initiate","$51,000",IF(J434="1. Junior Member","$306,000",IF(J434="2. Member","$1,581,000",IF(J434="3. Senior Member","$0",IF(J434="4. Consul Initiate","$0","$0")))))</f>
        <v>$0</v>
      </c>
      <c r="M434" s="39">
        <f>L434-N434</f>
        <v>0</v>
      </c>
      <c r="N434" s="44"/>
      <c r="O434" s="9"/>
      <c r="P434" s="93"/>
      <c r="Q434" s="111"/>
      <c r="R434" s="111"/>
      <c r="S434" s="54"/>
      <c r="T434" s="54"/>
      <c r="U434" s="54"/>
      <c r="V434" s="54"/>
      <c r="W434" s="54"/>
    </row>
    <row r="435" spans="1:23" x14ac:dyDescent="0.25">
      <c r="A435" s="52"/>
      <c r="B435" s="53"/>
      <c r="C435" s="53"/>
      <c r="D435" s="54"/>
      <c r="E435" s="54"/>
      <c r="F435" s="54"/>
      <c r="G435" s="4"/>
      <c r="H435" s="4"/>
      <c r="I435" s="7"/>
      <c r="J435" s="7"/>
      <c r="K435" s="7"/>
      <c r="L435" s="11" t="str">
        <f>IF(J435="0. Initiate","$51,000",IF(J435="1. Junior Member","$306,000",IF(J435="2. Member","$1,581,000",IF(J435="3. Senior Member","$0",IF(J435="4. Consul Initiate","$0","$0")))))</f>
        <v>$0</v>
      </c>
      <c r="M435" s="39">
        <f>L435-N435</f>
        <v>0</v>
      </c>
      <c r="N435" s="44"/>
      <c r="O435" s="9"/>
      <c r="P435" s="93"/>
      <c r="Q435" s="111"/>
      <c r="R435" s="111"/>
      <c r="S435" s="54"/>
      <c r="T435" s="54"/>
      <c r="U435" s="54"/>
      <c r="V435" s="54"/>
      <c r="W435" s="54"/>
    </row>
    <row r="436" spans="1:23" x14ac:dyDescent="0.25">
      <c r="A436" s="52"/>
      <c r="B436" s="53"/>
      <c r="C436" s="53"/>
      <c r="D436" s="54"/>
      <c r="E436" s="54"/>
      <c r="F436" s="54"/>
      <c r="G436" s="4"/>
      <c r="H436" s="4"/>
      <c r="I436" s="7"/>
      <c r="J436" s="7"/>
      <c r="K436" s="7"/>
      <c r="L436" s="11" t="str">
        <f>IF(J436="0. Initiate","$51,000",IF(J436="1. Junior Member","$306,000",IF(J436="2. Member","$1,581,000",IF(J436="3. Senior Member","$0",IF(J436="4. Consul Initiate","$0","$0")))))</f>
        <v>$0</v>
      </c>
      <c r="M436" s="39">
        <f>L436-N436</f>
        <v>0</v>
      </c>
      <c r="N436" s="44"/>
      <c r="O436" s="9"/>
      <c r="P436" s="93"/>
      <c r="Q436" s="111"/>
      <c r="R436" s="111"/>
      <c r="S436" s="54"/>
      <c r="T436" s="54"/>
      <c r="U436" s="54"/>
      <c r="V436" s="54"/>
      <c r="W436" s="54"/>
    </row>
    <row r="437" spans="1:23" x14ac:dyDescent="0.25">
      <c r="A437" s="52"/>
      <c r="B437" s="53"/>
      <c r="C437" s="53"/>
      <c r="D437" s="54"/>
      <c r="E437" s="54"/>
      <c r="F437" s="54"/>
      <c r="G437" s="4"/>
      <c r="H437" s="4"/>
      <c r="I437" s="7"/>
      <c r="J437" s="7"/>
      <c r="K437" s="7"/>
      <c r="L437" s="11" t="str">
        <f>IF(J437="0. Initiate","$51,000",IF(J437="1. Junior Member","$306,000",IF(J437="2. Member","$1,581,000",IF(J437="3. Senior Member","$0",IF(J437="4. Consul Initiate","$0","$0")))))</f>
        <v>$0</v>
      </c>
      <c r="M437" s="39">
        <f>L437-N437</f>
        <v>0</v>
      </c>
      <c r="N437" s="44"/>
      <c r="O437" s="9"/>
      <c r="P437" s="93"/>
      <c r="Q437" s="111"/>
      <c r="R437" s="111"/>
      <c r="S437" s="54"/>
      <c r="T437" s="54"/>
      <c r="U437" s="54"/>
      <c r="V437" s="54"/>
      <c r="W437" s="54"/>
    </row>
    <row r="438" spans="1:23" x14ac:dyDescent="0.25">
      <c r="A438" s="52"/>
      <c r="B438" s="53"/>
      <c r="C438" s="53"/>
      <c r="D438" s="54"/>
      <c r="E438" s="54"/>
      <c r="F438" s="54"/>
      <c r="G438" s="4"/>
      <c r="H438" s="4"/>
      <c r="I438" s="7"/>
      <c r="J438" s="7"/>
      <c r="K438" s="7"/>
      <c r="L438" s="11" t="str">
        <f>IF(J438="0. Initiate","$51,000",IF(J438="1. Junior Member","$306,000",IF(J438="2. Member","$1,581,000",IF(J438="3. Senior Member","$0",IF(J438="4. Consul Initiate","$0","$0")))))</f>
        <v>$0</v>
      </c>
      <c r="M438" s="39">
        <f>L438-N438</f>
        <v>0</v>
      </c>
      <c r="N438" s="44"/>
      <c r="O438" s="9"/>
      <c r="P438" s="93"/>
      <c r="Q438" s="111"/>
      <c r="R438" s="111"/>
      <c r="S438" s="54"/>
      <c r="T438" s="54"/>
      <c r="U438" s="54"/>
      <c r="V438" s="54"/>
      <c r="W438" s="54"/>
    </row>
    <row r="439" spans="1:23" x14ac:dyDescent="0.25">
      <c r="A439" s="52"/>
      <c r="B439" s="53"/>
      <c r="C439" s="53"/>
      <c r="D439" s="54"/>
      <c r="E439" s="54"/>
      <c r="F439" s="54"/>
      <c r="G439" s="4"/>
      <c r="H439" s="4"/>
      <c r="I439" s="7"/>
      <c r="J439" s="7"/>
      <c r="K439" s="7"/>
      <c r="L439" s="11" t="str">
        <f>IF(J439="0. Initiate","$51,000",IF(J439="1. Junior Member","$306,000",IF(J439="2. Member","$1,581,000",IF(J439="3. Senior Member","$0",IF(J439="4. Consul Initiate","$0","$0")))))</f>
        <v>$0</v>
      </c>
      <c r="M439" s="39">
        <f>L439-N439</f>
        <v>0</v>
      </c>
      <c r="N439" s="44"/>
      <c r="O439" s="9"/>
      <c r="P439" s="93"/>
      <c r="Q439" s="111"/>
      <c r="R439" s="111"/>
      <c r="S439" s="54"/>
      <c r="T439" s="54"/>
      <c r="U439" s="54"/>
      <c r="V439" s="54"/>
      <c r="W439" s="54"/>
    </row>
    <row r="440" spans="1:23" x14ac:dyDescent="0.25">
      <c r="A440" s="52"/>
      <c r="B440" s="53"/>
      <c r="C440" s="53"/>
      <c r="D440" s="54"/>
      <c r="E440" s="54"/>
      <c r="F440" s="54"/>
      <c r="G440" s="4"/>
      <c r="H440" s="4"/>
      <c r="I440" s="7"/>
      <c r="J440" s="7"/>
      <c r="K440" s="7"/>
      <c r="L440" s="11" t="str">
        <f>IF(J440="0. Initiate","$51,000",IF(J440="1. Junior Member","$306,000",IF(J440="2. Member","$1,581,000",IF(J440="3. Senior Member","$0",IF(J440="4. Consul Initiate","$0","$0")))))</f>
        <v>$0</v>
      </c>
      <c r="M440" s="39">
        <f>L440-N440</f>
        <v>0</v>
      </c>
      <c r="N440" s="44"/>
      <c r="O440" s="9"/>
      <c r="P440" s="93"/>
      <c r="Q440" s="111"/>
      <c r="R440" s="111"/>
      <c r="S440" s="54"/>
      <c r="T440" s="54"/>
      <c r="U440" s="54"/>
      <c r="V440" s="54"/>
      <c r="W440" s="54"/>
    </row>
    <row r="441" spans="1:23" x14ac:dyDescent="0.25">
      <c r="A441" s="52"/>
      <c r="B441" s="53"/>
      <c r="C441" s="53"/>
      <c r="D441" s="54"/>
      <c r="E441" s="54"/>
      <c r="F441" s="54"/>
      <c r="G441" s="4"/>
      <c r="H441" s="4"/>
      <c r="I441" s="7"/>
      <c r="J441" s="7"/>
      <c r="K441" s="7"/>
      <c r="L441" s="11" t="str">
        <f>IF(J441="0. Initiate","$51,000",IF(J441="1. Junior Member","$306,000",IF(J441="2. Member","$1,581,000",IF(J441="3. Senior Member","$0",IF(J441="4. Consul Initiate","$0","$0")))))</f>
        <v>$0</v>
      </c>
      <c r="M441" s="39">
        <f>L441-N441</f>
        <v>0</v>
      </c>
      <c r="N441" s="44"/>
      <c r="O441" s="9"/>
      <c r="P441" s="93"/>
      <c r="Q441" s="111"/>
      <c r="R441" s="111"/>
      <c r="S441" s="54"/>
      <c r="T441" s="54"/>
      <c r="U441" s="54"/>
      <c r="V441" s="54"/>
      <c r="W441" s="54"/>
    </row>
    <row r="442" spans="1:23" x14ac:dyDescent="0.25">
      <c r="A442" s="52"/>
      <c r="B442" s="53"/>
      <c r="C442" s="53"/>
      <c r="D442" s="54"/>
      <c r="E442" s="54"/>
      <c r="F442" s="54"/>
      <c r="G442" s="4"/>
      <c r="H442" s="4"/>
      <c r="I442" s="7"/>
      <c r="J442" s="7"/>
      <c r="K442" s="7"/>
      <c r="L442" s="11" t="str">
        <f>IF(J442="0. Initiate","$51,000",IF(J442="1. Junior Member","$306,000",IF(J442="2. Member","$1,581,000",IF(J442="3. Senior Member","$0",IF(J442="4. Consul Initiate","$0","$0")))))</f>
        <v>$0</v>
      </c>
      <c r="M442" s="39">
        <f>L442-N442</f>
        <v>0</v>
      </c>
      <c r="N442" s="44"/>
      <c r="O442" s="9"/>
      <c r="P442" s="93"/>
      <c r="Q442" s="111"/>
      <c r="R442" s="111"/>
      <c r="S442" s="54"/>
      <c r="T442" s="54"/>
      <c r="U442" s="54"/>
      <c r="V442" s="54"/>
      <c r="W442" s="54"/>
    </row>
    <row r="443" spans="1:23" x14ac:dyDescent="0.25">
      <c r="A443" s="52"/>
      <c r="B443" s="53"/>
      <c r="C443" s="53"/>
      <c r="D443" s="54"/>
      <c r="E443" s="54"/>
      <c r="F443" s="54"/>
      <c r="G443" s="4"/>
      <c r="H443" s="4"/>
      <c r="I443" s="7"/>
      <c r="J443" s="7"/>
      <c r="K443" s="7"/>
      <c r="L443" s="11" t="str">
        <f>IF(J443="0. Initiate","$51,000",IF(J443="1. Junior Member","$306,000",IF(J443="2. Member","$1,581,000",IF(J443="3. Senior Member","$0",IF(J443="4. Consul Initiate","$0","$0")))))</f>
        <v>$0</v>
      </c>
      <c r="M443" s="39">
        <f>L443-N443</f>
        <v>0</v>
      </c>
      <c r="N443" s="44"/>
      <c r="O443" s="9"/>
      <c r="P443" s="93"/>
      <c r="Q443" s="111"/>
      <c r="R443" s="111"/>
      <c r="S443" s="54"/>
      <c r="T443" s="54"/>
      <c r="U443" s="54"/>
      <c r="V443" s="54"/>
      <c r="W443" s="54"/>
    </row>
    <row r="444" spans="1:23" x14ac:dyDescent="0.25">
      <c r="A444" s="52"/>
      <c r="B444" s="53"/>
      <c r="C444" s="53"/>
      <c r="D444" s="54"/>
      <c r="E444" s="54"/>
      <c r="F444" s="54"/>
      <c r="G444" s="4"/>
      <c r="H444" s="4"/>
      <c r="I444" s="7"/>
      <c r="J444" s="7"/>
      <c r="K444" s="7"/>
      <c r="L444" s="11" t="str">
        <f>IF(J444="0. Initiate","$51,000",IF(J444="1. Junior Member","$306,000",IF(J444="2. Member","$1,581,000",IF(J444="3. Senior Member","$0",IF(J444="4. Consul Initiate","$0","$0")))))</f>
        <v>$0</v>
      </c>
      <c r="M444" s="39">
        <f>L444-N444</f>
        <v>0</v>
      </c>
      <c r="N444" s="44"/>
      <c r="O444" s="9"/>
      <c r="P444" s="93"/>
      <c r="Q444" s="111"/>
      <c r="R444" s="111"/>
      <c r="S444" s="54"/>
      <c r="T444" s="54"/>
      <c r="U444" s="54"/>
      <c r="V444" s="54"/>
      <c r="W444" s="54"/>
    </row>
    <row r="445" spans="1:23" x14ac:dyDescent="0.25">
      <c r="A445" s="52"/>
      <c r="B445" s="53"/>
      <c r="C445" s="53"/>
      <c r="D445" s="54"/>
      <c r="E445" s="54"/>
      <c r="F445" s="54"/>
      <c r="G445" s="4"/>
      <c r="H445" s="4"/>
      <c r="I445" s="7"/>
      <c r="J445" s="7"/>
      <c r="K445" s="7"/>
      <c r="L445" s="11" t="str">
        <f>IF(J445="0. Initiate","$51,000",IF(J445="1. Junior Member","$306,000",IF(J445="2. Member","$1,581,000",IF(J445="3. Senior Member","$0",IF(J445="4. Consul Initiate","$0","$0")))))</f>
        <v>$0</v>
      </c>
      <c r="M445" s="39">
        <f>L445-N445</f>
        <v>0</v>
      </c>
      <c r="N445" s="44"/>
      <c r="O445" s="9"/>
      <c r="P445" s="93"/>
      <c r="Q445" s="111"/>
      <c r="R445" s="111"/>
      <c r="S445" s="54"/>
      <c r="T445" s="54"/>
      <c r="U445" s="54"/>
      <c r="V445" s="54"/>
      <c r="W445" s="54"/>
    </row>
    <row r="446" spans="1:23" x14ac:dyDescent="0.25">
      <c r="A446" s="52"/>
      <c r="B446" s="53"/>
      <c r="C446" s="53"/>
      <c r="D446" s="54"/>
      <c r="E446" s="54"/>
      <c r="F446" s="54"/>
      <c r="G446" s="4"/>
      <c r="H446" s="4"/>
      <c r="I446" s="7"/>
      <c r="J446" s="7"/>
      <c r="K446" s="7"/>
      <c r="L446" s="11" t="str">
        <f>IF(J446="0. Initiate","$51,000",IF(J446="1. Junior Member","$306,000",IF(J446="2. Member","$1,581,000",IF(J446="3. Senior Member","$0",IF(J446="4. Consul Initiate","$0","$0")))))</f>
        <v>$0</v>
      </c>
      <c r="M446" s="39">
        <f>L446-N446</f>
        <v>0</v>
      </c>
      <c r="N446" s="44"/>
      <c r="O446" s="9"/>
      <c r="P446" s="93"/>
      <c r="Q446" s="111"/>
      <c r="R446" s="111"/>
      <c r="S446" s="54"/>
      <c r="T446" s="54"/>
      <c r="U446" s="54"/>
      <c r="V446" s="54"/>
      <c r="W446" s="54"/>
    </row>
    <row r="447" spans="1:23" x14ac:dyDescent="0.25">
      <c r="A447" s="52"/>
      <c r="B447" s="53"/>
      <c r="C447" s="53"/>
      <c r="D447" s="54"/>
      <c r="E447" s="54"/>
      <c r="F447" s="54"/>
      <c r="G447" s="4"/>
      <c r="H447" s="4"/>
      <c r="I447" s="7"/>
      <c r="J447" s="7"/>
      <c r="K447" s="7"/>
      <c r="L447" s="11" t="str">
        <f>IF(J447="0. Initiate","$51,000",IF(J447="1. Junior Member","$306,000",IF(J447="2. Member","$1,581,000",IF(J447="3. Senior Member","$0",IF(J447="4. Consul Initiate","$0","$0")))))</f>
        <v>$0</v>
      </c>
      <c r="M447" s="39">
        <f>L447-N447</f>
        <v>0</v>
      </c>
      <c r="N447" s="44"/>
      <c r="O447" s="9"/>
      <c r="P447" s="93"/>
      <c r="Q447" s="111"/>
      <c r="R447" s="111"/>
      <c r="S447" s="54"/>
      <c r="T447" s="54"/>
      <c r="U447" s="54"/>
      <c r="V447" s="54"/>
      <c r="W447" s="54"/>
    </row>
    <row r="448" spans="1:23" x14ac:dyDescent="0.25">
      <c r="A448" s="52"/>
      <c r="B448" s="53"/>
      <c r="C448" s="53"/>
      <c r="D448" s="54"/>
      <c r="E448" s="54"/>
      <c r="F448" s="54"/>
      <c r="G448" s="4"/>
      <c r="H448" s="4"/>
      <c r="I448" s="7"/>
      <c r="J448" s="7"/>
      <c r="K448" s="7"/>
      <c r="L448" s="11" t="str">
        <f>IF(J448="0. Initiate","$51,000",IF(J448="1. Junior Member","$306,000",IF(J448="2. Member","$1,581,000",IF(J448="3. Senior Member","$0",IF(J448="4. Consul Initiate","$0","$0")))))</f>
        <v>$0</v>
      </c>
      <c r="M448" s="39">
        <f>L448-N448</f>
        <v>0</v>
      </c>
      <c r="N448" s="44"/>
      <c r="O448" s="9"/>
      <c r="P448" s="93"/>
      <c r="Q448" s="111"/>
      <c r="R448" s="111"/>
      <c r="S448" s="54"/>
      <c r="T448" s="54"/>
      <c r="U448" s="54"/>
      <c r="V448" s="54"/>
      <c r="W448" s="54"/>
    </row>
    <row r="449" spans="1:23" x14ac:dyDescent="0.25">
      <c r="A449" s="52"/>
      <c r="B449" s="53"/>
      <c r="C449" s="53"/>
      <c r="D449" s="54"/>
      <c r="E449" s="54"/>
      <c r="F449" s="54"/>
      <c r="G449" s="4"/>
      <c r="H449" s="4"/>
      <c r="I449" s="7"/>
      <c r="J449" s="7"/>
      <c r="K449" s="7"/>
      <c r="L449" s="11" t="str">
        <f>IF(J449="0. Initiate","$51,000",IF(J449="1. Junior Member","$306,000",IF(J449="2. Member","$1,581,000",IF(J449="3. Senior Member","$0",IF(J449="4. Consul Initiate","$0","$0")))))</f>
        <v>$0</v>
      </c>
      <c r="M449" s="39">
        <f>L449-N449</f>
        <v>0</v>
      </c>
      <c r="N449" s="44"/>
      <c r="O449" s="9"/>
      <c r="P449" s="93"/>
      <c r="Q449" s="111"/>
      <c r="R449" s="111"/>
      <c r="S449" s="54"/>
      <c r="T449" s="54"/>
      <c r="U449" s="54"/>
      <c r="V449" s="54"/>
      <c r="W449" s="54"/>
    </row>
    <row r="450" spans="1:23" x14ac:dyDescent="0.25">
      <c r="A450" s="52"/>
      <c r="B450" s="53"/>
      <c r="C450" s="53"/>
      <c r="D450" s="54"/>
      <c r="E450" s="54"/>
      <c r="F450" s="54"/>
      <c r="G450" s="4"/>
      <c r="H450" s="4"/>
      <c r="I450" s="7"/>
      <c r="J450" s="7"/>
      <c r="K450" s="7"/>
      <c r="L450" s="11" t="str">
        <f>IF(J450="0. Initiate","$51,000",IF(J450="1. Junior Member","$306,000",IF(J450="2. Member","$1,581,000",IF(J450="3. Senior Member","$0",IF(J450="4. Consul Initiate","$0","$0")))))</f>
        <v>$0</v>
      </c>
      <c r="M450" s="39">
        <f>L450-N450</f>
        <v>0</v>
      </c>
      <c r="N450" s="44"/>
      <c r="O450" s="9"/>
      <c r="P450" s="93"/>
      <c r="Q450" s="111"/>
      <c r="R450" s="111"/>
      <c r="S450" s="54"/>
      <c r="T450" s="54"/>
      <c r="U450" s="54"/>
      <c r="V450" s="54"/>
      <c r="W450" s="54"/>
    </row>
    <row r="451" spans="1:23" x14ac:dyDescent="0.25">
      <c r="A451" s="52"/>
      <c r="B451" s="53"/>
      <c r="C451" s="53"/>
      <c r="D451" s="54"/>
      <c r="E451" s="54"/>
      <c r="F451" s="54"/>
      <c r="G451" s="4"/>
      <c r="H451" s="4"/>
      <c r="I451" s="7"/>
      <c r="J451" s="7"/>
      <c r="K451" s="7"/>
      <c r="L451" s="11" t="str">
        <f>IF(J451="0. Initiate","$51,000",IF(J451="1. Junior Member","$306,000",IF(J451="2. Member","$1,581,000",IF(J451="3. Senior Member","$0",IF(J451="4. Consul Initiate","$0","$0")))))</f>
        <v>$0</v>
      </c>
      <c r="M451" s="39">
        <f>L451-N451</f>
        <v>0</v>
      </c>
      <c r="N451" s="44"/>
      <c r="O451" s="9"/>
      <c r="P451" s="93"/>
      <c r="Q451" s="111"/>
      <c r="R451" s="111"/>
      <c r="S451" s="54"/>
      <c r="T451" s="54"/>
      <c r="U451" s="54"/>
      <c r="V451" s="54"/>
      <c r="W451" s="54"/>
    </row>
    <row r="452" spans="1:23" x14ac:dyDescent="0.25">
      <c r="A452" s="52"/>
      <c r="B452" s="53"/>
      <c r="C452" s="53"/>
      <c r="D452" s="54"/>
      <c r="E452" s="54"/>
      <c r="F452" s="54"/>
      <c r="G452" s="4"/>
      <c r="H452" s="4"/>
      <c r="I452" s="7"/>
      <c r="J452" s="7"/>
      <c r="K452" s="7"/>
      <c r="L452" s="11" t="str">
        <f>IF(J452="0. Initiate","$51,000",IF(J452="1. Junior Member","$306,000",IF(J452="2. Member","$1,581,000",IF(J452="3. Senior Member","$0",IF(J452="4. Consul Initiate","$0","$0")))))</f>
        <v>$0</v>
      </c>
      <c r="M452" s="39">
        <f>L452-N452</f>
        <v>0</v>
      </c>
      <c r="N452" s="44"/>
      <c r="O452" s="9"/>
      <c r="P452" s="93"/>
      <c r="Q452" s="111"/>
      <c r="R452" s="111"/>
      <c r="S452" s="54"/>
      <c r="T452" s="54"/>
      <c r="U452" s="54"/>
      <c r="V452" s="54"/>
      <c r="W452" s="54"/>
    </row>
    <row r="453" spans="1:23" x14ac:dyDescent="0.25">
      <c r="A453" s="52"/>
      <c r="B453" s="53"/>
      <c r="C453" s="53"/>
      <c r="D453" s="54"/>
      <c r="E453" s="54"/>
      <c r="F453" s="54"/>
      <c r="G453" s="4"/>
      <c r="H453" s="4"/>
      <c r="I453" s="7"/>
      <c r="J453" s="7"/>
      <c r="K453" s="7"/>
      <c r="L453" s="11" t="str">
        <f>IF(J453="0. Initiate","$51,000",IF(J453="1. Junior Member","$306,000",IF(J453="2. Member","$1,581,000",IF(J453="3. Senior Member","$0",IF(J453="4. Consul Initiate","$0","$0")))))</f>
        <v>$0</v>
      </c>
      <c r="M453" s="39">
        <f>L453-N453</f>
        <v>0</v>
      </c>
      <c r="N453" s="44"/>
      <c r="O453" s="9"/>
      <c r="P453" s="93"/>
      <c r="Q453" s="111"/>
      <c r="R453" s="111"/>
      <c r="S453" s="54"/>
      <c r="T453" s="54"/>
      <c r="U453" s="54"/>
      <c r="V453" s="54"/>
      <c r="W453" s="54"/>
    </row>
    <row r="454" spans="1:23" x14ac:dyDescent="0.25">
      <c r="A454" s="52"/>
      <c r="B454" s="53"/>
      <c r="C454" s="53"/>
      <c r="D454" s="54"/>
      <c r="E454" s="54"/>
      <c r="F454" s="54"/>
      <c r="G454" s="4"/>
      <c r="H454" s="4"/>
      <c r="I454" s="7"/>
      <c r="J454" s="7"/>
      <c r="K454" s="7"/>
      <c r="L454" s="11" t="str">
        <f>IF(J454="0. Initiate","$51,000",IF(J454="1. Junior Member","$306,000",IF(J454="2. Member","$1,581,000",IF(J454="3. Senior Member","$0",IF(J454="4. Consul Initiate","$0","$0")))))</f>
        <v>$0</v>
      </c>
      <c r="M454" s="39">
        <f>L454-N454</f>
        <v>0</v>
      </c>
      <c r="N454" s="44"/>
      <c r="O454" s="9"/>
      <c r="P454" s="93"/>
      <c r="Q454" s="111"/>
      <c r="R454" s="111"/>
      <c r="S454" s="54"/>
      <c r="T454" s="54"/>
      <c r="U454" s="54"/>
      <c r="V454" s="54"/>
      <c r="W454" s="54"/>
    </row>
    <row r="455" spans="1:23" x14ac:dyDescent="0.25">
      <c r="A455" s="52"/>
      <c r="B455" s="53"/>
      <c r="C455" s="53"/>
      <c r="D455" s="54"/>
      <c r="E455" s="54"/>
      <c r="F455" s="54"/>
      <c r="G455" s="4"/>
      <c r="H455" s="4"/>
      <c r="I455" s="7"/>
      <c r="J455" s="7"/>
      <c r="K455" s="7"/>
      <c r="L455" s="11" t="str">
        <f>IF(J455="0. Initiate","$51,000",IF(J455="1. Junior Member","$306,000",IF(J455="2. Member","$1,581,000",IF(J455="3. Senior Member","$0",IF(J455="4. Consul Initiate","$0","$0")))))</f>
        <v>$0</v>
      </c>
      <c r="M455" s="39">
        <f>L455-N455</f>
        <v>0</v>
      </c>
      <c r="N455" s="44"/>
      <c r="O455" s="9"/>
      <c r="P455" s="93"/>
      <c r="Q455" s="111"/>
      <c r="R455" s="111"/>
      <c r="S455" s="54"/>
      <c r="T455" s="54"/>
      <c r="U455" s="54"/>
      <c r="V455" s="54"/>
      <c r="W455" s="54"/>
    </row>
    <row r="456" spans="1:23" x14ac:dyDescent="0.25">
      <c r="A456" s="52"/>
      <c r="B456" s="53"/>
      <c r="C456" s="53"/>
      <c r="D456" s="54"/>
      <c r="E456" s="54"/>
      <c r="F456" s="54"/>
      <c r="G456" s="4"/>
      <c r="H456" s="4"/>
      <c r="I456" s="7"/>
      <c r="J456" s="7"/>
      <c r="K456" s="7"/>
      <c r="L456" s="11" t="str">
        <f>IF(J456="0. Initiate","$51,000",IF(J456="1. Junior Member","$306,000",IF(J456="2. Member","$1,581,000",IF(J456="3. Senior Member","$0",IF(J456="4. Consul Initiate","$0","$0")))))</f>
        <v>$0</v>
      </c>
      <c r="M456" s="39">
        <f>L456-N456</f>
        <v>0</v>
      </c>
      <c r="N456" s="44"/>
      <c r="O456" s="9"/>
      <c r="P456" s="93"/>
      <c r="Q456" s="111"/>
      <c r="R456" s="111"/>
      <c r="S456" s="54"/>
      <c r="T456" s="54"/>
      <c r="U456" s="54"/>
      <c r="V456" s="54"/>
      <c r="W456" s="54"/>
    </row>
    <row r="457" spans="1:23" x14ac:dyDescent="0.25">
      <c r="A457" s="52"/>
      <c r="B457" s="53"/>
      <c r="C457" s="53"/>
      <c r="D457" s="54"/>
      <c r="E457" s="54"/>
      <c r="F457" s="54"/>
      <c r="G457" s="4"/>
      <c r="H457" s="4"/>
      <c r="I457" s="7"/>
      <c r="J457" s="7"/>
      <c r="K457" s="7"/>
      <c r="L457" s="11" t="str">
        <f>IF(J457="0. Initiate","$51,000",IF(J457="1. Junior Member","$306,000",IF(J457="2. Member","$1,581,000",IF(J457="3. Senior Member","$0",IF(J457="4. Consul Initiate","$0","$0")))))</f>
        <v>$0</v>
      </c>
      <c r="M457" s="39">
        <f>L457-N457</f>
        <v>0</v>
      </c>
      <c r="N457" s="44"/>
      <c r="O457" s="9"/>
      <c r="P457" s="93"/>
      <c r="Q457" s="111"/>
      <c r="R457" s="111"/>
      <c r="S457" s="54"/>
      <c r="T457" s="54"/>
      <c r="U457" s="54"/>
      <c r="V457" s="54"/>
      <c r="W457" s="54"/>
    </row>
    <row r="458" spans="1:23" x14ac:dyDescent="0.25">
      <c r="A458" s="52"/>
      <c r="B458" s="53"/>
      <c r="C458" s="53"/>
      <c r="D458" s="54"/>
      <c r="E458" s="54"/>
      <c r="F458" s="54"/>
      <c r="G458" s="4"/>
      <c r="H458" s="4"/>
      <c r="I458" s="7"/>
      <c r="J458" s="7"/>
      <c r="K458" s="7"/>
      <c r="L458" s="11" t="str">
        <f>IF(J458="0. Initiate","$51,000",IF(J458="1. Junior Member","$306,000",IF(J458="2. Member","$1,581,000",IF(J458="3. Senior Member","$0",IF(J458="4. Consul Initiate","$0","$0")))))</f>
        <v>$0</v>
      </c>
      <c r="M458" s="39">
        <f>L458-N458</f>
        <v>0</v>
      </c>
      <c r="N458" s="44"/>
      <c r="O458" s="9"/>
      <c r="P458" s="93"/>
      <c r="Q458" s="111"/>
      <c r="R458" s="111"/>
      <c r="S458" s="54"/>
      <c r="T458" s="54"/>
      <c r="U458" s="54"/>
      <c r="V458" s="54"/>
      <c r="W458" s="54"/>
    </row>
    <row r="459" spans="1:23" x14ac:dyDescent="0.25">
      <c r="A459" s="52"/>
      <c r="B459" s="53"/>
      <c r="C459" s="53"/>
      <c r="D459" s="54"/>
      <c r="E459" s="54"/>
      <c r="F459" s="54"/>
      <c r="G459" s="4"/>
      <c r="H459" s="4"/>
      <c r="I459" s="7"/>
      <c r="J459" s="7"/>
      <c r="K459" s="7"/>
      <c r="L459" s="11" t="str">
        <f>IF(J459="0. Initiate","$51,000",IF(J459="1. Junior Member","$306,000",IF(J459="2. Member","$1,581,000",IF(J459="3. Senior Member","$0",IF(J459="4. Consul Initiate","$0","$0")))))</f>
        <v>$0</v>
      </c>
      <c r="M459" s="39">
        <f>L459-N459</f>
        <v>0</v>
      </c>
      <c r="N459" s="44"/>
      <c r="O459" s="9"/>
      <c r="P459" s="93"/>
      <c r="Q459" s="111"/>
      <c r="R459" s="111"/>
      <c r="S459" s="54"/>
      <c r="T459" s="54"/>
      <c r="U459" s="54"/>
      <c r="V459" s="54"/>
      <c r="W459" s="54"/>
    </row>
    <row r="460" spans="1:23" x14ac:dyDescent="0.25">
      <c r="A460" s="52"/>
      <c r="B460" s="53"/>
      <c r="C460" s="53"/>
      <c r="D460" s="54"/>
      <c r="E460" s="54"/>
      <c r="F460" s="54"/>
      <c r="G460" s="4"/>
      <c r="H460" s="4"/>
      <c r="I460" s="7"/>
      <c r="J460" s="7"/>
      <c r="K460" s="7"/>
      <c r="L460" s="11" t="str">
        <f>IF(J460="0. Initiate","$51,000",IF(J460="1. Junior Member","$306,000",IF(J460="2. Member","$1,581,000",IF(J460="3. Senior Member","$0",IF(J460="4. Consul Initiate","$0","$0")))))</f>
        <v>$0</v>
      </c>
      <c r="M460" s="39">
        <f>L460-N460</f>
        <v>0</v>
      </c>
      <c r="N460" s="44"/>
      <c r="O460" s="9"/>
      <c r="P460" s="93"/>
      <c r="Q460" s="111"/>
      <c r="R460" s="111"/>
      <c r="S460" s="54"/>
      <c r="T460" s="54"/>
      <c r="U460" s="54"/>
      <c r="V460" s="54"/>
      <c r="W460" s="54"/>
    </row>
    <row r="461" spans="1:23" x14ac:dyDescent="0.25">
      <c r="A461" s="52"/>
      <c r="B461" s="53"/>
      <c r="C461" s="53"/>
      <c r="D461" s="54"/>
      <c r="E461" s="54"/>
      <c r="F461" s="54"/>
      <c r="G461" s="4"/>
      <c r="H461" s="4"/>
      <c r="I461" s="7"/>
      <c r="J461" s="7"/>
      <c r="K461" s="7"/>
      <c r="L461" s="11" t="str">
        <f>IF(J461="0. Initiate","$51,000",IF(J461="1. Junior Member","$306,000",IF(J461="2. Member","$1,581,000",IF(J461="3. Senior Member","$0",IF(J461="4. Consul Initiate","$0","$0")))))</f>
        <v>$0</v>
      </c>
      <c r="M461" s="39">
        <f>L461-N461</f>
        <v>0</v>
      </c>
      <c r="N461" s="44"/>
      <c r="O461" s="9"/>
      <c r="P461" s="93"/>
      <c r="Q461" s="111"/>
      <c r="R461" s="111"/>
      <c r="S461" s="54"/>
      <c r="T461" s="54"/>
      <c r="U461" s="54"/>
      <c r="V461" s="54"/>
      <c r="W461" s="54"/>
    </row>
    <row r="462" spans="1:23" x14ac:dyDescent="0.25">
      <c r="A462" s="52"/>
      <c r="B462" s="53"/>
      <c r="C462" s="53"/>
      <c r="D462" s="54"/>
      <c r="E462" s="54"/>
      <c r="F462" s="54"/>
      <c r="G462" s="4"/>
      <c r="H462" s="4"/>
      <c r="I462" s="7"/>
      <c r="J462" s="7"/>
      <c r="K462" s="7"/>
      <c r="L462" s="11" t="str">
        <f>IF(J462="0. Initiate","$51,000",IF(J462="1. Junior Member","$306,000",IF(J462="2. Member","$1,581,000",IF(J462="3. Senior Member","$0",IF(J462="4. Consul Initiate","$0","$0")))))</f>
        <v>$0</v>
      </c>
      <c r="M462" s="39">
        <f>L462-N462</f>
        <v>0</v>
      </c>
      <c r="N462" s="44"/>
      <c r="O462" s="9"/>
      <c r="P462" s="93"/>
      <c r="Q462" s="111"/>
      <c r="R462" s="111"/>
      <c r="S462" s="54"/>
      <c r="T462" s="54"/>
      <c r="U462" s="54"/>
      <c r="V462" s="54"/>
      <c r="W462" s="54"/>
    </row>
    <row r="463" spans="1:23" x14ac:dyDescent="0.25">
      <c r="A463" s="52"/>
      <c r="B463" s="53"/>
      <c r="C463" s="53"/>
      <c r="D463" s="54"/>
      <c r="E463" s="54"/>
      <c r="F463" s="54"/>
      <c r="G463" s="4"/>
      <c r="H463" s="4"/>
      <c r="I463" s="7"/>
      <c r="J463" s="7"/>
      <c r="K463" s="7"/>
      <c r="L463" s="11" t="str">
        <f>IF(J463="0. Initiate","$51,000",IF(J463="1. Junior Member","$306,000",IF(J463="2. Member","$1,581,000",IF(J463="3. Senior Member","$0",IF(J463="4. Consul Initiate","$0","$0")))))</f>
        <v>$0</v>
      </c>
      <c r="M463" s="39">
        <f>L463-N463</f>
        <v>0</v>
      </c>
      <c r="N463" s="44"/>
      <c r="O463" s="9"/>
      <c r="P463" s="93"/>
      <c r="Q463" s="111"/>
      <c r="R463" s="111"/>
      <c r="S463" s="54"/>
      <c r="T463" s="54"/>
      <c r="U463" s="54"/>
      <c r="V463" s="54"/>
      <c r="W463" s="54"/>
    </row>
    <row r="464" spans="1:23" x14ac:dyDescent="0.25">
      <c r="A464" s="52"/>
      <c r="B464" s="53"/>
      <c r="C464" s="53"/>
      <c r="D464" s="54"/>
      <c r="E464" s="54"/>
      <c r="F464" s="54"/>
      <c r="G464" s="4"/>
      <c r="H464" s="4"/>
      <c r="I464" s="7"/>
      <c r="J464" s="7"/>
      <c r="K464" s="7"/>
      <c r="L464" s="11" t="str">
        <f>IF(J464="0. Initiate","$51,000",IF(J464="1. Junior Member","$306,000",IF(J464="2. Member","$1,581,000",IF(J464="3. Senior Member","$0",IF(J464="4. Consul Initiate","$0","$0")))))</f>
        <v>$0</v>
      </c>
      <c r="M464" s="39">
        <f>L464-N464</f>
        <v>0</v>
      </c>
      <c r="N464" s="44"/>
      <c r="O464" s="9"/>
      <c r="P464" s="93"/>
      <c r="Q464" s="111"/>
      <c r="R464" s="111"/>
      <c r="S464" s="54"/>
      <c r="T464" s="54"/>
      <c r="U464" s="54"/>
      <c r="V464" s="54"/>
      <c r="W464" s="54"/>
    </row>
    <row r="465" spans="1:23" x14ac:dyDescent="0.25">
      <c r="A465" s="52"/>
      <c r="B465" s="53"/>
      <c r="C465" s="53"/>
      <c r="D465" s="54"/>
      <c r="E465" s="54"/>
      <c r="F465" s="54"/>
      <c r="G465" s="4"/>
      <c r="H465" s="4"/>
      <c r="I465" s="7"/>
      <c r="J465" s="7"/>
      <c r="K465" s="7"/>
      <c r="L465" s="11" t="str">
        <f>IF(J465="0. Initiate","$51,000",IF(J465="1. Junior Member","$306,000",IF(J465="2. Member","$1,581,000",IF(J465="3. Senior Member","$0",IF(J465="4. Consul Initiate","$0","$0")))))</f>
        <v>$0</v>
      </c>
      <c r="M465" s="39">
        <f>L465-N465</f>
        <v>0</v>
      </c>
      <c r="N465" s="44"/>
      <c r="O465" s="9"/>
      <c r="P465" s="93"/>
      <c r="Q465" s="111"/>
      <c r="R465" s="111"/>
      <c r="S465" s="54"/>
      <c r="T465" s="54"/>
      <c r="U465" s="54"/>
      <c r="V465" s="54"/>
      <c r="W465" s="54"/>
    </row>
    <row r="466" spans="1:23" x14ac:dyDescent="0.25">
      <c r="A466" s="52"/>
      <c r="B466" s="53"/>
      <c r="C466" s="53"/>
      <c r="D466" s="54"/>
      <c r="E466" s="54"/>
      <c r="F466" s="54"/>
      <c r="G466" s="4"/>
      <c r="H466" s="4"/>
      <c r="I466" s="7"/>
      <c r="J466" s="7"/>
      <c r="K466" s="7"/>
      <c r="L466" s="11" t="str">
        <f>IF(J466="0. Initiate","$51,000",IF(J466="1. Junior Member","$306,000",IF(J466="2. Member","$1,581,000",IF(J466="3. Senior Member","$0",IF(J466="4. Consul Initiate","$0","$0")))))</f>
        <v>$0</v>
      </c>
      <c r="M466" s="39">
        <f>L466-N466</f>
        <v>0</v>
      </c>
      <c r="N466" s="44"/>
      <c r="O466" s="9"/>
      <c r="P466" s="93"/>
      <c r="Q466" s="111"/>
      <c r="R466" s="111"/>
      <c r="S466" s="54"/>
      <c r="T466" s="54"/>
      <c r="U466" s="54"/>
      <c r="V466" s="54"/>
      <c r="W466" s="54"/>
    </row>
    <row r="467" spans="1:23" x14ac:dyDescent="0.25">
      <c r="A467" s="52"/>
      <c r="B467" s="53"/>
      <c r="C467" s="53"/>
      <c r="D467" s="54"/>
      <c r="E467" s="54"/>
      <c r="F467" s="54"/>
      <c r="G467" s="4"/>
      <c r="H467" s="4"/>
      <c r="I467" s="7"/>
      <c r="J467" s="7"/>
      <c r="K467" s="7"/>
      <c r="L467" s="11" t="str">
        <f>IF(J467="0. Initiate","$51,000",IF(J467="1. Junior Member","$306,000",IF(J467="2. Member","$1,581,000",IF(J467="3. Senior Member","$0",IF(J467="4. Consul Initiate","$0","$0")))))</f>
        <v>$0</v>
      </c>
      <c r="M467" s="39">
        <f>L467-N467</f>
        <v>0</v>
      </c>
      <c r="N467" s="44"/>
      <c r="O467" s="9"/>
      <c r="P467" s="93"/>
      <c r="Q467" s="111"/>
      <c r="R467" s="111"/>
      <c r="S467" s="54"/>
      <c r="T467" s="54"/>
      <c r="U467" s="54"/>
      <c r="V467" s="54"/>
      <c r="W467" s="54"/>
    </row>
    <row r="468" spans="1:23" x14ac:dyDescent="0.25">
      <c r="A468" s="52"/>
      <c r="B468" s="53"/>
      <c r="C468" s="53"/>
      <c r="D468" s="54"/>
      <c r="E468" s="54"/>
      <c r="F468" s="54"/>
      <c r="G468" s="4"/>
      <c r="H468" s="4"/>
      <c r="I468" s="7"/>
      <c r="J468" s="7"/>
      <c r="K468" s="7"/>
      <c r="L468" s="11" t="str">
        <f>IF(J468="0. Initiate","$51,000",IF(J468="1. Junior Member","$306,000",IF(J468="2. Member","$1,581,000",IF(J468="3. Senior Member","$0",IF(J468="4. Consul Initiate","$0","$0")))))</f>
        <v>$0</v>
      </c>
      <c r="M468" s="39">
        <f>L468-N468</f>
        <v>0</v>
      </c>
      <c r="N468" s="44"/>
      <c r="O468" s="9"/>
      <c r="P468" s="93"/>
      <c r="Q468" s="111"/>
      <c r="R468" s="111"/>
      <c r="S468" s="54"/>
      <c r="T468" s="54"/>
      <c r="U468" s="54"/>
      <c r="V468" s="54"/>
      <c r="W468" s="54"/>
    </row>
    <row r="469" spans="1:23" x14ac:dyDescent="0.25">
      <c r="A469" s="52"/>
      <c r="B469" s="53"/>
      <c r="C469" s="53"/>
      <c r="D469" s="54"/>
      <c r="E469" s="54"/>
      <c r="F469" s="54"/>
      <c r="G469" s="4"/>
      <c r="H469" s="4"/>
      <c r="I469" s="7"/>
      <c r="J469" s="7"/>
      <c r="K469" s="7"/>
      <c r="L469" s="11" t="str">
        <f>IF(J469="0. Initiate","$51,000",IF(J469="1. Junior Member","$306,000",IF(J469="2. Member","$1,581,000",IF(J469="3. Senior Member","$0",IF(J469="4. Consul Initiate","$0","$0")))))</f>
        <v>$0</v>
      </c>
      <c r="M469" s="39">
        <f>L469-N469</f>
        <v>0</v>
      </c>
      <c r="N469" s="44"/>
      <c r="O469" s="9"/>
      <c r="P469" s="93"/>
      <c r="Q469" s="111"/>
      <c r="R469" s="111"/>
      <c r="S469" s="54"/>
      <c r="T469" s="54"/>
      <c r="U469" s="54"/>
      <c r="V469" s="54"/>
      <c r="W469" s="54"/>
    </row>
    <row r="470" spans="1:23" x14ac:dyDescent="0.25">
      <c r="A470" s="52"/>
      <c r="B470" s="53"/>
      <c r="C470" s="53"/>
      <c r="D470" s="54"/>
      <c r="E470" s="54"/>
      <c r="F470" s="54"/>
      <c r="G470" s="4"/>
      <c r="H470" s="4"/>
      <c r="I470" s="7"/>
      <c r="J470" s="7"/>
      <c r="K470" s="7"/>
      <c r="L470" s="11" t="str">
        <f>IF(J470="0. Initiate","$51,000",IF(J470="1. Junior Member","$306,000",IF(J470="2. Member","$1,581,000",IF(J470="3. Senior Member","$0",IF(J470="4. Consul Initiate","$0","$0")))))</f>
        <v>$0</v>
      </c>
      <c r="M470" s="39">
        <f>L470-N470</f>
        <v>0</v>
      </c>
      <c r="N470" s="44"/>
      <c r="O470" s="9"/>
      <c r="P470" s="93"/>
      <c r="Q470" s="111"/>
      <c r="R470" s="111"/>
      <c r="S470" s="54"/>
      <c r="T470" s="54"/>
      <c r="U470" s="54"/>
      <c r="V470" s="54"/>
      <c r="W470" s="54"/>
    </row>
    <row r="471" spans="1:23" x14ac:dyDescent="0.25">
      <c r="A471" s="52"/>
      <c r="B471" s="53"/>
      <c r="C471" s="53"/>
      <c r="D471" s="54"/>
      <c r="E471" s="54"/>
      <c r="F471" s="54"/>
      <c r="G471" s="4"/>
      <c r="H471" s="4"/>
      <c r="I471" s="7"/>
      <c r="J471" s="7"/>
      <c r="K471" s="7"/>
      <c r="L471" s="11" t="str">
        <f>IF(J471="0. Initiate","$51,000",IF(J471="1. Junior Member","$306,000",IF(J471="2. Member","$1,581,000",IF(J471="3. Senior Member","$0",IF(J471="4. Consul Initiate","$0","$0")))))</f>
        <v>$0</v>
      </c>
      <c r="M471" s="39">
        <f>L471-N471</f>
        <v>0</v>
      </c>
      <c r="N471" s="44"/>
      <c r="O471" s="9"/>
      <c r="P471" s="93"/>
      <c r="Q471" s="111"/>
      <c r="R471" s="111"/>
      <c r="S471" s="54"/>
      <c r="T471" s="54"/>
      <c r="U471" s="54"/>
      <c r="V471" s="54"/>
      <c r="W471" s="54"/>
    </row>
    <row r="472" spans="1:23" x14ac:dyDescent="0.25">
      <c r="A472" s="52"/>
      <c r="B472" s="53"/>
      <c r="C472" s="53"/>
      <c r="D472" s="54"/>
      <c r="E472" s="54"/>
      <c r="F472" s="54"/>
      <c r="G472" s="4"/>
      <c r="H472" s="4"/>
      <c r="I472" s="7"/>
      <c r="J472" s="7"/>
      <c r="K472" s="7"/>
      <c r="L472" s="11" t="str">
        <f>IF(J472="0. Initiate","$51,000",IF(J472="1. Junior Member","$306,000",IF(J472="2. Member","$1,581,000",IF(J472="3. Senior Member","$0",IF(J472="4. Consul Initiate","$0","$0")))))</f>
        <v>$0</v>
      </c>
      <c r="M472" s="39">
        <f>L472-N472</f>
        <v>0</v>
      </c>
      <c r="N472" s="44"/>
      <c r="O472" s="9"/>
      <c r="P472" s="93"/>
      <c r="Q472" s="111"/>
      <c r="R472" s="111"/>
      <c r="S472" s="54"/>
      <c r="T472" s="54"/>
      <c r="U472" s="54"/>
      <c r="V472" s="54"/>
      <c r="W472" s="54"/>
    </row>
    <row r="473" spans="1:23" x14ac:dyDescent="0.25">
      <c r="A473" s="52"/>
      <c r="B473" s="53"/>
      <c r="C473" s="53"/>
      <c r="D473" s="54"/>
      <c r="E473" s="54"/>
      <c r="F473" s="54"/>
      <c r="G473" s="4"/>
      <c r="H473" s="4"/>
      <c r="I473" s="7"/>
      <c r="J473" s="7"/>
      <c r="K473" s="7"/>
      <c r="L473" s="11" t="str">
        <f>IF(J473="0. Initiate","$51,000",IF(J473="1. Junior Member","$306,000",IF(J473="2. Member","$1,581,000",IF(J473="3. Senior Member","$0",IF(J473="4. Consul Initiate","$0","$0")))))</f>
        <v>$0</v>
      </c>
      <c r="M473" s="39">
        <f>L473-N473</f>
        <v>0</v>
      </c>
      <c r="N473" s="44"/>
      <c r="O473" s="9"/>
      <c r="P473" s="93"/>
      <c r="Q473" s="111"/>
      <c r="R473" s="111"/>
      <c r="S473" s="54"/>
      <c r="T473" s="54"/>
      <c r="U473" s="54"/>
      <c r="V473" s="54"/>
      <c r="W473" s="54"/>
    </row>
    <row r="474" spans="1:23" x14ac:dyDescent="0.25">
      <c r="A474" s="52"/>
      <c r="B474" s="53"/>
      <c r="C474" s="53"/>
      <c r="D474" s="54"/>
      <c r="E474" s="54"/>
      <c r="F474" s="54"/>
      <c r="G474" s="4"/>
      <c r="H474" s="4"/>
      <c r="I474" s="7"/>
      <c r="J474" s="7"/>
      <c r="K474" s="7"/>
      <c r="L474" s="11" t="str">
        <f>IF(J474="0. Initiate","$51,000",IF(J474="1. Junior Member","$306,000",IF(J474="2. Member","$1,581,000",IF(J474="3. Senior Member","$0",IF(J474="4. Consul Initiate","$0","$0")))))</f>
        <v>$0</v>
      </c>
      <c r="M474" s="39">
        <f>L474-N474</f>
        <v>0</v>
      </c>
      <c r="N474" s="44"/>
      <c r="O474" s="9"/>
      <c r="P474" s="93"/>
      <c r="Q474" s="111"/>
      <c r="R474" s="111"/>
      <c r="S474" s="54"/>
      <c r="T474" s="54"/>
      <c r="U474" s="54"/>
      <c r="V474" s="54"/>
      <c r="W474" s="54"/>
    </row>
    <row r="475" spans="1:23" x14ac:dyDescent="0.25">
      <c r="A475" s="52"/>
      <c r="B475" s="53"/>
      <c r="C475" s="53"/>
      <c r="D475" s="54"/>
      <c r="E475" s="54"/>
      <c r="F475" s="54"/>
      <c r="G475" s="4"/>
      <c r="H475" s="4"/>
      <c r="I475" s="7"/>
      <c r="J475" s="7"/>
      <c r="K475" s="7"/>
      <c r="L475" s="11" t="str">
        <f>IF(J475="0. Initiate","$51,000",IF(J475="1. Junior Member","$306,000",IF(J475="2. Member","$1,581,000",IF(J475="3. Senior Member","$0",IF(J475="4. Consul Initiate","$0","$0")))))</f>
        <v>$0</v>
      </c>
      <c r="M475" s="39">
        <f>L475-N475</f>
        <v>0</v>
      </c>
      <c r="N475" s="44"/>
      <c r="O475" s="9"/>
      <c r="P475" s="93"/>
      <c r="Q475" s="111"/>
      <c r="R475" s="111"/>
      <c r="S475" s="54"/>
      <c r="T475" s="54"/>
      <c r="U475" s="54"/>
      <c r="V475" s="54"/>
      <c r="W475" s="54"/>
    </row>
    <row r="476" spans="1:23" x14ac:dyDescent="0.25">
      <c r="A476" s="52"/>
      <c r="B476" s="53"/>
      <c r="C476" s="53"/>
      <c r="D476" s="54"/>
      <c r="E476" s="54"/>
      <c r="F476" s="54"/>
      <c r="G476" s="4"/>
      <c r="H476" s="4"/>
      <c r="I476" s="7"/>
      <c r="J476" s="7"/>
      <c r="K476" s="7"/>
      <c r="L476" s="11" t="str">
        <f>IF(J476="0. Initiate","$51,000",IF(J476="1. Junior Member","$306,000",IF(J476="2. Member","$1,581,000",IF(J476="3. Senior Member","$0",IF(J476="4. Consul Initiate","$0","$0")))))</f>
        <v>$0</v>
      </c>
      <c r="M476" s="39">
        <f>L476-N476</f>
        <v>0</v>
      </c>
      <c r="N476" s="44"/>
      <c r="O476" s="9"/>
      <c r="P476" s="93"/>
      <c r="Q476" s="111"/>
      <c r="R476" s="111"/>
      <c r="S476" s="54"/>
      <c r="T476" s="54"/>
      <c r="U476" s="54"/>
      <c r="V476" s="54"/>
      <c r="W476" s="54"/>
    </row>
    <row r="477" spans="1:23" x14ac:dyDescent="0.25">
      <c r="A477" s="52"/>
      <c r="B477" s="53"/>
      <c r="C477" s="53"/>
      <c r="D477" s="54"/>
      <c r="E477" s="54"/>
      <c r="F477" s="54"/>
      <c r="G477" s="4"/>
      <c r="H477" s="4"/>
      <c r="I477" s="7"/>
      <c r="J477" s="7"/>
      <c r="K477" s="7"/>
      <c r="L477" s="11" t="str">
        <f>IF(J477="0. Initiate","$51,000",IF(J477="1. Junior Member","$306,000",IF(J477="2. Member","$1,581,000",IF(J477="3. Senior Member","$0",IF(J477="4. Consul Initiate","$0","$0")))))</f>
        <v>$0</v>
      </c>
      <c r="M477" s="39">
        <f>L477-N477</f>
        <v>0</v>
      </c>
      <c r="N477" s="44"/>
      <c r="O477" s="9"/>
      <c r="P477" s="93"/>
      <c r="Q477" s="111"/>
      <c r="R477" s="111"/>
      <c r="S477" s="54"/>
      <c r="T477" s="54"/>
      <c r="U477" s="54"/>
      <c r="V477" s="54"/>
      <c r="W477" s="54"/>
    </row>
    <row r="478" spans="1:23" x14ac:dyDescent="0.25">
      <c r="A478" s="52"/>
      <c r="B478" s="53"/>
      <c r="C478" s="53"/>
      <c r="D478" s="54"/>
      <c r="E478" s="54"/>
      <c r="F478" s="54"/>
      <c r="G478" s="4"/>
      <c r="H478" s="4"/>
      <c r="I478" s="7"/>
      <c r="J478" s="7"/>
      <c r="K478" s="7"/>
      <c r="L478" s="11" t="str">
        <f>IF(J478="0. Initiate","$51,000",IF(J478="1. Junior Member","$306,000",IF(J478="2. Member","$1,581,000",IF(J478="3. Senior Member","$0",IF(J478="4. Consul Initiate","$0","$0")))))</f>
        <v>$0</v>
      </c>
      <c r="M478" s="39">
        <f>L478-N478</f>
        <v>0</v>
      </c>
      <c r="N478" s="44"/>
      <c r="O478" s="9"/>
      <c r="P478" s="93"/>
      <c r="Q478" s="111"/>
      <c r="R478" s="111"/>
      <c r="S478" s="54"/>
      <c r="T478" s="54"/>
      <c r="U478" s="54"/>
      <c r="V478" s="54"/>
      <c r="W478" s="54"/>
    </row>
    <row r="479" spans="1:23" x14ac:dyDescent="0.25">
      <c r="A479" s="52"/>
      <c r="B479" s="53"/>
      <c r="C479" s="53"/>
      <c r="D479" s="54"/>
      <c r="E479" s="54"/>
      <c r="F479" s="54"/>
      <c r="G479" s="4"/>
      <c r="H479" s="4"/>
      <c r="I479" s="7"/>
      <c r="J479" s="7"/>
      <c r="K479" s="7"/>
      <c r="L479" s="11" t="str">
        <f>IF(J479="0. Initiate","$51,000",IF(J479="1. Junior Member","$306,000",IF(J479="2. Member","$1,581,000",IF(J479="3. Senior Member","$0",IF(J479="4. Consul Initiate","$0","$0")))))</f>
        <v>$0</v>
      </c>
      <c r="M479" s="39">
        <f>L479-N479</f>
        <v>0</v>
      </c>
      <c r="N479" s="44"/>
      <c r="O479" s="9"/>
      <c r="P479" s="93"/>
      <c r="Q479" s="111"/>
      <c r="R479" s="111"/>
      <c r="S479" s="54"/>
      <c r="T479" s="54"/>
      <c r="U479" s="54"/>
      <c r="V479" s="54"/>
      <c r="W479" s="54"/>
    </row>
    <row r="480" spans="1:23" x14ac:dyDescent="0.25">
      <c r="A480" s="52"/>
      <c r="B480" s="53"/>
      <c r="C480" s="53"/>
      <c r="D480" s="54"/>
      <c r="E480" s="54"/>
      <c r="F480" s="54"/>
      <c r="G480" s="4"/>
      <c r="H480" s="4"/>
      <c r="I480" s="7"/>
      <c r="J480" s="7"/>
      <c r="K480" s="7"/>
      <c r="L480" s="11" t="str">
        <f>IF(J480="0. Initiate","$51,000",IF(J480="1. Junior Member","$306,000",IF(J480="2. Member","$1,581,000",IF(J480="3. Senior Member","$0",IF(J480="4. Consul Initiate","$0","$0")))))</f>
        <v>$0</v>
      </c>
      <c r="M480" s="39">
        <f>L480-N480</f>
        <v>0</v>
      </c>
      <c r="N480" s="44"/>
      <c r="O480" s="9"/>
      <c r="P480" s="93"/>
      <c r="Q480" s="111"/>
      <c r="R480" s="111"/>
      <c r="S480" s="54"/>
      <c r="T480" s="54"/>
      <c r="U480" s="54"/>
      <c r="V480" s="54"/>
      <c r="W480" s="54"/>
    </row>
    <row r="481" spans="1:23" x14ac:dyDescent="0.25">
      <c r="A481" s="52"/>
      <c r="B481" s="53"/>
      <c r="C481" s="53"/>
      <c r="D481" s="54"/>
      <c r="E481" s="54"/>
      <c r="F481" s="54"/>
      <c r="G481" s="4"/>
      <c r="H481" s="4"/>
      <c r="I481" s="7"/>
      <c r="J481" s="7"/>
      <c r="K481" s="7"/>
      <c r="L481" s="11" t="str">
        <f>IF(J481="0. Initiate","$51,000",IF(J481="1. Junior Member","$306,000",IF(J481="2. Member","$1,581,000",IF(J481="3. Senior Member","$0",IF(J481="4. Consul Initiate","$0","$0")))))</f>
        <v>$0</v>
      </c>
      <c r="M481" s="39">
        <f>L481-N481</f>
        <v>0</v>
      </c>
      <c r="N481" s="44"/>
      <c r="O481" s="9"/>
      <c r="P481" s="93"/>
      <c r="Q481" s="111"/>
      <c r="R481" s="111"/>
      <c r="S481" s="54"/>
      <c r="T481" s="54"/>
      <c r="U481" s="54"/>
      <c r="V481" s="54"/>
      <c r="W481" s="54"/>
    </row>
    <row r="482" spans="1:23" x14ac:dyDescent="0.25">
      <c r="A482" s="52"/>
      <c r="B482" s="53"/>
      <c r="C482" s="53"/>
      <c r="D482" s="54"/>
      <c r="E482" s="54"/>
      <c r="F482" s="54"/>
      <c r="G482" s="4"/>
      <c r="H482" s="4"/>
      <c r="I482" s="7"/>
      <c r="J482" s="7"/>
      <c r="K482" s="7"/>
      <c r="L482" s="11" t="str">
        <f>IF(J482="0. Initiate","$51,000",IF(J482="1. Junior Member","$306,000",IF(J482="2. Member","$1,581,000",IF(J482="3. Senior Member","$0",IF(J482="4. Consul Initiate","$0","$0")))))</f>
        <v>$0</v>
      </c>
      <c r="M482" s="39">
        <f>L482-N482</f>
        <v>0</v>
      </c>
      <c r="N482" s="44"/>
      <c r="O482" s="9"/>
      <c r="P482" s="93"/>
      <c r="Q482" s="111"/>
      <c r="R482" s="111"/>
      <c r="S482" s="54"/>
      <c r="T482" s="54"/>
      <c r="U482" s="54"/>
      <c r="V482" s="54"/>
      <c r="W482" s="54"/>
    </row>
    <row r="483" spans="1:23" x14ac:dyDescent="0.25">
      <c r="A483" s="52"/>
      <c r="B483" s="53"/>
      <c r="C483" s="53"/>
      <c r="D483" s="54"/>
      <c r="E483" s="54"/>
      <c r="F483" s="54"/>
      <c r="G483" s="4"/>
      <c r="H483" s="4"/>
      <c r="I483" s="7"/>
      <c r="J483" s="7"/>
      <c r="K483" s="7"/>
      <c r="L483" s="11" t="str">
        <f>IF(J483="0. Initiate","$51,000",IF(J483="1. Junior Member","$306,000",IF(J483="2. Member","$1,581,000",IF(J483="3. Senior Member","$0",IF(J483="4. Consul Initiate","$0","$0")))))</f>
        <v>$0</v>
      </c>
      <c r="M483" s="39">
        <f>L483-N483</f>
        <v>0</v>
      </c>
      <c r="N483" s="44"/>
      <c r="O483" s="9"/>
      <c r="P483" s="93"/>
      <c r="Q483" s="111"/>
      <c r="R483" s="111"/>
      <c r="S483" s="54"/>
      <c r="T483" s="54"/>
      <c r="U483" s="54"/>
      <c r="V483" s="54"/>
      <c r="W483" s="54"/>
    </row>
    <row r="484" spans="1:23" x14ac:dyDescent="0.25">
      <c r="A484" s="52"/>
      <c r="B484" s="53"/>
      <c r="C484" s="53"/>
      <c r="D484" s="54"/>
      <c r="E484" s="54"/>
      <c r="F484" s="54"/>
      <c r="G484" s="4"/>
      <c r="H484" s="4"/>
      <c r="I484" s="7"/>
      <c r="J484" s="7"/>
      <c r="K484" s="7"/>
      <c r="L484" s="11" t="str">
        <f>IF(J484="0. Initiate","$51,000",IF(J484="1. Junior Member","$306,000",IF(J484="2. Member","$1,581,000",IF(J484="3. Senior Member","$0",IF(J484="4. Consul Initiate","$0","$0")))))</f>
        <v>$0</v>
      </c>
      <c r="M484" s="39">
        <f>L484-N484</f>
        <v>0</v>
      </c>
      <c r="N484" s="44"/>
      <c r="O484" s="9"/>
      <c r="P484" s="93"/>
      <c r="Q484" s="111"/>
      <c r="R484" s="111"/>
      <c r="S484" s="54"/>
      <c r="T484" s="54"/>
      <c r="U484" s="54"/>
      <c r="V484" s="54"/>
      <c r="W484" s="54"/>
    </row>
    <row r="485" spans="1:23" x14ac:dyDescent="0.25">
      <c r="A485" s="52"/>
      <c r="B485" s="53"/>
      <c r="C485" s="53"/>
      <c r="D485" s="54"/>
      <c r="E485" s="54"/>
      <c r="F485" s="54"/>
      <c r="G485" s="4"/>
      <c r="H485" s="4"/>
      <c r="I485" s="7"/>
      <c r="J485" s="7"/>
      <c r="K485" s="7"/>
      <c r="L485" s="11" t="str">
        <f>IF(J485="0. Initiate","$51,000",IF(J485="1. Junior Member","$306,000",IF(J485="2. Member","$1,581,000",IF(J485="3. Senior Member","$0",IF(J485="4. Consul Initiate","$0","$0")))))</f>
        <v>$0</v>
      </c>
      <c r="M485" s="39">
        <f>L485-N485</f>
        <v>0</v>
      </c>
      <c r="N485" s="44"/>
      <c r="O485" s="9"/>
      <c r="P485" s="93"/>
      <c r="Q485" s="111"/>
      <c r="R485" s="111"/>
      <c r="S485" s="54"/>
      <c r="T485" s="54"/>
      <c r="U485" s="54"/>
      <c r="V485" s="54"/>
      <c r="W485" s="54"/>
    </row>
    <row r="486" spans="1:23" x14ac:dyDescent="0.25">
      <c r="A486" s="52"/>
      <c r="B486" s="53"/>
      <c r="C486" s="53"/>
      <c r="D486" s="54"/>
      <c r="E486" s="54"/>
      <c r="F486" s="54"/>
      <c r="G486" s="4"/>
      <c r="H486" s="4"/>
      <c r="I486" s="7"/>
      <c r="J486" s="7"/>
      <c r="K486" s="7"/>
      <c r="L486" s="11" t="str">
        <f>IF(J486="0. Initiate","$51,000",IF(J486="1. Junior Member","$306,000",IF(J486="2. Member","$1,581,000",IF(J486="3. Senior Member","$0",IF(J486="4. Consul Initiate","$0","$0")))))</f>
        <v>$0</v>
      </c>
      <c r="M486" s="39">
        <f>L486-N486</f>
        <v>0</v>
      </c>
      <c r="N486" s="44"/>
      <c r="O486" s="9"/>
      <c r="P486" s="93"/>
      <c r="Q486" s="111"/>
      <c r="R486" s="111"/>
      <c r="S486" s="54"/>
      <c r="T486" s="54"/>
      <c r="U486" s="54"/>
      <c r="V486" s="54"/>
      <c r="W486" s="54"/>
    </row>
    <row r="487" spans="1:23" x14ac:dyDescent="0.25">
      <c r="A487" s="52"/>
      <c r="B487" s="53"/>
      <c r="C487" s="53"/>
      <c r="D487" s="54"/>
      <c r="E487" s="54"/>
      <c r="F487" s="54"/>
      <c r="G487" s="4"/>
      <c r="H487" s="4"/>
      <c r="I487" s="7"/>
      <c r="J487" s="7"/>
      <c r="K487" s="7"/>
      <c r="L487" s="11" t="str">
        <f>IF(J487="0. Initiate","$51,000",IF(J487="1. Junior Member","$306,000",IF(J487="2. Member","$1,581,000",IF(J487="3. Senior Member","$0",IF(J487="4. Consul Initiate","$0","$0")))))</f>
        <v>$0</v>
      </c>
      <c r="M487" s="39">
        <f>L487-N487</f>
        <v>0</v>
      </c>
      <c r="N487" s="44"/>
      <c r="O487" s="9"/>
      <c r="P487" s="93"/>
      <c r="Q487" s="111"/>
      <c r="R487" s="111"/>
      <c r="S487" s="54"/>
      <c r="T487" s="54"/>
      <c r="U487" s="54"/>
      <c r="V487" s="54"/>
      <c r="W487" s="54"/>
    </row>
    <row r="488" spans="1:23" x14ac:dyDescent="0.25">
      <c r="A488" s="52"/>
      <c r="B488" s="53"/>
      <c r="C488" s="53"/>
      <c r="D488" s="54"/>
      <c r="E488" s="54"/>
      <c r="F488" s="54"/>
      <c r="G488" s="4"/>
      <c r="H488" s="4"/>
      <c r="I488" s="7"/>
      <c r="J488" s="7"/>
      <c r="K488" s="7"/>
      <c r="L488" s="11" t="str">
        <f>IF(J488="0. Initiate","$51,000",IF(J488="1. Junior Member","$306,000",IF(J488="2. Member","$1,581,000",IF(J488="3. Senior Member","$0",IF(J488="4. Consul Initiate","$0","$0")))))</f>
        <v>$0</v>
      </c>
      <c r="M488" s="39">
        <f>L488-N488</f>
        <v>0</v>
      </c>
      <c r="N488" s="44"/>
      <c r="O488" s="9"/>
      <c r="P488" s="93"/>
      <c r="Q488" s="111"/>
      <c r="R488" s="111"/>
      <c r="S488" s="54"/>
      <c r="T488" s="54"/>
      <c r="U488" s="54"/>
      <c r="V488" s="54"/>
      <c r="W488" s="54"/>
    </row>
    <row r="489" spans="1:23" x14ac:dyDescent="0.25">
      <c r="A489" s="52"/>
      <c r="B489" s="53"/>
      <c r="C489" s="53"/>
      <c r="D489" s="54"/>
      <c r="E489" s="54"/>
      <c r="F489" s="54"/>
      <c r="G489" s="4"/>
      <c r="H489" s="4"/>
      <c r="I489" s="7"/>
      <c r="J489" s="7"/>
      <c r="K489" s="7"/>
      <c r="L489" s="11" t="str">
        <f>IF(J489="0. Initiate","$51,000",IF(J489="1. Junior Member","$306,000",IF(J489="2. Member","$1,581,000",IF(J489="3. Senior Member","$0",IF(J489="4. Consul Initiate","$0","$0")))))</f>
        <v>$0</v>
      </c>
      <c r="M489" s="39">
        <f>L489-N489</f>
        <v>0</v>
      </c>
      <c r="N489" s="44"/>
      <c r="O489" s="9"/>
      <c r="P489" s="93"/>
      <c r="Q489" s="111"/>
      <c r="R489" s="111"/>
      <c r="S489" s="54"/>
      <c r="T489" s="54"/>
      <c r="U489" s="54"/>
      <c r="V489" s="54"/>
      <c r="W489" s="54"/>
    </row>
    <row r="490" spans="1:23" x14ac:dyDescent="0.25">
      <c r="A490" s="52"/>
      <c r="B490" s="53"/>
      <c r="C490" s="53"/>
      <c r="D490" s="54"/>
      <c r="E490" s="54"/>
      <c r="F490" s="54"/>
      <c r="G490" s="4"/>
      <c r="H490" s="4"/>
      <c r="I490" s="7"/>
      <c r="J490" s="7"/>
      <c r="K490" s="7"/>
      <c r="L490" s="11" t="str">
        <f>IF(J490="0. Initiate","$51,000",IF(J490="1. Junior Member","$306,000",IF(J490="2. Member","$1,581,000",IF(J490="3. Senior Member","$0",IF(J490="4. Consul Initiate","$0","$0")))))</f>
        <v>$0</v>
      </c>
      <c r="M490" s="39">
        <f>L490-N490</f>
        <v>0</v>
      </c>
      <c r="N490" s="44"/>
      <c r="O490" s="9"/>
      <c r="P490" s="93"/>
      <c r="Q490" s="111"/>
      <c r="R490" s="111"/>
      <c r="S490" s="54"/>
      <c r="T490" s="54"/>
      <c r="U490" s="54"/>
      <c r="V490" s="54"/>
      <c r="W490" s="54"/>
    </row>
    <row r="491" spans="1:23" x14ac:dyDescent="0.25">
      <c r="A491" s="52"/>
      <c r="B491" s="53"/>
      <c r="C491" s="53"/>
      <c r="D491" s="54"/>
      <c r="E491" s="54"/>
      <c r="F491" s="54"/>
      <c r="G491" s="4"/>
      <c r="H491" s="4"/>
      <c r="I491" s="7"/>
      <c r="J491" s="7"/>
      <c r="K491" s="7"/>
      <c r="L491" s="11" t="str">
        <f>IF(J491="0. Initiate","$51,000",IF(J491="1. Junior Member","$306,000",IF(J491="2. Member","$1,581,000",IF(J491="3. Senior Member","$0",IF(J491="4. Consul Initiate","$0","$0")))))</f>
        <v>$0</v>
      </c>
      <c r="M491" s="39">
        <f>L491-N491</f>
        <v>0</v>
      </c>
      <c r="N491" s="44"/>
      <c r="O491" s="9"/>
      <c r="P491" s="93"/>
      <c r="Q491" s="111"/>
      <c r="R491" s="111"/>
      <c r="S491" s="54"/>
      <c r="T491" s="54"/>
      <c r="U491" s="54"/>
      <c r="V491" s="54"/>
      <c r="W491" s="54"/>
    </row>
    <row r="492" spans="1:23" x14ac:dyDescent="0.25">
      <c r="A492" s="52"/>
      <c r="B492" s="53"/>
      <c r="C492" s="53"/>
      <c r="D492" s="54"/>
      <c r="E492" s="54"/>
      <c r="F492" s="54"/>
      <c r="G492" s="4"/>
      <c r="H492" s="4"/>
      <c r="I492" s="7"/>
      <c r="J492" s="7"/>
      <c r="K492" s="7"/>
      <c r="L492" s="11" t="str">
        <f>IF(J492="0. Initiate","$51,000",IF(J492="1. Junior Member","$306,000",IF(J492="2. Member","$1,581,000",IF(J492="3. Senior Member","$0",IF(J492="4. Consul Initiate","$0","$0")))))</f>
        <v>$0</v>
      </c>
      <c r="M492" s="39">
        <f>L492-N492</f>
        <v>0</v>
      </c>
      <c r="N492" s="44"/>
      <c r="O492" s="9"/>
      <c r="P492" s="93"/>
      <c r="Q492" s="111"/>
      <c r="R492" s="111"/>
      <c r="S492" s="54"/>
      <c r="T492" s="54"/>
      <c r="U492" s="54"/>
      <c r="V492" s="54"/>
      <c r="W492" s="54"/>
    </row>
    <row r="493" spans="1:23" x14ac:dyDescent="0.25">
      <c r="A493" s="52"/>
      <c r="B493" s="53"/>
      <c r="C493" s="53"/>
      <c r="D493" s="54"/>
      <c r="E493" s="54"/>
      <c r="F493" s="54"/>
      <c r="G493" s="4"/>
      <c r="H493" s="4"/>
      <c r="I493" s="7"/>
      <c r="J493" s="7"/>
      <c r="K493" s="7"/>
      <c r="L493" s="11" t="str">
        <f>IF(J493="0. Initiate","$51,000",IF(J493="1. Junior Member","$306,000",IF(J493="2. Member","$1,581,000",IF(J493="3. Senior Member","$0",IF(J493="4. Consul Initiate","$0","$0")))))</f>
        <v>$0</v>
      </c>
      <c r="M493" s="39">
        <f>L493-N493</f>
        <v>0</v>
      </c>
      <c r="N493" s="44"/>
      <c r="O493" s="9"/>
      <c r="P493" s="93"/>
      <c r="Q493" s="111"/>
      <c r="R493" s="111"/>
      <c r="S493" s="54"/>
      <c r="T493" s="54"/>
      <c r="U493" s="54"/>
      <c r="V493" s="54"/>
      <c r="W493" s="54"/>
    </row>
    <row r="494" spans="1:23" x14ac:dyDescent="0.25">
      <c r="A494" s="52"/>
      <c r="B494" s="53"/>
      <c r="C494" s="53"/>
      <c r="D494" s="54"/>
      <c r="E494" s="54"/>
      <c r="F494" s="54"/>
      <c r="G494" s="4"/>
      <c r="H494" s="4"/>
      <c r="I494" s="7"/>
      <c r="J494" s="7"/>
      <c r="K494" s="7"/>
      <c r="L494" s="11" t="str">
        <f>IF(J494="0. Initiate","$51,000",IF(J494="1. Junior Member","$306,000",IF(J494="2. Member","$1,581,000",IF(J494="3. Senior Member","$0",IF(J494="4. Consul Initiate","$0","$0")))))</f>
        <v>$0</v>
      </c>
      <c r="M494" s="39">
        <f>L494-N494</f>
        <v>0</v>
      </c>
      <c r="N494" s="44"/>
      <c r="O494" s="9"/>
      <c r="P494" s="93"/>
      <c r="Q494" s="111"/>
      <c r="R494" s="111"/>
      <c r="S494" s="54"/>
      <c r="T494" s="54"/>
      <c r="U494" s="54"/>
      <c r="V494" s="54"/>
      <c r="W494" s="54"/>
    </row>
    <row r="495" spans="1:23" x14ac:dyDescent="0.25">
      <c r="A495" s="52"/>
      <c r="B495" s="53"/>
      <c r="C495" s="53"/>
      <c r="D495" s="54"/>
      <c r="E495" s="54"/>
      <c r="F495" s="54"/>
      <c r="G495" s="4"/>
      <c r="H495" s="4"/>
      <c r="I495" s="7"/>
      <c r="J495" s="7"/>
      <c r="K495" s="7"/>
      <c r="L495" s="11" t="str">
        <f>IF(J495="0. Initiate","$51,000",IF(J495="1. Junior Member","$306,000",IF(J495="2. Member","$1,581,000",IF(J495="3. Senior Member","$0",IF(J495="4. Consul Initiate","$0","$0")))))</f>
        <v>$0</v>
      </c>
      <c r="M495" s="39">
        <f>L495-N495</f>
        <v>0</v>
      </c>
      <c r="N495" s="44"/>
      <c r="O495" s="9"/>
      <c r="P495" s="93"/>
      <c r="Q495" s="111"/>
      <c r="R495" s="111"/>
      <c r="S495" s="54"/>
      <c r="T495" s="54"/>
      <c r="U495" s="54"/>
      <c r="V495" s="54"/>
      <c r="W495" s="54"/>
    </row>
    <row r="496" spans="1:23" x14ac:dyDescent="0.25">
      <c r="A496" s="52"/>
      <c r="B496" s="53"/>
      <c r="C496" s="53"/>
      <c r="D496" s="54"/>
      <c r="E496" s="54"/>
      <c r="F496" s="54"/>
      <c r="G496" s="4"/>
      <c r="H496" s="4"/>
      <c r="I496" s="7"/>
      <c r="J496" s="7"/>
      <c r="K496" s="7"/>
      <c r="L496" s="11" t="str">
        <f>IF(J496="0. Initiate","$51,000",IF(J496="1. Junior Member","$306,000",IF(J496="2. Member","$1,581,000",IF(J496="3. Senior Member","$0",IF(J496="4. Consul Initiate","$0","$0")))))</f>
        <v>$0</v>
      </c>
      <c r="M496" s="39">
        <f>L496-N496</f>
        <v>0</v>
      </c>
      <c r="N496" s="44"/>
      <c r="O496" s="9"/>
      <c r="P496" s="93"/>
      <c r="Q496" s="111"/>
      <c r="R496" s="111"/>
      <c r="S496" s="54"/>
      <c r="T496" s="54"/>
      <c r="U496" s="54"/>
      <c r="V496" s="54"/>
      <c r="W496" s="54"/>
    </row>
    <row r="497" spans="1:23" x14ac:dyDescent="0.25">
      <c r="A497" s="52"/>
      <c r="B497" s="53"/>
      <c r="C497" s="53"/>
      <c r="D497" s="54"/>
      <c r="E497" s="54"/>
      <c r="F497" s="54"/>
      <c r="G497" s="4"/>
      <c r="H497" s="4"/>
      <c r="I497" s="7"/>
      <c r="J497" s="7"/>
      <c r="K497" s="7"/>
      <c r="L497" s="11" t="str">
        <f>IF(J497="0. Initiate","$51,000",IF(J497="1. Junior Member","$306,000",IF(J497="2. Member","$1,581,000",IF(J497="3. Senior Member","$0",IF(J497="4. Consul Initiate","$0","$0")))))</f>
        <v>$0</v>
      </c>
      <c r="M497" s="39">
        <f>L497-N497</f>
        <v>0</v>
      </c>
      <c r="N497" s="44"/>
      <c r="O497" s="9"/>
      <c r="P497" s="93"/>
      <c r="Q497" s="111"/>
      <c r="R497" s="111"/>
      <c r="S497" s="54"/>
      <c r="T497" s="54"/>
      <c r="U497" s="54"/>
      <c r="V497" s="54"/>
      <c r="W497" s="54"/>
    </row>
    <row r="498" spans="1:23" x14ac:dyDescent="0.25">
      <c r="A498" s="52"/>
      <c r="B498" s="53"/>
      <c r="C498" s="53"/>
      <c r="D498" s="54"/>
      <c r="E498" s="54"/>
      <c r="F498" s="54"/>
      <c r="G498" s="4"/>
      <c r="H498" s="4"/>
      <c r="I498" s="7"/>
      <c r="J498" s="7"/>
      <c r="K498" s="7"/>
      <c r="L498" s="11" t="str">
        <f>IF(J498="0. Initiate","$51,000",IF(J498="1. Junior Member","$306,000",IF(J498="2. Member","$1,581,000",IF(J498="3. Senior Member","$0",IF(J498="4. Consul Initiate","$0","$0")))))</f>
        <v>$0</v>
      </c>
      <c r="M498" s="39">
        <f>L498-N498</f>
        <v>0</v>
      </c>
      <c r="N498" s="44"/>
      <c r="O498" s="9"/>
      <c r="P498" s="93"/>
      <c r="Q498" s="111"/>
      <c r="R498" s="111"/>
      <c r="S498" s="54"/>
      <c r="T498" s="54"/>
      <c r="U498" s="54"/>
      <c r="V498" s="54"/>
      <c r="W498" s="54"/>
    </row>
    <row r="499" spans="1:23" x14ac:dyDescent="0.25">
      <c r="A499" s="52"/>
      <c r="B499" s="53"/>
      <c r="C499" s="53"/>
      <c r="D499" s="54"/>
      <c r="E499" s="54"/>
      <c r="F499" s="54"/>
      <c r="G499" s="4"/>
      <c r="H499" s="4"/>
      <c r="I499" s="7"/>
      <c r="J499" s="7"/>
      <c r="K499" s="7"/>
      <c r="L499" s="11" t="str">
        <f>IF(J499="0. Initiate","$51,000",IF(J499="1. Junior Member","$306,000",IF(J499="2. Member","$1,581,000",IF(J499="3. Senior Member","$0",IF(J499="4. Consul Initiate","$0","$0")))))</f>
        <v>$0</v>
      </c>
      <c r="M499" s="39">
        <f>L499-N499</f>
        <v>0</v>
      </c>
      <c r="N499" s="44"/>
      <c r="O499" s="9"/>
      <c r="P499" s="93"/>
      <c r="Q499" s="111"/>
      <c r="R499" s="111"/>
      <c r="S499" s="54"/>
      <c r="T499" s="54"/>
      <c r="U499" s="54"/>
      <c r="V499" s="54"/>
      <c r="W499" s="54"/>
    </row>
    <row r="500" spans="1:23" x14ac:dyDescent="0.25">
      <c r="A500" s="52"/>
      <c r="B500" s="53"/>
      <c r="C500" s="53"/>
      <c r="D500" s="54"/>
      <c r="E500" s="54"/>
      <c r="F500" s="54"/>
      <c r="G500" s="4"/>
      <c r="H500" s="4"/>
      <c r="I500" s="7"/>
      <c r="J500" s="7"/>
      <c r="K500" s="7"/>
      <c r="L500" s="11" t="str">
        <f>IF(J500="0. Initiate","$51,000",IF(J500="1. Junior Member","$306,000",IF(J500="2. Member","$1,581,000",IF(J500="3. Senior Member","$0",IF(J500="4. Consul Initiate","$0","$0")))))</f>
        <v>$0</v>
      </c>
      <c r="M500" s="39">
        <f>L500-N500</f>
        <v>0</v>
      </c>
      <c r="N500" s="44"/>
      <c r="O500" s="9"/>
      <c r="P500" s="93"/>
      <c r="Q500" s="111"/>
      <c r="R500" s="111"/>
      <c r="S500" s="54"/>
      <c r="T500" s="54"/>
      <c r="U500" s="54"/>
      <c r="V500" s="54"/>
      <c r="W500" s="54"/>
    </row>
    <row r="501" spans="1:23" x14ac:dyDescent="0.25">
      <c r="A501" s="52"/>
      <c r="B501" s="53"/>
      <c r="C501" s="53"/>
      <c r="D501" s="54"/>
      <c r="E501" s="54"/>
      <c r="F501" s="54"/>
      <c r="G501" s="4"/>
      <c r="H501" s="4"/>
      <c r="I501" s="7"/>
      <c r="J501" s="7"/>
      <c r="K501" s="7"/>
      <c r="L501" s="11" t="str">
        <f>IF(J501="0. Initiate","$51,000",IF(J501="1. Junior Member","$306,000",IF(J501="2. Member","$1,581,000",IF(J501="3. Senior Member","$0",IF(J501="4. Consul Initiate","$0","$0")))))</f>
        <v>$0</v>
      </c>
      <c r="M501" s="39">
        <f>L501-N501</f>
        <v>0</v>
      </c>
      <c r="N501" s="44"/>
      <c r="O501" s="9"/>
      <c r="P501" s="93"/>
      <c r="Q501" s="111"/>
      <c r="R501" s="111"/>
      <c r="S501" s="54"/>
      <c r="T501" s="54"/>
      <c r="U501" s="54"/>
      <c r="V501" s="54"/>
      <c r="W501" s="54"/>
    </row>
    <row r="502" spans="1:23" x14ac:dyDescent="0.25">
      <c r="A502" s="52"/>
      <c r="B502" s="53"/>
      <c r="C502" s="53"/>
      <c r="D502" s="54"/>
      <c r="E502" s="54"/>
      <c r="F502" s="54"/>
      <c r="G502" s="4"/>
      <c r="H502" s="4"/>
      <c r="I502" s="7"/>
      <c r="J502" s="7"/>
      <c r="K502" s="7"/>
      <c r="L502" s="11" t="str">
        <f>IF(J502="0. Initiate","$51,000",IF(J502="1. Junior Member","$306,000",IF(J502="2. Member","$1,581,000",IF(J502="3. Senior Member","$0",IF(J502="4. Consul Initiate","$0","$0")))))</f>
        <v>$0</v>
      </c>
      <c r="M502" s="39">
        <f>L502-N502</f>
        <v>0</v>
      </c>
      <c r="N502" s="44"/>
      <c r="O502" s="9"/>
      <c r="P502" s="93"/>
      <c r="Q502" s="111"/>
      <c r="R502" s="111"/>
      <c r="S502" s="54"/>
      <c r="T502" s="54"/>
      <c r="U502" s="54"/>
      <c r="V502" s="54"/>
      <c r="W502" s="54"/>
    </row>
    <row r="503" spans="1:23" x14ac:dyDescent="0.25">
      <c r="A503" s="52"/>
      <c r="B503" s="53"/>
      <c r="C503" s="53"/>
      <c r="D503" s="54"/>
      <c r="E503" s="54"/>
      <c r="F503" s="54"/>
      <c r="G503" s="4"/>
      <c r="H503" s="4"/>
      <c r="I503" s="7"/>
      <c r="J503" s="7"/>
      <c r="K503" s="7"/>
      <c r="L503" s="11" t="str">
        <f>IF(J503="0. Initiate","$51,000",IF(J503="1. Junior Member","$306,000",IF(J503="2. Member","$1,581,000",IF(J503="3. Senior Member","$0",IF(J503="4. Consul Initiate","$0","$0")))))</f>
        <v>$0</v>
      </c>
      <c r="M503" s="39">
        <f>L503-N503</f>
        <v>0</v>
      </c>
      <c r="N503" s="44"/>
      <c r="O503" s="9"/>
      <c r="P503" s="93"/>
      <c r="Q503" s="111"/>
      <c r="R503" s="111"/>
      <c r="S503" s="54"/>
      <c r="T503" s="54"/>
      <c r="U503" s="54"/>
      <c r="V503" s="54"/>
      <c r="W503" s="54"/>
    </row>
    <row r="504" spans="1:23" x14ac:dyDescent="0.25">
      <c r="A504" s="52"/>
      <c r="B504" s="53"/>
      <c r="C504" s="53"/>
      <c r="D504" s="54"/>
      <c r="E504" s="54"/>
      <c r="F504" s="54"/>
      <c r="G504" s="4"/>
      <c r="H504" s="4"/>
      <c r="I504" s="7"/>
      <c r="J504" s="7"/>
      <c r="K504" s="7"/>
      <c r="L504" s="11" t="str">
        <f>IF(J504="0. Initiate","$51,000",IF(J504="1. Junior Member","$306,000",IF(J504="2. Member","$1,581,000",IF(J504="3. Senior Member","$0",IF(J504="4. Consul Initiate","$0","$0")))))</f>
        <v>$0</v>
      </c>
      <c r="M504" s="39">
        <f>L504-N504</f>
        <v>0</v>
      </c>
      <c r="N504" s="44"/>
      <c r="O504" s="9"/>
      <c r="P504" s="93"/>
      <c r="Q504" s="111"/>
      <c r="R504" s="111"/>
      <c r="S504" s="54"/>
      <c r="T504" s="54"/>
      <c r="U504" s="54"/>
      <c r="V504" s="54"/>
      <c r="W504" s="54"/>
    </row>
    <row r="505" spans="1:23" x14ac:dyDescent="0.25">
      <c r="A505" s="52"/>
      <c r="B505" s="53"/>
      <c r="C505" s="53"/>
      <c r="D505" s="54"/>
      <c r="E505" s="54"/>
      <c r="F505" s="54"/>
      <c r="G505" s="4"/>
      <c r="H505" s="4"/>
      <c r="I505" s="7"/>
      <c r="J505" s="7"/>
      <c r="K505" s="7"/>
      <c r="L505" s="11" t="str">
        <f>IF(J505="0. Initiate","$51,000",IF(J505="1. Junior Member","$306,000",IF(J505="2. Member","$1,581,000",IF(J505="3. Senior Member","$0",IF(J505="4. Consul Initiate","$0","$0")))))</f>
        <v>$0</v>
      </c>
      <c r="M505" s="39">
        <f>L505-N505</f>
        <v>0</v>
      </c>
      <c r="N505" s="44"/>
      <c r="O505" s="9"/>
      <c r="P505" s="93"/>
      <c r="Q505" s="111"/>
      <c r="R505" s="111"/>
      <c r="S505" s="54"/>
      <c r="T505" s="54"/>
      <c r="U505" s="54"/>
      <c r="V505" s="54"/>
      <c r="W505" s="54"/>
    </row>
    <row r="506" spans="1:23" x14ac:dyDescent="0.25">
      <c r="A506" s="52"/>
      <c r="B506" s="53"/>
      <c r="C506" s="53"/>
      <c r="D506" s="54"/>
      <c r="E506" s="54"/>
      <c r="F506" s="54"/>
      <c r="G506" s="4"/>
      <c r="H506" s="4"/>
      <c r="I506" s="7"/>
      <c r="J506" s="7"/>
      <c r="K506" s="7"/>
      <c r="L506" s="11" t="str">
        <f>IF(J506="0. Initiate","$51,000",IF(J506="1. Junior Member","$306,000",IF(J506="2. Member","$1,581,000",IF(J506="3. Senior Member","$0",IF(J506="4. Consul Initiate","$0","$0")))))</f>
        <v>$0</v>
      </c>
      <c r="M506" s="39">
        <f>L506-N506</f>
        <v>0</v>
      </c>
      <c r="N506" s="44"/>
      <c r="O506" s="9"/>
      <c r="P506" s="93"/>
      <c r="Q506" s="111"/>
      <c r="R506" s="111"/>
      <c r="S506" s="54"/>
      <c r="T506" s="54"/>
      <c r="U506" s="54"/>
      <c r="V506" s="54"/>
      <c r="W506" s="54"/>
    </row>
    <row r="507" spans="1:23" x14ac:dyDescent="0.25">
      <c r="A507" s="52"/>
      <c r="B507" s="53"/>
      <c r="C507" s="53"/>
      <c r="D507" s="54"/>
      <c r="E507" s="54"/>
      <c r="F507" s="54"/>
      <c r="G507" s="4"/>
      <c r="H507" s="4"/>
      <c r="I507" s="7"/>
      <c r="J507" s="7"/>
      <c r="K507" s="7"/>
      <c r="L507" s="11" t="str">
        <f>IF(J507="0. Initiate","$51,000",IF(J507="1. Junior Member","$306,000",IF(J507="2. Member","$1,581,000",IF(J507="3. Senior Member","$0",IF(J507="4. Consul Initiate","$0","$0")))))</f>
        <v>$0</v>
      </c>
      <c r="M507" s="39">
        <f>L507-N507</f>
        <v>0</v>
      </c>
      <c r="N507" s="44"/>
      <c r="O507" s="9"/>
      <c r="P507" s="93"/>
      <c r="Q507" s="111"/>
      <c r="R507" s="111"/>
      <c r="S507" s="54"/>
      <c r="T507" s="54"/>
      <c r="U507" s="54"/>
      <c r="V507" s="54"/>
      <c r="W507" s="54"/>
    </row>
    <row r="508" spans="1:23" x14ac:dyDescent="0.25">
      <c r="A508" s="52"/>
      <c r="B508" s="53"/>
      <c r="C508" s="53"/>
      <c r="D508" s="54"/>
      <c r="E508" s="54"/>
      <c r="F508" s="54"/>
      <c r="G508" s="4"/>
      <c r="H508" s="4"/>
      <c r="I508" s="7"/>
      <c r="J508" s="7"/>
      <c r="K508" s="7"/>
      <c r="L508" s="11" t="str">
        <f>IF(J508="0. Initiate","$51,000",IF(J508="1. Junior Member","$306,000",IF(J508="2. Member","$1,581,000",IF(J508="3. Senior Member","$0",IF(J508="4. Consul Initiate","$0","$0")))))</f>
        <v>$0</v>
      </c>
      <c r="M508" s="39">
        <f>L508-N508</f>
        <v>0</v>
      </c>
      <c r="N508" s="44"/>
      <c r="O508" s="9"/>
      <c r="P508" s="93"/>
      <c r="Q508" s="111"/>
      <c r="R508" s="111"/>
      <c r="S508" s="54"/>
      <c r="T508" s="54"/>
      <c r="U508" s="54"/>
      <c r="V508" s="54"/>
      <c r="W508" s="54"/>
    </row>
    <row r="509" spans="1:23" x14ac:dyDescent="0.25">
      <c r="A509" s="52"/>
      <c r="B509" s="53"/>
      <c r="C509" s="53"/>
      <c r="D509" s="54"/>
      <c r="E509" s="54"/>
      <c r="F509" s="54"/>
      <c r="G509" s="4"/>
      <c r="H509" s="4"/>
      <c r="I509" s="7"/>
      <c r="J509" s="7"/>
      <c r="K509" s="7"/>
      <c r="L509" s="11" t="str">
        <f>IF(J509="0. Initiate","$51,000",IF(J509="1. Junior Member","$306,000",IF(J509="2. Member","$1,581,000",IF(J509="3. Senior Member","$0",IF(J509="4. Consul Initiate","$0","$0")))))</f>
        <v>$0</v>
      </c>
      <c r="M509" s="39">
        <f>L509-N509</f>
        <v>0</v>
      </c>
      <c r="N509" s="44"/>
      <c r="O509" s="9"/>
      <c r="P509" s="93"/>
      <c r="Q509" s="111"/>
      <c r="R509" s="111"/>
      <c r="S509" s="54"/>
      <c r="T509" s="54"/>
      <c r="U509" s="54"/>
      <c r="V509" s="54"/>
      <c r="W509" s="54"/>
    </row>
    <row r="510" spans="1:23" x14ac:dyDescent="0.25">
      <c r="A510" s="52"/>
      <c r="B510" s="53"/>
      <c r="C510" s="53"/>
      <c r="D510" s="54"/>
      <c r="E510" s="54"/>
      <c r="F510" s="54"/>
      <c r="G510" s="4"/>
      <c r="H510" s="4"/>
      <c r="I510" s="7"/>
      <c r="J510" s="7"/>
      <c r="K510" s="7"/>
      <c r="L510" s="11" t="str">
        <f>IF(J510="0. Initiate","$51,000",IF(J510="1. Junior Member","$306,000",IF(J510="2. Member","$1,581,000",IF(J510="3. Senior Member","$0",IF(J510="4. Consul Initiate","$0","$0")))))</f>
        <v>$0</v>
      </c>
      <c r="M510" s="39">
        <f>L510-N510</f>
        <v>0</v>
      </c>
      <c r="N510" s="44"/>
      <c r="O510" s="9"/>
      <c r="P510" s="93"/>
      <c r="Q510" s="111"/>
      <c r="R510" s="111"/>
      <c r="S510" s="54"/>
      <c r="T510" s="54"/>
      <c r="U510" s="54"/>
      <c r="V510" s="54"/>
      <c r="W510" s="54"/>
    </row>
    <row r="511" spans="1:23" x14ac:dyDescent="0.25">
      <c r="A511" s="52"/>
      <c r="B511" s="53"/>
      <c r="C511" s="53"/>
      <c r="D511" s="54"/>
      <c r="E511" s="54"/>
      <c r="F511" s="54"/>
      <c r="G511" s="4"/>
      <c r="H511" s="4"/>
      <c r="I511" s="7"/>
      <c r="J511" s="7"/>
      <c r="K511" s="7"/>
      <c r="L511" s="11" t="str">
        <f>IF(J511="0. Initiate","$51,000",IF(J511="1. Junior Member","$306,000",IF(J511="2. Member","$1,581,000",IF(J511="3. Senior Member","$0",IF(J511="4. Consul Initiate","$0","$0")))))</f>
        <v>$0</v>
      </c>
      <c r="M511" s="39">
        <f>L511-N511</f>
        <v>0</v>
      </c>
      <c r="N511" s="44"/>
      <c r="O511" s="9"/>
      <c r="P511" s="93"/>
      <c r="Q511" s="111"/>
      <c r="R511" s="111"/>
      <c r="S511" s="54"/>
      <c r="T511" s="54"/>
      <c r="U511" s="54"/>
      <c r="V511" s="54"/>
      <c r="W511" s="54"/>
    </row>
    <row r="512" spans="1:23" x14ac:dyDescent="0.25">
      <c r="A512" s="52"/>
      <c r="B512" s="53"/>
      <c r="C512" s="53"/>
      <c r="D512" s="54"/>
      <c r="E512" s="54"/>
      <c r="F512" s="54"/>
      <c r="G512" s="4"/>
      <c r="H512" s="4"/>
      <c r="I512" s="7"/>
      <c r="J512" s="7"/>
      <c r="K512" s="7"/>
      <c r="L512" s="11" t="str">
        <f>IF(J512="0. Initiate","$51,000",IF(J512="1. Junior Member","$306,000",IF(J512="2. Member","$1,581,000",IF(J512="3. Senior Member","$0",IF(J512="4. Consul Initiate","$0","$0")))))</f>
        <v>$0</v>
      </c>
      <c r="M512" s="39">
        <f>L512-N512</f>
        <v>0</v>
      </c>
      <c r="N512" s="44"/>
      <c r="O512" s="9"/>
      <c r="P512" s="93"/>
      <c r="Q512" s="111"/>
      <c r="R512" s="111"/>
      <c r="S512" s="54"/>
      <c r="T512" s="54"/>
      <c r="U512" s="54"/>
      <c r="V512" s="54"/>
      <c r="W512" s="54"/>
    </row>
    <row r="513" spans="1:23" x14ac:dyDescent="0.25">
      <c r="A513" s="52"/>
      <c r="B513" s="53"/>
      <c r="C513" s="53"/>
      <c r="D513" s="54"/>
      <c r="E513" s="54"/>
      <c r="F513" s="54"/>
      <c r="G513" s="4"/>
      <c r="H513" s="4"/>
      <c r="I513" s="7"/>
      <c r="J513" s="7"/>
      <c r="K513" s="7"/>
      <c r="L513" s="11" t="str">
        <f>IF(J513="0. Initiate","$51,000",IF(J513="1. Junior Member","$306,000",IF(J513="2. Member","$1,581,000",IF(J513="3. Senior Member","$0",IF(J513="4. Consul Initiate","$0","$0")))))</f>
        <v>$0</v>
      </c>
      <c r="M513" s="39">
        <f>L513-N513</f>
        <v>0</v>
      </c>
      <c r="N513" s="44"/>
      <c r="O513" s="9"/>
      <c r="P513" s="93"/>
      <c r="Q513" s="111"/>
      <c r="R513" s="111"/>
      <c r="S513" s="54"/>
      <c r="T513" s="54"/>
      <c r="U513" s="54"/>
      <c r="V513" s="54"/>
      <c r="W513" s="54"/>
    </row>
    <row r="514" spans="1:23" x14ac:dyDescent="0.25">
      <c r="A514" s="52"/>
      <c r="B514" s="53"/>
      <c r="C514" s="53"/>
      <c r="D514" s="54"/>
      <c r="E514" s="54"/>
      <c r="F514" s="54"/>
      <c r="G514" s="4"/>
      <c r="H514" s="4"/>
      <c r="I514" s="7"/>
      <c r="J514" s="7"/>
      <c r="K514" s="7"/>
      <c r="L514" s="11" t="str">
        <f>IF(J514="0. Initiate","$51,000",IF(J514="1. Junior Member","$306,000",IF(J514="2. Member","$1,581,000",IF(J514="3. Senior Member","$0",IF(J514="4. Consul Initiate","$0","$0")))))</f>
        <v>$0</v>
      </c>
      <c r="M514" s="39">
        <f>L514-N514</f>
        <v>0</v>
      </c>
      <c r="N514" s="44"/>
      <c r="O514" s="9"/>
      <c r="P514" s="93"/>
      <c r="Q514" s="111"/>
      <c r="R514" s="111"/>
      <c r="S514" s="54"/>
      <c r="T514" s="54"/>
      <c r="U514" s="54"/>
      <c r="V514" s="54"/>
      <c r="W514" s="54"/>
    </row>
    <row r="515" spans="1:23" x14ac:dyDescent="0.25">
      <c r="A515" s="52"/>
      <c r="B515" s="53"/>
      <c r="C515" s="53"/>
      <c r="D515" s="54"/>
      <c r="E515" s="54"/>
      <c r="F515" s="54"/>
      <c r="G515" s="4"/>
      <c r="H515" s="4"/>
      <c r="I515" s="7"/>
      <c r="J515" s="7"/>
      <c r="K515" s="7"/>
      <c r="L515" s="11" t="str">
        <f>IF(J515="0. Initiate","$51,000",IF(J515="1. Junior Member","$306,000",IF(J515="2. Member","$1,581,000",IF(J515="3. Senior Member","$0",IF(J515="4. Consul Initiate","$0","$0")))))</f>
        <v>$0</v>
      </c>
      <c r="M515" s="39">
        <f>L515-N515</f>
        <v>0</v>
      </c>
      <c r="N515" s="44"/>
      <c r="O515" s="9"/>
      <c r="P515" s="93"/>
      <c r="Q515" s="111"/>
      <c r="R515" s="111"/>
      <c r="S515" s="54"/>
      <c r="T515" s="54"/>
      <c r="U515" s="54"/>
      <c r="V515" s="54"/>
      <c r="W515" s="54"/>
    </row>
    <row r="516" spans="1:23" x14ac:dyDescent="0.25">
      <c r="A516" s="52"/>
      <c r="B516" s="53"/>
      <c r="C516" s="53"/>
      <c r="D516" s="54"/>
      <c r="E516" s="54"/>
      <c r="F516" s="54"/>
      <c r="G516" s="4"/>
      <c r="H516" s="4"/>
      <c r="I516" s="7"/>
      <c r="J516" s="7"/>
      <c r="K516" s="7"/>
      <c r="L516" s="11" t="str">
        <f>IF(J516="0. Initiate","$51,000",IF(J516="1. Junior Member","$306,000",IF(J516="2. Member","$1,581,000",IF(J516="3. Senior Member","$0",IF(J516="4. Consul Initiate","$0","$0")))))</f>
        <v>$0</v>
      </c>
      <c r="M516" s="39">
        <f>L516-N516</f>
        <v>0</v>
      </c>
      <c r="N516" s="44"/>
      <c r="O516" s="9"/>
      <c r="P516" s="93"/>
      <c r="Q516" s="111"/>
      <c r="R516" s="111"/>
      <c r="S516" s="54"/>
      <c r="T516" s="54"/>
      <c r="U516" s="54"/>
      <c r="V516" s="54"/>
      <c r="W516" s="54"/>
    </row>
    <row r="517" spans="1:23" x14ac:dyDescent="0.25">
      <c r="A517" s="52"/>
      <c r="B517" s="53"/>
      <c r="C517" s="53"/>
      <c r="D517" s="54"/>
      <c r="E517" s="54"/>
      <c r="F517" s="54"/>
      <c r="G517" s="4"/>
      <c r="H517" s="4"/>
      <c r="I517" s="7"/>
      <c r="J517" s="7"/>
      <c r="K517" s="7"/>
      <c r="L517" s="11" t="str">
        <f>IF(J517="0. Initiate","$51,000",IF(J517="1. Junior Member","$306,000",IF(J517="2. Member","$1,581,000",IF(J517="3. Senior Member","$0",IF(J517="4. Consul Initiate","$0","$0")))))</f>
        <v>$0</v>
      </c>
      <c r="M517" s="39">
        <f>L517-N517</f>
        <v>0</v>
      </c>
      <c r="N517" s="44"/>
      <c r="O517" s="9"/>
      <c r="P517" s="93"/>
      <c r="Q517" s="111"/>
      <c r="R517" s="111"/>
      <c r="S517" s="54"/>
      <c r="T517" s="54"/>
      <c r="U517" s="54"/>
      <c r="V517" s="54"/>
      <c r="W517" s="54"/>
    </row>
    <row r="518" spans="1:23" x14ac:dyDescent="0.25">
      <c r="A518" s="52"/>
      <c r="B518" s="53"/>
      <c r="C518" s="53"/>
      <c r="D518" s="54"/>
      <c r="E518" s="54"/>
      <c r="F518" s="54"/>
      <c r="G518" s="4"/>
      <c r="H518" s="4"/>
      <c r="I518" s="7"/>
      <c r="J518" s="7"/>
      <c r="K518" s="7"/>
      <c r="L518" s="11" t="str">
        <f>IF(J518="0. Initiate","$51,000",IF(J518="1. Junior Member","$306,000",IF(J518="2. Member","$1,581,000",IF(J518="3. Senior Member","$0",IF(J518="4. Consul Initiate","$0","$0")))))</f>
        <v>$0</v>
      </c>
      <c r="M518" s="39">
        <f>L518-N518</f>
        <v>0</v>
      </c>
      <c r="N518" s="44"/>
      <c r="O518" s="9"/>
      <c r="P518" s="93"/>
      <c r="Q518" s="111"/>
      <c r="R518" s="111"/>
      <c r="S518" s="54"/>
      <c r="T518" s="54"/>
      <c r="U518" s="54"/>
      <c r="V518" s="54"/>
      <c r="W518" s="54"/>
    </row>
    <row r="519" spans="1:23" x14ac:dyDescent="0.25">
      <c r="A519" s="52"/>
      <c r="B519" s="53"/>
      <c r="C519" s="53"/>
      <c r="D519" s="54"/>
      <c r="E519" s="54"/>
      <c r="F519" s="54"/>
      <c r="G519" s="4"/>
      <c r="H519" s="4"/>
      <c r="I519" s="7"/>
      <c r="J519" s="7"/>
      <c r="K519" s="7"/>
      <c r="L519" s="11" t="str">
        <f>IF(J519="0. Initiate","$51,000",IF(J519="1. Junior Member","$306,000",IF(J519="2. Member","$1,581,000",IF(J519="3. Senior Member","$0",IF(J519="4. Consul Initiate","$0","$0")))))</f>
        <v>$0</v>
      </c>
      <c r="M519" s="39">
        <f>L519-N519</f>
        <v>0</v>
      </c>
      <c r="N519" s="44"/>
      <c r="O519" s="9"/>
      <c r="P519" s="93"/>
      <c r="Q519" s="111"/>
      <c r="R519" s="111"/>
      <c r="S519" s="54"/>
      <c r="T519" s="54"/>
      <c r="U519" s="54"/>
      <c r="V519" s="54"/>
      <c r="W519" s="54"/>
    </row>
    <row r="520" spans="1:23" x14ac:dyDescent="0.25">
      <c r="A520" s="52"/>
      <c r="B520" s="53"/>
      <c r="C520" s="53"/>
      <c r="D520" s="54"/>
      <c r="E520" s="54"/>
      <c r="F520" s="54"/>
      <c r="G520" s="4"/>
      <c r="H520" s="4"/>
      <c r="I520" s="7"/>
      <c r="J520" s="7"/>
      <c r="K520" s="7"/>
      <c r="L520" s="11" t="str">
        <f>IF(J520="0. Initiate","$51,000",IF(J520="1. Junior Member","$306,000",IF(J520="2. Member","$1,581,000",IF(J520="3. Senior Member","$0",IF(J520="4. Consul Initiate","$0","$0")))))</f>
        <v>$0</v>
      </c>
      <c r="M520" s="39">
        <f>L520-N520</f>
        <v>0</v>
      </c>
      <c r="N520" s="44"/>
      <c r="O520" s="9"/>
      <c r="P520" s="93"/>
      <c r="Q520" s="111"/>
      <c r="R520" s="111"/>
      <c r="S520" s="54"/>
      <c r="T520" s="54"/>
      <c r="U520" s="54"/>
      <c r="V520" s="54"/>
      <c r="W520" s="54"/>
    </row>
    <row r="521" spans="1:23" x14ac:dyDescent="0.25">
      <c r="A521" s="52"/>
      <c r="B521" s="53"/>
      <c r="C521" s="53"/>
      <c r="D521" s="54"/>
      <c r="E521" s="54"/>
      <c r="F521" s="54"/>
      <c r="G521" s="4"/>
      <c r="H521" s="4"/>
      <c r="I521" s="7"/>
      <c r="J521" s="7"/>
      <c r="K521" s="7"/>
      <c r="L521" s="11" t="str">
        <f>IF(J521="0. Initiate","$51,000",IF(J521="1. Junior Member","$306,000",IF(J521="2. Member","$1,581,000",IF(J521="3. Senior Member","$0",IF(J521="4. Consul Initiate","$0","$0")))))</f>
        <v>$0</v>
      </c>
      <c r="M521" s="39">
        <f>L521-N521</f>
        <v>0</v>
      </c>
      <c r="N521" s="44"/>
      <c r="O521" s="9"/>
      <c r="P521" s="93"/>
      <c r="Q521" s="111"/>
      <c r="R521" s="111"/>
      <c r="S521" s="54"/>
      <c r="T521" s="54"/>
      <c r="U521" s="54"/>
      <c r="V521" s="54"/>
      <c r="W521" s="54"/>
    </row>
    <row r="522" spans="1:23" x14ac:dyDescent="0.25">
      <c r="A522" s="52"/>
      <c r="B522" s="53"/>
      <c r="C522" s="53"/>
      <c r="D522" s="54"/>
      <c r="E522" s="54"/>
      <c r="F522" s="54"/>
      <c r="G522" s="4"/>
      <c r="H522" s="4"/>
      <c r="I522" s="7"/>
      <c r="J522" s="7"/>
      <c r="K522" s="7"/>
      <c r="L522" s="11" t="str">
        <f>IF(J522="0. Initiate","$51,000",IF(J522="1. Junior Member","$306,000",IF(J522="2. Member","$1,581,000",IF(J522="3. Senior Member","$0",IF(J522="4. Consul Initiate","$0","$0")))))</f>
        <v>$0</v>
      </c>
      <c r="M522" s="39">
        <f>L522-N522</f>
        <v>0</v>
      </c>
      <c r="N522" s="44"/>
      <c r="O522" s="9"/>
      <c r="P522" s="93"/>
      <c r="Q522" s="111"/>
      <c r="R522" s="111"/>
      <c r="S522" s="54"/>
      <c r="T522" s="54"/>
      <c r="U522" s="54"/>
      <c r="V522" s="54"/>
      <c r="W522" s="54"/>
    </row>
    <row r="523" spans="1:23" x14ac:dyDescent="0.25">
      <c r="A523" s="52"/>
      <c r="B523" s="53"/>
      <c r="C523" s="53"/>
      <c r="D523" s="54"/>
      <c r="E523" s="54"/>
      <c r="F523" s="54"/>
      <c r="G523" s="4"/>
      <c r="H523" s="4"/>
      <c r="I523" s="7"/>
      <c r="J523" s="7"/>
      <c r="K523" s="7"/>
      <c r="L523" s="11" t="str">
        <f>IF(J523="0. Initiate","$51,000",IF(J523="1. Junior Member","$306,000",IF(J523="2. Member","$1,581,000",IF(J523="3. Senior Member","$0",IF(J523="4. Consul Initiate","$0","$0")))))</f>
        <v>$0</v>
      </c>
      <c r="M523" s="39">
        <f>L523-N523</f>
        <v>0</v>
      </c>
      <c r="N523" s="44"/>
      <c r="O523" s="9"/>
      <c r="P523" s="93"/>
      <c r="Q523" s="111"/>
      <c r="R523" s="111"/>
      <c r="S523" s="54"/>
      <c r="T523" s="54"/>
      <c r="U523" s="54"/>
      <c r="V523" s="54"/>
      <c r="W523" s="54"/>
    </row>
    <row r="524" spans="1:23" x14ac:dyDescent="0.25">
      <c r="A524" s="52"/>
      <c r="B524" s="53"/>
      <c r="C524" s="53"/>
      <c r="D524" s="54"/>
      <c r="E524" s="54"/>
      <c r="F524" s="54"/>
      <c r="G524" s="4"/>
      <c r="H524" s="4"/>
      <c r="I524" s="7"/>
      <c r="J524" s="7"/>
      <c r="K524" s="7"/>
      <c r="L524" s="11" t="str">
        <f>IF(J524="0. Initiate","$51,000",IF(J524="1. Junior Member","$306,000",IF(J524="2. Member","$1,581,000",IF(J524="3. Senior Member","$0",IF(J524="4. Consul Initiate","$0","$0")))))</f>
        <v>$0</v>
      </c>
      <c r="M524" s="39">
        <f>L524-N524</f>
        <v>0</v>
      </c>
      <c r="N524" s="44"/>
      <c r="O524" s="9"/>
      <c r="P524" s="93"/>
      <c r="Q524" s="111"/>
      <c r="R524" s="111"/>
      <c r="S524" s="54"/>
      <c r="T524" s="54"/>
      <c r="U524" s="54"/>
      <c r="V524" s="54"/>
      <c r="W524" s="54"/>
    </row>
    <row r="525" spans="1:23" x14ac:dyDescent="0.25">
      <c r="A525" s="52"/>
      <c r="B525" s="53"/>
      <c r="C525" s="53"/>
      <c r="D525" s="54"/>
      <c r="E525" s="54"/>
      <c r="F525" s="54"/>
      <c r="G525" s="4"/>
      <c r="H525" s="4"/>
      <c r="I525" s="7"/>
      <c r="J525" s="7"/>
      <c r="K525" s="7"/>
      <c r="L525" s="11" t="str">
        <f>IF(J525="0. Initiate","$51,000",IF(J525="1. Junior Member","$306,000",IF(J525="2. Member","$1,581,000",IF(J525="3. Senior Member","$0",IF(J525="4. Consul Initiate","$0","$0")))))</f>
        <v>$0</v>
      </c>
      <c r="M525" s="39">
        <f>L525-N525</f>
        <v>0</v>
      </c>
      <c r="N525" s="44"/>
      <c r="O525" s="9"/>
      <c r="P525" s="93"/>
      <c r="Q525" s="111"/>
      <c r="R525" s="111"/>
      <c r="S525" s="54"/>
      <c r="T525" s="54"/>
      <c r="U525" s="54"/>
      <c r="V525" s="54"/>
      <c r="W525" s="54"/>
    </row>
    <row r="526" spans="1:23" x14ac:dyDescent="0.25">
      <c r="A526" s="52"/>
      <c r="B526" s="53"/>
      <c r="C526" s="53"/>
      <c r="D526" s="54"/>
      <c r="E526" s="54"/>
      <c r="F526" s="54"/>
      <c r="G526" s="4"/>
      <c r="H526" s="4"/>
      <c r="I526" s="7"/>
      <c r="J526" s="7"/>
      <c r="K526" s="7"/>
      <c r="L526" s="11" t="str">
        <f>IF(J526="0. Initiate","$51,000",IF(J526="1. Junior Member","$306,000",IF(J526="2. Member","$1,581,000",IF(J526="3. Senior Member","$0",IF(J526="4. Consul Initiate","$0","$0")))))</f>
        <v>$0</v>
      </c>
      <c r="M526" s="39">
        <f>L526-N526</f>
        <v>0</v>
      </c>
      <c r="N526" s="44"/>
      <c r="O526" s="9"/>
      <c r="P526" s="93"/>
      <c r="Q526" s="111"/>
      <c r="R526" s="111"/>
      <c r="S526" s="54"/>
      <c r="T526" s="54"/>
      <c r="U526" s="54"/>
      <c r="V526" s="54"/>
      <c r="W526" s="54"/>
    </row>
    <row r="527" spans="1:23" x14ac:dyDescent="0.25">
      <c r="A527" s="52"/>
      <c r="B527" s="53"/>
      <c r="C527" s="53"/>
      <c r="D527" s="54"/>
      <c r="E527" s="54"/>
      <c r="F527" s="54"/>
      <c r="G527" s="4"/>
      <c r="H527" s="4"/>
      <c r="I527" s="7"/>
      <c r="J527" s="7"/>
      <c r="K527" s="7"/>
      <c r="L527" s="11" t="str">
        <f>IF(J527="0. Initiate","$51,000",IF(J527="1. Junior Member","$306,000",IF(J527="2. Member","$1,581,000",IF(J527="3. Senior Member","$0",IF(J527="4. Consul Initiate","$0","$0")))))</f>
        <v>$0</v>
      </c>
      <c r="M527" s="39">
        <f>L527-N527</f>
        <v>0</v>
      </c>
      <c r="N527" s="44"/>
      <c r="O527" s="9"/>
      <c r="P527" s="93"/>
      <c r="Q527" s="111"/>
      <c r="R527" s="111"/>
      <c r="S527" s="54"/>
      <c r="T527" s="54"/>
      <c r="U527" s="54"/>
      <c r="V527" s="54"/>
      <c r="W527" s="54"/>
    </row>
    <row r="528" spans="1:23" x14ac:dyDescent="0.25">
      <c r="A528" s="52"/>
      <c r="B528" s="53"/>
      <c r="C528" s="53"/>
      <c r="D528" s="54"/>
      <c r="E528" s="54"/>
      <c r="F528" s="54"/>
      <c r="G528" s="4"/>
      <c r="H528" s="4"/>
      <c r="I528" s="7"/>
      <c r="J528" s="7"/>
      <c r="K528" s="7"/>
      <c r="L528" s="11" t="str">
        <f>IF(J528="0. Initiate","$51,000",IF(J528="1. Junior Member","$306,000",IF(J528="2. Member","$1,581,000",IF(J528="3. Senior Member","$0",IF(J528="4. Consul Initiate","$0","$0")))))</f>
        <v>$0</v>
      </c>
      <c r="M528" s="39">
        <f>L528-N528</f>
        <v>0</v>
      </c>
      <c r="N528" s="44"/>
      <c r="O528" s="9"/>
      <c r="P528" s="93"/>
      <c r="Q528" s="111"/>
      <c r="R528" s="111"/>
      <c r="S528" s="54"/>
      <c r="T528" s="54"/>
      <c r="U528" s="54"/>
      <c r="V528" s="54"/>
      <c r="W528" s="54"/>
    </row>
    <row r="529" spans="1:23" x14ac:dyDescent="0.25">
      <c r="A529" s="52"/>
      <c r="B529" s="53"/>
      <c r="C529" s="53"/>
      <c r="D529" s="54"/>
      <c r="E529" s="54"/>
      <c r="F529" s="54"/>
      <c r="G529" s="4"/>
      <c r="H529" s="4"/>
      <c r="I529" s="7"/>
      <c r="J529" s="7"/>
      <c r="K529" s="7"/>
      <c r="L529" s="11" t="str">
        <f>IF(J529="0. Initiate","$51,000",IF(J529="1. Junior Member","$306,000",IF(J529="2. Member","$1,581,000",IF(J529="3. Senior Member","$0",IF(J529="4. Consul Initiate","$0","$0")))))</f>
        <v>$0</v>
      </c>
      <c r="M529" s="39">
        <f>L529-N529</f>
        <v>0</v>
      </c>
      <c r="N529" s="44"/>
      <c r="O529" s="9"/>
      <c r="P529" s="93"/>
      <c r="Q529" s="111"/>
      <c r="R529" s="111"/>
      <c r="S529" s="54"/>
      <c r="T529" s="54"/>
      <c r="U529" s="54"/>
      <c r="V529" s="54"/>
      <c r="W529" s="54"/>
    </row>
    <row r="530" spans="1:23" x14ac:dyDescent="0.25">
      <c r="A530" s="52"/>
      <c r="B530" s="53"/>
      <c r="C530" s="53"/>
      <c r="D530" s="54"/>
      <c r="E530" s="54"/>
      <c r="F530" s="54"/>
      <c r="G530" s="4"/>
      <c r="H530" s="4"/>
      <c r="I530" s="7"/>
      <c r="J530" s="7"/>
      <c r="K530" s="7"/>
      <c r="L530" s="11" t="str">
        <f>IF(J530="0. Initiate","$51,000",IF(J530="1. Junior Member","$306,000",IF(J530="2. Member","$1,581,000",IF(J530="3. Senior Member","$0",IF(J530="4. Consul Initiate","$0","$0")))))</f>
        <v>$0</v>
      </c>
      <c r="M530" s="39">
        <f>L530-N530</f>
        <v>0</v>
      </c>
      <c r="N530" s="44"/>
      <c r="O530" s="9"/>
      <c r="P530" s="93"/>
      <c r="Q530" s="111"/>
      <c r="R530" s="111"/>
      <c r="S530" s="54"/>
      <c r="T530" s="54"/>
      <c r="U530" s="54"/>
      <c r="V530" s="54"/>
      <c r="W530" s="54"/>
    </row>
    <row r="531" spans="1:23" x14ac:dyDescent="0.25">
      <c r="A531" s="52"/>
      <c r="B531" s="53"/>
      <c r="C531" s="53"/>
      <c r="D531" s="54"/>
      <c r="E531" s="54"/>
      <c r="F531" s="54"/>
      <c r="G531" s="4"/>
      <c r="H531" s="4"/>
      <c r="I531" s="7"/>
      <c r="J531" s="7"/>
      <c r="K531" s="7"/>
      <c r="L531" s="11" t="str">
        <f>IF(J531="0. Initiate","$51,000",IF(J531="1. Junior Member","$306,000",IF(J531="2. Member","$1,581,000",IF(J531="3. Senior Member","$0",IF(J531="4. Consul Initiate","$0","$0")))))</f>
        <v>$0</v>
      </c>
      <c r="M531" s="39">
        <f>L531-N531</f>
        <v>0</v>
      </c>
      <c r="N531" s="44"/>
      <c r="O531" s="9"/>
      <c r="P531" s="93"/>
      <c r="Q531" s="111"/>
      <c r="R531" s="111"/>
      <c r="S531" s="54"/>
      <c r="T531" s="54"/>
      <c r="U531" s="54"/>
      <c r="V531" s="54"/>
      <c r="W531" s="54"/>
    </row>
    <row r="532" spans="1:23" x14ac:dyDescent="0.25">
      <c r="A532" s="52"/>
      <c r="B532" s="53"/>
      <c r="C532" s="53"/>
      <c r="D532" s="54"/>
      <c r="E532" s="54"/>
      <c r="F532" s="54"/>
      <c r="G532" s="4"/>
      <c r="H532" s="4"/>
      <c r="I532" s="7"/>
      <c r="J532" s="7"/>
      <c r="K532" s="7"/>
      <c r="L532" s="11" t="str">
        <f>IF(J532="0. Initiate","$51,000",IF(J532="1. Junior Member","$306,000",IF(J532="2. Member","$1,581,000",IF(J532="3. Senior Member","$0",IF(J532="4. Consul Initiate","$0","$0")))))</f>
        <v>$0</v>
      </c>
      <c r="M532" s="39">
        <f>L532-N532</f>
        <v>0</v>
      </c>
      <c r="N532" s="44"/>
      <c r="O532" s="9"/>
      <c r="P532" s="93"/>
      <c r="Q532" s="111"/>
      <c r="R532" s="111"/>
      <c r="S532" s="54"/>
      <c r="T532" s="54"/>
      <c r="U532" s="54"/>
      <c r="V532" s="54"/>
      <c r="W532" s="54"/>
    </row>
    <row r="533" spans="1:23" x14ac:dyDescent="0.25">
      <c r="A533" s="52"/>
      <c r="B533" s="53"/>
      <c r="C533" s="53"/>
      <c r="D533" s="54"/>
      <c r="E533" s="54"/>
      <c r="F533" s="54"/>
      <c r="G533" s="4"/>
      <c r="H533" s="4"/>
      <c r="I533" s="7"/>
      <c r="J533" s="7"/>
      <c r="K533" s="7"/>
      <c r="L533" s="11" t="str">
        <f>IF(J533="0. Initiate","$51,000",IF(J533="1. Junior Member","$306,000",IF(J533="2. Member","$1,581,000",IF(J533="3. Senior Member","$0",IF(J533="4. Consul Initiate","$0","$0")))))</f>
        <v>$0</v>
      </c>
      <c r="M533" s="39">
        <f>L533-N533</f>
        <v>0</v>
      </c>
      <c r="N533" s="44"/>
      <c r="O533" s="9"/>
      <c r="P533" s="93"/>
      <c r="Q533" s="111"/>
      <c r="R533" s="111"/>
      <c r="S533" s="54"/>
      <c r="T533" s="54"/>
      <c r="U533" s="54"/>
      <c r="V533" s="54"/>
      <c r="W533" s="54"/>
    </row>
    <row r="534" spans="1:23" x14ac:dyDescent="0.25">
      <c r="A534" s="52"/>
      <c r="B534" s="53"/>
      <c r="C534" s="53"/>
      <c r="D534" s="54"/>
      <c r="E534" s="54"/>
      <c r="F534" s="54"/>
      <c r="G534" s="4"/>
      <c r="H534" s="4"/>
      <c r="I534" s="7"/>
      <c r="J534" s="7"/>
      <c r="K534" s="7"/>
      <c r="L534" s="11" t="str">
        <f>IF(J534="0. Initiate","$51,000",IF(J534="1. Junior Member","$306,000",IF(J534="2. Member","$1,581,000",IF(J534="3. Senior Member","$0",IF(J534="4. Consul Initiate","$0","$0")))))</f>
        <v>$0</v>
      </c>
      <c r="M534" s="39">
        <f>L534-N534</f>
        <v>0</v>
      </c>
      <c r="N534" s="44"/>
      <c r="O534" s="9"/>
      <c r="P534" s="93"/>
      <c r="Q534" s="111"/>
      <c r="R534" s="111"/>
      <c r="S534" s="54"/>
      <c r="T534" s="54"/>
      <c r="U534" s="54"/>
      <c r="V534" s="54"/>
      <c r="W534" s="54"/>
    </row>
    <row r="535" spans="1:23" x14ac:dyDescent="0.25">
      <c r="A535" s="52"/>
      <c r="B535" s="53"/>
      <c r="C535" s="53"/>
      <c r="D535" s="54"/>
      <c r="E535" s="54"/>
      <c r="F535" s="54"/>
      <c r="G535" s="4"/>
      <c r="H535" s="4"/>
      <c r="I535" s="7"/>
      <c r="J535" s="7"/>
      <c r="K535" s="7"/>
      <c r="L535" s="11" t="str">
        <f>IF(J535="0. Initiate","$51,000",IF(J535="1. Junior Member","$306,000",IF(J535="2. Member","$1,581,000",IF(J535="3. Senior Member","$0",IF(J535="4. Consul Initiate","$0","$0")))))</f>
        <v>$0</v>
      </c>
      <c r="M535" s="39">
        <f>L535-N535</f>
        <v>0</v>
      </c>
      <c r="N535" s="44"/>
      <c r="O535" s="9"/>
      <c r="P535" s="93"/>
      <c r="Q535" s="111"/>
      <c r="R535" s="111"/>
      <c r="S535" s="54"/>
      <c r="T535" s="54"/>
      <c r="U535" s="54"/>
      <c r="V535" s="54"/>
      <c r="W535" s="54"/>
    </row>
    <row r="536" spans="1:23" x14ac:dyDescent="0.25">
      <c r="A536" s="52"/>
      <c r="B536" s="53"/>
      <c r="C536" s="53"/>
      <c r="D536" s="54"/>
      <c r="E536" s="54"/>
      <c r="F536" s="54"/>
      <c r="G536" s="4"/>
      <c r="H536" s="4"/>
      <c r="I536" s="7"/>
      <c r="J536" s="7"/>
      <c r="K536" s="7"/>
      <c r="L536" s="11" t="str">
        <f>IF(J536="0. Initiate","$51,000",IF(J536="1. Junior Member","$306,000",IF(J536="2. Member","$1,581,000",IF(J536="3. Senior Member","$0",IF(J536="4. Consul Initiate","$0","$0")))))</f>
        <v>$0</v>
      </c>
      <c r="M536" s="39">
        <f>L536-N536</f>
        <v>0</v>
      </c>
      <c r="N536" s="44"/>
      <c r="O536" s="9"/>
      <c r="P536" s="93"/>
      <c r="Q536" s="111"/>
      <c r="R536" s="111"/>
      <c r="S536" s="54"/>
      <c r="T536" s="54"/>
      <c r="U536" s="54"/>
      <c r="V536" s="54"/>
      <c r="W536" s="54"/>
    </row>
    <row r="537" spans="1:23" x14ac:dyDescent="0.25">
      <c r="A537" s="52"/>
      <c r="B537" s="53"/>
      <c r="C537" s="53"/>
      <c r="D537" s="54"/>
      <c r="E537" s="54"/>
      <c r="F537" s="54"/>
      <c r="G537" s="4"/>
      <c r="H537" s="4"/>
      <c r="I537" s="7"/>
      <c r="J537" s="7"/>
      <c r="K537" s="7"/>
      <c r="L537" s="11" t="str">
        <f>IF(J537="0. Initiate","$51,000",IF(J537="1. Junior Member","$306,000",IF(J537="2. Member","$1,581,000",IF(J537="3. Senior Member","$0",IF(J537="4. Consul Initiate","$0","$0")))))</f>
        <v>$0</v>
      </c>
      <c r="M537" s="39">
        <f>L537-N537</f>
        <v>0</v>
      </c>
      <c r="N537" s="44"/>
      <c r="O537" s="9"/>
      <c r="P537" s="93"/>
      <c r="Q537" s="111"/>
      <c r="R537" s="111"/>
      <c r="S537" s="54"/>
      <c r="T537" s="54"/>
      <c r="U537" s="54"/>
      <c r="V537" s="54"/>
      <c r="W537" s="54"/>
    </row>
    <row r="538" spans="1:23" x14ac:dyDescent="0.25">
      <c r="A538" s="52"/>
      <c r="B538" s="53"/>
      <c r="C538" s="53"/>
      <c r="D538" s="54"/>
      <c r="E538" s="54"/>
      <c r="F538" s="54"/>
      <c r="G538" s="4"/>
      <c r="H538" s="4"/>
      <c r="I538" s="7"/>
      <c r="J538" s="7"/>
      <c r="K538" s="7"/>
      <c r="L538" s="11" t="str">
        <f>IF(J538="0. Initiate","$51,000",IF(J538="1. Junior Member","$306,000",IF(J538="2. Member","$1,581,000",IF(J538="3. Senior Member","$0",IF(J538="4. Consul Initiate","$0","$0")))))</f>
        <v>$0</v>
      </c>
      <c r="M538" s="39">
        <f>L538-N538</f>
        <v>0</v>
      </c>
      <c r="N538" s="44"/>
      <c r="O538" s="9"/>
      <c r="P538" s="93"/>
      <c r="Q538" s="111"/>
      <c r="R538" s="111"/>
      <c r="S538" s="54"/>
      <c r="T538" s="54"/>
      <c r="U538" s="54"/>
      <c r="V538" s="54"/>
      <c r="W538" s="54"/>
    </row>
    <row r="539" spans="1:23" x14ac:dyDescent="0.25">
      <c r="A539" s="52"/>
      <c r="B539" s="53"/>
      <c r="C539" s="53"/>
      <c r="D539" s="54"/>
      <c r="E539" s="54"/>
      <c r="F539" s="54"/>
      <c r="G539" s="4"/>
      <c r="H539" s="4"/>
      <c r="I539" s="7"/>
      <c r="J539" s="7"/>
      <c r="K539" s="7"/>
      <c r="L539" s="11" t="str">
        <f>IF(J539="0. Initiate","$51,000",IF(J539="1. Junior Member","$306,000",IF(J539="2. Member","$1,581,000",IF(J539="3. Senior Member","$0",IF(J539="4. Consul Initiate","$0","$0")))))</f>
        <v>$0</v>
      </c>
      <c r="M539" s="39">
        <f>L539-N539</f>
        <v>0</v>
      </c>
      <c r="N539" s="44"/>
      <c r="O539" s="9"/>
      <c r="P539" s="93"/>
      <c r="Q539" s="111"/>
      <c r="R539" s="111"/>
      <c r="S539" s="54"/>
      <c r="T539" s="54"/>
      <c r="U539" s="54"/>
      <c r="V539" s="54"/>
      <c r="W539" s="54"/>
    </row>
    <row r="540" spans="1:23" x14ac:dyDescent="0.25">
      <c r="A540" s="52"/>
      <c r="B540" s="53"/>
      <c r="C540" s="53"/>
      <c r="D540" s="54"/>
      <c r="E540" s="54"/>
      <c r="F540" s="54"/>
      <c r="G540" s="4"/>
      <c r="H540" s="4"/>
      <c r="I540" s="7"/>
      <c r="J540" s="7"/>
      <c r="K540" s="7"/>
      <c r="L540" s="11" t="str">
        <f>IF(J540="0. Initiate","$51,000",IF(J540="1. Junior Member","$306,000",IF(J540="2. Member","$1,581,000",IF(J540="3. Senior Member","$0",IF(J540="4. Consul Initiate","$0","$0")))))</f>
        <v>$0</v>
      </c>
      <c r="M540" s="39">
        <f>L540-N540</f>
        <v>0</v>
      </c>
      <c r="N540" s="44"/>
      <c r="O540" s="9"/>
      <c r="P540" s="93"/>
      <c r="Q540" s="111"/>
      <c r="R540" s="111"/>
      <c r="S540" s="54"/>
      <c r="T540" s="54"/>
      <c r="U540" s="54"/>
      <c r="V540" s="54"/>
      <c r="W540" s="54"/>
    </row>
    <row r="541" spans="1:23" x14ac:dyDescent="0.25">
      <c r="A541" s="52"/>
      <c r="B541" s="53"/>
      <c r="C541" s="53"/>
      <c r="D541" s="54"/>
      <c r="E541" s="54"/>
      <c r="F541" s="54"/>
      <c r="G541" s="4"/>
      <c r="H541" s="4"/>
      <c r="I541" s="7"/>
      <c r="J541" s="7"/>
      <c r="K541" s="7"/>
      <c r="L541" s="11" t="str">
        <f>IF(J541="0. Initiate","$51,000",IF(J541="1. Junior Member","$306,000",IF(J541="2. Member","$1,581,000",IF(J541="3. Senior Member","$0",IF(J541="4. Consul Initiate","$0","$0")))))</f>
        <v>$0</v>
      </c>
      <c r="M541" s="39">
        <f>L541-N541</f>
        <v>0</v>
      </c>
      <c r="N541" s="44"/>
      <c r="O541" s="9"/>
      <c r="P541" s="93"/>
      <c r="Q541" s="111"/>
      <c r="R541" s="111"/>
      <c r="S541" s="54"/>
      <c r="T541" s="54"/>
      <c r="U541" s="54"/>
      <c r="V541" s="54"/>
      <c r="W541" s="54"/>
    </row>
    <row r="542" spans="1:23" x14ac:dyDescent="0.25">
      <c r="A542" s="52"/>
      <c r="B542" s="53"/>
      <c r="C542" s="53"/>
      <c r="D542" s="54"/>
      <c r="E542" s="54"/>
      <c r="F542" s="54"/>
      <c r="G542" s="4"/>
      <c r="H542" s="4"/>
      <c r="I542" s="7"/>
      <c r="J542" s="7"/>
      <c r="K542" s="7"/>
      <c r="L542" s="11" t="str">
        <f>IF(J542="0. Initiate","$51,000",IF(J542="1. Junior Member","$306,000",IF(J542="2. Member","$1,581,000",IF(J542="3. Senior Member","$0",IF(J542="4. Consul Initiate","$0","$0")))))</f>
        <v>$0</v>
      </c>
      <c r="M542" s="39">
        <f>L542-N542</f>
        <v>0</v>
      </c>
      <c r="N542" s="44"/>
      <c r="O542" s="9"/>
      <c r="P542" s="93"/>
      <c r="Q542" s="111"/>
      <c r="R542" s="111"/>
      <c r="S542" s="54"/>
      <c r="T542" s="54"/>
      <c r="U542" s="54"/>
      <c r="V542" s="54"/>
      <c r="W542" s="54"/>
    </row>
    <row r="543" spans="1:23" x14ac:dyDescent="0.25">
      <c r="A543" s="52"/>
      <c r="B543" s="53"/>
      <c r="C543" s="53"/>
      <c r="D543" s="54"/>
      <c r="E543" s="54"/>
      <c r="F543" s="54"/>
      <c r="G543" s="4"/>
      <c r="H543" s="4"/>
      <c r="I543" s="7"/>
      <c r="J543" s="7"/>
      <c r="K543" s="7"/>
      <c r="L543" s="11" t="str">
        <f>IF(J543="0. Initiate","$51,000",IF(J543="1. Junior Member","$306,000",IF(J543="2. Member","$1,581,000",IF(J543="3. Senior Member","$0",IF(J543="4. Consul Initiate","$0","$0")))))</f>
        <v>$0</v>
      </c>
      <c r="M543" s="39">
        <f>L543-N543</f>
        <v>0</v>
      </c>
      <c r="N543" s="44"/>
      <c r="O543" s="9"/>
      <c r="P543" s="93"/>
      <c r="Q543" s="111"/>
      <c r="R543" s="111"/>
      <c r="S543" s="54"/>
      <c r="T543" s="54"/>
      <c r="U543" s="54"/>
      <c r="V543" s="54"/>
      <c r="W543" s="54"/>
    </row>
    <row r="544" spans="1:23" x14ac:dyDescent="0.25">
      <c r="A544" s="52"/>
      <c r="B544" s="53"/>
      <c r="C544" s="53"/>
      <c r="D544" s="54"/>
      <c r="E544" s="54"/>
      <c r="F544" s="54"/>
      <c r="G544" s="4"/>
      <c r="H544" s="4"/>
      <c r="I544" s="7"/>
      <c r="J544" s="7"/>
      <c r="K544" s="7"/>
      <c r="L544" s="11" t="str">
        <f>IF(J544="0. Initiate","$51,000",IF(J544="1. Junior Member","$306,000",IF(J544="2. Member","$1,581,000",IF(J544="3. Senior Member","$0",IF(J544="4. Consul Initiate","$0","$0")))))</f>
        <v>$0</v>
      </c>
      <c r="M544" s="39">
        <f>L544-N544</f>
        <v>0</v>
      </c>
      <c r="N544" s="44"/>
      <c r="O544" s="9"/>
      <c r="P544" s="93"/>
      <c r="Q544" s="111"/>
      <c r="R544" s="111"/>
      <c r="S544" s="54"/>
      <c r="T544" s="54"/>
      <c r="U544" s="54"/>
      <c r="V544" s="54"/>
      <c r="W544" s="54"/>
    </row>
    <row r="545" spans="1:23" x14ac:dyDescent="0.25">
      <c r="A545" s="52"/>
      <c r="B545" s="53"/>
      <c r="C545" s="53"/>
      <c r="D545" s="54"/>
      <c r="E545" s="54"/>
      <c r="F545" s="54"/>
      <c r="G545" s="4"/>
      <c r="H545" s="4"/>
      <c r="I545" s="7"/>
      <c r="J545" s="7"/>
      <c r="K545" s="7"/>
      <c r="L545" s="11" t="str">
        <f>IF(J545="0. Initiate","$51,000",IF(J545="1. Junior Member","$306,000",IF(J545="2. Member","$1,581,000",IF(J545="3. Senior Member","$0",IF(J545="4. Consul Initiate","$0","$0")))))</f>
        <v>$0</v>
      </c>
      <c r="M545" s="39">
        <f>L545-N545</f>
        <v>0</v>
      </c>
      <c r="N545" s="44"/>
      <c r="O545" s="9"/>
      <c r="P545" s="93"/>
      <c r="Q545" s="111"/>
      <c r="R545" s="111"/>
      <c r="S545" s="54"/>
      <c r="T545" s="54"/>
      <c r="U545" s="54"/>
      <c r="V545" s="54"/>
      <c r="W545" s="54"/>
    </row>
    <row r="546" spans="1:23" x14ac:dyDescent="0.25">
      <c r="A546" s="52"/>
      <c r="B546" s="53"/>
      <c r="C546" s="53"/>
      <c r="D546" s="54"/>
      <c r="E546" s="54"/>
      <c r="F546" s="54"/>
      <c r="G546" s="4"/>
      <c r="H546" s="4"/>
      <c r="I546" s="7"/>
      <c r="J546" s="7"/>
      <c r="K546" s="7"/>
      <c r="L546" s="11" t="str">
        <f>IF(J546="0. Initiate","$51,000",IF(J546="1. Junior Member","$306,000",IF(J546="2. Member","$1,581,000",IF(J546="3. Senior Member","$0",IF(J546="4. Consul Initiate","$0","$0")))))</f>
        <v>$0</v>
      </c>
      <c r="M546" s="39">
        <f>L546-N546</f>
        <v>0</v>
      </c>
      <c r="N546" s="44"/>
      <c r="O546" s="9"/>
      <c r="P546" s="93"/>
      <c r="Q546" s="111"/>
      <c r="R546" s="111"/>
      <c r="S546" s="54"/>
      <c r="T546" s="54"/>
      <c r="U546" s="54"/>
      <c r="V546" s="54"/>
      <c r="W546" s="54"/>
    </row>
    <row r="547" spans="1:23" x14ac:dyDescent="0.25">
      <c r="A547" s="52"/>
      <c r="B547" s="53"/>
      <c r="C547" s="53"/>
      <c r="D547" s="54"/>
      <c r="E547" s="54"/>
      <c r="F547" s="54"/>
      <c r="G547" s="4"/>
      <c r="H547" s="4"/>
      <c r="I547" s="7"/>
      <c r="J547" s="7"/>
      <c r="K547" s="7"/>
      <c r="L547" s="11" t="str">
        <f>IF(J547="0. Initiate","$51,000",IF(J547="1. Junior Member","$306,000",IF(J547="2. Member","$1,581,000",IF(J547="3. Senior Member","$0",IF(J547="4. Consul Initiate","$0","$0")))))</f>
        <v>$0</v>
      </c>
      <c r="M547" s="39">
        <f>L547-N547</f>
        <v>0</v>
      </c>
      <c r="N547" s="44"/>
      <c r="O547" s="9"/>
      <c r="P547" s="93"/>
      <c r="Q547" s="111"/>
      <c r="R547" s="111"/>
      <c r="S547" s="54"/>
      <c r="T547" s="54"/>
      <c r="U547" s="54"/>
      <c r="V547" s="54"/>
      <c r="W547" s="54"/>
    </row>
    <row r="548" spans="1:23" x14ac:dyDescent="0.25">
      <c r="A548" s="52"/>
      <c r="B548" s="53"/>
      <c r="C548" s="53"/>
      <c r="D548" s="54"/>
      <c r="E548" s="54"/>
      <c r="F548" s="54"/>
      <c r="G548" s="4"/>
      <c r="H548" s="4"/>
      <c r="I548" s="7"/>
      <c r="J548" s="7"/>
      <c r="K548" s="7"/>
      <c r="L548" s="11" t="str">
        <f>IF(J548="0. Initiate","$51,000",IF(J548="1. Junior Member","$306,000",IF(J548="2. Member","$1,581,000",IF(J548="3. Senior Member","$0",IF(J548="4. Consul Initiate","$0","$0")))))</f>
        <v>$0</v>
      </c>
      <c r="M548" s="39">
        <f>L548-N548</f>
        <v>0</v>
      </c>
      <c r="N548" s="44"/>
      <c r="O548" s="9"/>
      <c r="P548" s="93"/>
      <c r="Q548" s="111"/>
      <c r="R548" s="111"/>
      <c r="S548" s="54"/>
      <c r="T548" s="54"/>
      <c r="U548" s="54"/>
      <c r="V548" s="54"/>
      <c r="W548" s="54"/>
    </row>
    <row r="549" spans="1:23" x14ac:dyDescent="0.25">
      <c r="A549" s="52"/>
      <c r="B549" s="53"/>
      <c r="C549" s="53"/>
      <c r="D549" s="54"/>
      <c r="E549" s="54"/>
      <c r="F549" s="54"/>
      <c r="G549" s="4"/>
      <c r="H549" s="4"/>
      <c r="I549" s="7"/>
      <c r="J549" s="7"/>
      <c r="K549" s="7"/>
      <c r="L549" s="11" t="str">
        <f>IF(J549="0. Initiate","$51,000",IF(J549="1. Junior Member","$306,000",IF(J549="2. Member","$1,581,000",IF(J549="3. Senior Member","$0",IF(J549="4. Consul Initiate","$0","$0")))))</f>
        <v>$0</v>
      </c>
      <c r="M549" s="39">
        <f>L549-N549</f>
        <v>0</v>
      </c>
      <c r="N549" s="44"/>
      <c r="O549" s="9"/>
      <c r="P549" s="93"/>
      <c r="Q549" s="111"/>
      <c r="R549" s="111"/>
      <c r="S549" s="54"/>
      <c r="T549" s="54"/>
      <c r="U549" s="54"/>
      <c r="V549" s="54"/>
      <c r="W549" s="54"/>
    </row>
    <row r="550" spans="1:23" x14ac:dyDescent="0.25">
      <c r="A550" s="52"/>
      <c r="B550" s="53"/>
      <c r="C550" s="53"/>
      <c r="D550" s="54"/>
      <c r="E550" s="54"/>
      <c r="F550" s="54"/>
      <c r="G550" s="4"/>
      <c r="H550" s="4"/>
      <c r="I550" s="7"/>
      <c r="J550" s="7"/>
      <c r="K550" s="7"/>
      <c r="L550" s="11" t="str">
        <f>IF(J550="0. Initiate","$51,000",IF(J550="1. Junior Member","$306,000",IF(J550="2. Member","$1,581,000",IF(J550="3. Senior Member","$0",IF(J550="4. Consul Initiate","$0","$0")))))</f>
        <v>$0</v>
      </c>
      <c r="M550" s="39">
        <f>L550-N550</f>
        <v>0</v>
      </c>
      <c r="N550" s="44"/>
      <c r="O550" s="9"/>
      <c r="P550" s="93"/>
      <c r="Q550" s="111"/>
      <c r="R550" s="111"/>
      <c r="S550" s="54"/>
      <c r="T550" s="54"/>
      <c r="U550" s="54"/>
      <c r="V550" s="54"/>
      <c r="W550" s="54"/>
    </row>
    <row r="551" spans="1:23" x14ac:dyDescent="0.25">
      <c r="A551" s="52"/>
      <c r="B551" s="53"/>
      <c r="C551" s="53"/>
      <c r="D551" s="54"/>
      <c r="E551" s="54"/>
      <c r="F551" s="54"/>
      <c r="G551" s="4"/>
      <c r="H551" s="4"/>
      <c r="I551" s="7"/>
      <c r="J551" s="7"/>
      <c r="K551" s="7"/>
      <c r="L551" s="11" t="str">
        <f>IF(J551="0. Initiate","$51,000",IF(J551="1. Junior Member","$306,000",IF(J551="2. Member","$1,581,000",IF(J551="3. Senior Member","$0",IF(J551="4. Consul Initiate","$0","$0")))))</f>
        <v>$0</v>
      </c>
      <c r="M551" s="39">
        <f>L551-N551</f>
        <v>0</v>
      </c>
      <c r="N551" s="44"/>
      <c r="O551" s="9"/>
      <c r="P551" s="93"/>
      <c r="Q551" s="111"/>
      <c r="R551" s="111"/>
      <c r="S551" s="54"/>
      <c r="T551" s="54"/>
      <c r="U551" s="54"/>
      <c r="V551" s="54"/>
      <c r="W551" s="54"/>
    </row>
    <row r="552" spans="1:23" x14ac:dyDescent="0.25">
      <c r="A552" s="52"/>
      <c r="B552" s="53"/>
      <c r="C552" s="53"/>
      <c r="D552" s="54"/>
      <c r="E552" s="54"/>
      <c r="F552" s="54"/>
      <c r="G552" s="4"/>
      <c r="H552" s="4"/>
      <c r="I552" s="7"/>
      <c r="J552" s="7"/>
      <c r="K552" s="7"/>
      <c r="L552" s="11" t="str">
        <f>IF(J552="0. Initiate","$51,000",IF(J552="1. Junior Member","$306,000",IF(J552="2. Member","$1,581,000",IF(J552="3. Senior Member","$0",IF(J552="4. Consul Initiate","$0","$0")))))</f>
        <v>$0</v>
      </c>
      <c r="M552" s="39">
        <f>L552-N552</f>
        <v>0</v>
      </c>
      <c r="N552" s="44"/>
      <c r="O552" s="9"/>
      <c r="P552" s="93"/>
      <c r="Q552" s="111"/>
      <c r="R552" s="111"/>
      <c r="S552" s="54"/>
      <c r="T552" s="54"/>
      <c r="U552" s="54"/>
      <c r="V552" s="54"/>
      <c r="W552" s="54"/>
    </row>
    <row r="553" spans="1:23" x14ac:dyDescent="0.25">
      <c r="A553" s="52"/>
      <c r="B553" s="53"/>
      <c r="C553" s="53"/>
      <c r="D553" s="54"/>
      <c r="E553" s="54"/>
      <c r="F553" s="54"/>
      <c r="G553" s="4"/>
      <c r="H553" s="4"/>
      <c r="I553" s="7"/>
      <c r="J553" s="7"/>
      <c r="K553" s="7"/>
      <c r="L553" s="11" t="str">
        <f>IF(J553="0. Initiate","$51,000",IF(J553="1. Junior Member","$306,000",IF(J553="2. Member","$1,581,000",IF(J553="3. Senior Member","$0",IF(J553="4. Consul Initiate","$0","$0")))))</f>
        <v>$0</v>
      </c>
      <c r="M553" s="39">
        <f>L553-N553</f>
        <v>0</v>
      </c>
      <c r="N553" s="44"/>
      <c r="O553" s="9"/>
      <c r="P553" s="93"/>
      <c r="Q553" s="111"/>
      <c r="R553" s="111"/>
      <c r="S553" s="54"/>
      <c r="T553" s="54"/>
      <c r="U553" s="54"/>
      <c r="V553" s="54"/>
      <c r="W553" s="54"/>
    </row>
    <row r="554" spans="1:23" x14ac:dyDescent="0.25">
      <c r="A554" s="52"/>
      <c r="B554" s="53"/>
      <c r="C554" s="53"/>
      <c r="D554" s="54"/>
      <c r="E554" s="54"/>
      <c r="F554" s="54"/>
      <c r="G554" s="4"/>
      <c r="H554" s="4"/>
      <c r="I554" s="7"/>
      <c r="J554" s="7"/>
      <c r="K554" s="7"/>
      <c r="L554" s="11" t="str">
        <f>IF(J554="0. Initiate","$51,000",IF(J554="1. Junior Member","$306,000",IF(J554="2. Member","$1,581,000",IF(J554="3. Senior Member","$0",IF(J554="4. Consul Initiate","$0","$0")))))</f>
        <v>$0</v>
      </c>
      <c r="M554" s="39">
        <f>L554-N554</f>
        <v>0</v>
      </c>
      <c r="N554" s="44"/>
      <c r="O554" s="9"/>
      <c r="P554" s="93"/>
      <c r="Q554" s="111"/>
      <c r="R554" s="111"/>
      <c r="S554" s="54"/>
      <c r="T554" s="54"/>
      <c r="U554" s="54"/>
      <c r="V554" s="54"/>
      <c r="W554" s="54"/>
    </row>
    <row r="555" spans="1:23" x14ac:dyDescent="0.25">
      <c r="A555" s="52"/>
      <c r="B555" s="53"/>
      <c r="C555" s="53"/>
      <c r="D555" s="54"/>
      <c r="E555" s="54"/>
      <c r="F555" s="54"/>
      <c r="G555" s="4"/>
      <c r="H555" s="4"/>
      <c r="I555" s="7"/>
      <c r="J555" s="7"/>
      <c r="K555" s="7"/>
      <c r="L555" s="11" t="str">
        <f>IF(J555="0. Initiate","$51,000",IF(J555="1. Junior Member","$306,000",IF(J555="2. Member","$1,581,000",IF(J555="3. Senior Member","$0",IF(J555="4. Consul Initiate","$0","$0")))))</f>
        <v>$0</v>
      </c>
      <c r="M555" s="39">
        <f>L555-N555</f>
        <v>0</v>
      </c>
      <c r="N555" s="44"/>
      <c r="O555" s="9"/>
      <c r="P555" s="93"/>
      <c r="Q555" s="111"/>
      <c r="R555" s="111"/>
      <c r="S555" s="54"/>
      <c r="T555" s="54"/>
      <c r="U555" s="54"/>
      <c r="V555" s="54"/>
      <c r="W555" s="54"/>
    </row>
    <row r="556" spans="1:23" x14ac:dyDescent="0.25">
      <c r="A556" s="52"/>
      <c r="B556" s="53"/>
      <c r="C556" s="53"/>
      <c r="D556" s="54"/>
      <c r="E556" s="54"/>
      <c r="F556" s="54"/>
      <c r="G556" s="4"/>
      <c r="H556" s="4"/>
      <c r="I556" s="7"/>
      <c r="J556" s="7"/>
      <c r="K556" s="7"/>
      <c r="L556" s="11" t="str">
        <f>IF(J556="0. Initiate","$51,000",IF(J556="1. Junior Member","$306,000",IF(J556="2. Member","$1,581,000",IF(J556="3. Senior Member","$0",IF(J556="4. Consul Initiate","$0","$0")))))</f>
        <v>$0</v>
      </c>
      <c r="M556" s="39">
        <f>L556-N556</f>
        <v>0</v>
      </c>
      <c r="N556" s="44"/>
      <c r="O556" s="9"/>
      <c r="P556" s="93"/>
      <c r="Q556" s="111"/>
      <c r="R556" s="111"/>
      <c r="S556" s="54"/>
      <c r="T556" s="54"/>
      <c r="U556" s="54"/>
      <c r="V556" s="54"/>
      <c r="W556" s="54"/>
    </row>
    <row r="557" spans="1:23" x14ac:dyDescent="0.25">
      <c r="A557" s="52"/>
      <c r="B557" s="53"/>
      <c r="C557" s="53"/>
      <c r="D557" s="54"/>
      <c r="E557" s="54"/>
      <c r="F557" s="54"/>
      <c r="G557" s="4"/>
      <c r="H557" s="4"/>
      <c r="I557" s="7"/>
      <c r="J557" s="7"/>
      <c r="K557" s="7"/>
      <c r="L557" s="11" t="str">
        <f>IF(J557="0. Initiate","$51,000",IF(J557="1. Junior Member","$306,000",IF(J557="2. Member","$1,581,000",IF(J557="3. Senior Member","$0",IF(J557="4. Consul Initiate","$0","$0")))))</f>
        <v>$0</v>
      </c>
      <c r="M557" s="39">
        <f>L557-N557</f>
        <v>0</v>
      </c>
      <c r="N557" s="44"/>
      <c r="O557" s="9"/>
      <c r="P557" s="93"/>
      <c r="Q557" s="111"/>
      <c r="R557" s="111"/>
      <c r="S557" s="54"/>
      <c r="T557" s="54"/>
      <c r="U557" s="54"/>
      <c r="V557" s="54"/>
      <c r="W557" s="54"/>
    </row>
    <row r="558" spans="1:23" x14ac:dyDescent="0.25">
      <c r="A558" s="52"/>
      <c r="B558" s="53"/>
      <c r="C558" s="53"/>
      <c r="D558" s="54"/>
      <c r="E558" s="54"/>
      <c r="F558" s="54"/>
      <c r="G558" s="4"/>
      <c r="H558" s="4"/>
      <c r="I558" s="7"/>
      <c r="J558" s="7"/>
      <c r="K558" s="7"/>
      <c r="L558" s="11" t="str">
        <f>IF(J558="0. Initiate","$51,000",IF(J558="1. Junior Member","$306,000",IF(J558="2. Member","$1,581,000",IF(J558="3. Senior Member","$0",IF(J558="4. Consul Initiate","$0","$0")))))</f>
        <v>$0</v>
      </c>
      <c r="M558" s="39">
        <f>L558-N558</f>
        <v>0</v>
      </c>
      <c r="N558" s="44"/>
      <c r="O558" s="9"/>
      <c r="P558" s="93"/>
      <c r="Q558" s="111"/>
      <c r="R558" s="111"/>
      <c r="S558" s="54"/>
      <c r="T558" s="54"/>
      <c r="U558" s="54"/>
      <c r="V558" s="54"/>
      <c r="W558" s="54"/>
    </row>
    <row r="559" spans="1:23" x14ac:dyDescent="0.25">
      <c r="A559" s="52"/>
      <c r="B559" s="53"/>
      <c r="C559" s="53"/>
      <c r="D559" s="54"/>
      <c r="E559" s="54"/>
      <c r="F559" s="54"/>
      <c r="G559" s="4"/>
      <c r="H559" s="4"/>
      <c r="I559" s="7"/>
      <c r="J559" s="7"/>
      <c r="K559" s="7"/>
      <c r="L559" s="11" t="str">
        <f>IF(J559="0. Initiate","$51,000",IF(J559="1. Junior Member","$306,000",IF(J559="2. Member","$1,581,000",IF(J559="3. Senior Member","$0",IF(J559="4. Consul Initiate","$0","$0")))))</f>
        <v>$0</v>
      </c>
      <c r="M559" s="39">
        <f>L559-N559</f>
        <v>0</v>
      </c>
      <c r="N559" s="44"/>
      <c r="O559" s="9"/>
      <c r="P559" s="93"/>
      <c r="Q559" s="111"/>
      <c r="R559" s="111"/>
      <c r="S559" s="54"/>
      <c r="T559" s="54"/>
      <c r="U559" s="54"/>
      <c r="V559" s="54"/>
      <c r="W559" s="54"/>
    </row>
    <row r="560" spans="1:23" x14ac:dyDescent="0.25">
      <c r="A560" s="52"/>
      <c r="B560" s="53"/>
      <c r="C560" s="53"/>
      <c r="D560" s="54"/>
      <c r="E560" s="54"/>
      <c r="F560" s="54"/>
      <c r="G560" s="4"/>
      <c r="H560" s="4"/>
      <c r="I560" s="7"/>
      <c r="J560" s="7"/>
      <c r="K560" s="7"/>
      <c r="L560" s="11" t="str">
        <f>IF(J560="0. Initiate","$51,000",IF(J560="1. Junior Member","$306,000",IF(J560="2. Member","$1,581,000",IF(J560="3. Senior Member","$0",IF(J560="4. Consul Initiate","$0","$0")))))</f>
        <v>$0</v>
      </c>
      <c r="M560" s="39">
        <f>L560-N560</f>
        <v>0</v>
      </c>
      <c r="N560" s="44"/>
      <c r="O560" s="9"/>
      <c r="P560" s="93"/>
      <c r="Q560" s="111"/>
      <c r="R560" s="111"/>
      <c r="S560" s="54"/>
      <c r="T560" s="54"/>
      <c r="U560" s="54"/>
      <c r="V560" s="54"/>
      <c r="W560" s="54"/>
    </row>
    <row r="561" spans="1:23" x14ac:dyDescent="0.25">
      <c r="A561" s="52"/>
      <c r="B561" s="53"/>
      <c r="C561" s="53"/>
      <c r="D561" s="54"/>
      <c r="E561" s="54"/>
      <c r="F561" s="54"/>
      <c r="G561" s="4"/>
      <c r="H561" s="4"/>
      <c r="I561" s="7"/>
      <c r="J561" s="7"/>
      <c r="K561" s="7"/>
      <c r="L561" s="11" t="str">
        <f>IF(J561="0. Initiate","$51,000",IF(J561="1. Junior Member","$306,000",IF(J561="2. Member","$1,581,000",IF(J561="3. Senior Member","$0",IF(J561="4. Consul Initiate","$0","$0")))))</f>
        <v>$0</v>
      </c>
      <c r="M561" s="39">
        <f>L561-N561</f>
        <v>0</v>
      </c>
      <c r="N561" s="44"/>
      <c r="O561" s="9"/>
      <c r="P561" s="93"/>
      <c r="Q561" s="111"/>
      <c r="R561" s="111"/>
      <c r="S561" s="54"/>
      <c r="T561" s="54"/>
      <c r="U561" s="54"/>
      <c r="V561" s="54"/>
      <c r="W561" s="54"/>
    </row>
    <row r="562" spans="1:23" x14ac:dyDescent="0.25">
      <c r="A562" s="52"/>
      <c r="B562" s="53"/>
      <c r="C562" s="53"/>
      <c r="D562" s="54"/>
      <c r="E562" s="54"/>
      <c r="F562" s="54"/>
      <c r="G562" s="4"/>
      <c r="H562" s="4"/>
      <c r="I562" s="7"/>
      <c r="J562" s="7"/>
      <c r="K562" s="7"/>
      <c r="L562" s="11" t="str">
        <f>IF(J562="0. Initiate","$51,000",IF(J562="1. Junior Member","$306,000",IF(J562="2. Member","$1,581,000",IF(J562="3. Senior Member","$0",IF(J562="4. Consul Initiate","$0","$0")))))</f>
        <v>$0</v>
      </c>
      <c r="M562" s="39">
        <f>L562-N562</f>
        <v>0</v>
      </c>
      <c r="N562" s="44"/>
      <c r="O562" s="9"/>
      <c r="P562" s="93"/>
      <c r="Q562" s="111"/>
      <c r="R562" s="111"/>
      <c r="S562" s="54"/>
      <c r="T562" s="54"/>
      <c r="U562" s="54"/>
      <c r="V562" s="54"/>
      <c r="W562" s="54"/>
    </row>
    <row r="563" spans="1:23" x14ac:dyDescent="0.25">
      <c r="A563" s="52"/>
      <c r="B563" s="53"/>
      <c r="C563" s="53"/>
      <c r="D563" s="54"/>
      <c r="E563" s="54"/>
      <c r="F563" s="54"/>
      <c r="G563" s="4"/>
      <c r="H563" s="4"/>
      <c r="I563" s="7"/>
      <c r="J563" s="7"/>
      <c r="K563" s="7"/>
      <c r="L563" s="11" t="str">
        <f>IF(J563="0. Initiate","$51,000",IF(J563="1. Junior Member","$306,000",IF(J563="2. Member","$1,581,000",IF(J563="3. Senior Member","$0",IF(J563="4. Consul Initiate","$0","$0")))))</f>
        <v>$0</v>
      </c>
      <c r="M563" s="39">
        <f>L563-N563</f>
        <v>0</v>
      </c>
      <c r="N563" s="44"/>
      <c r="O563" s="9"/>
      <c r="P563" s="93"/>
      <c r="Q563" s="111"/>
      <c r="R563" s="111"/>
      <c r="S563" s="54"/>
      <c r="T563" s="54"/>
      <c r="U563" s="54"/>
      <c r="V563" s="54"/>
      <c r="W563" s="54"/>
    </row>
    <row r="564" spans="1:23" x14ac:dyDescent="0.25">
      <c r="A564" s="52"/>
      <c r="B564" s="53"/>
      <c r="C564" s="53"/>
      <c r="D564" s="54"/>
      <c r="E564" s="54"/>
      <c r="F564" s="54"/>
      <c r="G564" s="4"/>
      <c r="H564" s="4"/>
      <c r="I564" s="7"/>
      <c r="J564" s="7"/>
      <c r="K564" s="7"/>
      <c r="L564" s="11" t="str">
        <f>IF(J564="0. Initiate","$51,000",IF(J564="1. Junior Member","$306,000",IF(J564="2. Member","$1,581,000",IF(J564="3. Senior Member","$0",IF(J564="4. Consul Initiate","$0","$0")))))</f>
        <v>$0</v>
      </c>
      <c r="M564" s="39">
        <f>L564-N564</f>
        <v>0</v>
      </c>
      <c r="N564" s="44"/>
      <c r="O564" s="9"/>
      <c r="P564" s="93"/>
      <c r="Q564" s="111"/>
      <c r="R564" s="111"/>
      <c r="S564" s="54"/>
      <c r="T564" s="54"/>
      <c r="U564" s="54"/>
      <c r="V564" s="54"/>
      <c r="W564" s="54"/>
    </row>
    <row r="565" spans="1:23" x14ac:dyDescent="0.25">
      <c r="A565" s="52"/>
      <c r="B565" s="53"/>
      <c r="C565" s="53"/>
      <c r="D565" s="54"/>
      <c r="E565" s="54"/>
      <c r="F565" s="54"/>
      <c r="G565" s="4"/>
      <c r="H565" s="4"/>
      <c r="I565" s="7"/>
      <c r="J565" s="7"/>
      <c r="K565" s="7"/>
      <c r="L565" s="11" t="str">
        <f>IF(J565="0. Initiate","$51,000",IF(J565="1. Junior Member","$306,000",IF(J565="2. Member","$1,581,000",IF(J565="3. Senior Member","$0",IF(J565="4. Consul Initiate","$0","$0")))))</f>
        <v>$0</v>
      </c>
      <c r="M565" s="39">
        <f>L565-N565</f>
        <v>0</v>
      </c>
      <c r="N565" s="44"/>
      <c r="O565" s="9"/>
      <c r="P565" s="93"/>
      <c r="Q565" s="111"/>
      <c r="R565" s="111"/>
      <c r="S565" s="54"/>
      <c r="T565" s="54"/>
      <c r="U565" s="54"/>
      <c r="V565" s="54"/>
      <c r="W565" s="54"/>
    </row>
    <row r="566" spans="1:23" x14ac:dyDescent="0.25">
      <c r="A566" s="52"/>
      <c r="B566" s="53"/>
      <c r="C566" s="53"/>
      <c r="D566" s="54"/>
      <c r="E566" s="54"/>
      <c r="F566" s="54"/>
      <c r="G566" s="4"/>
      <c r="H566" s="4"/>
      <c r="I566" s="7"/>
      <c r="J566" s="7"/>
      <c r="K566" s="7"/>
      <c r="L566" s="11" t="str">
        <f>IF(J566="0. Initiate","$51,000",IF(J566="1. Junior Member","$306,000",IF(J566="2. Member","$1,581,000",IF(J566="3. Senior Member","$0",IF(J566="4. Consul Initiate","$0","$0")))))</f>
        <v>$0</v>
      </c>
      <c r="M566" s="39">
        <f>L566-N566</f>
        <v>0</v>
      </c>
      <c r="N566" s="44"/>
      <c r="O566" s="9"/>
      <c r="P566" s="93"/>
      <c r="Q566" s="111"/>
      <c r="R566" s="111"/>
      <c r="S566" s="54"/>
      <c r="T566" s="54"/>
      <c r="U566" s="54"/>
      <c r="V566" s="54"/>
      <c r="W566" s="54"/>
    </row>
    <row r="567" spans="1:23" x14ac:dyDescent="0.25">
      <c r="A567" s="52"/>
      <c r="B567" s="53"/>
      <c r="C567" s="53"/>
      <c r="D567" s="54"/>
      <c r="E567" s="54"/>
      <c r="F567" s="54"/>
      <c r="G567" s="4"/>
      <c r="H567" s="4"/>
      <c r="I567" s="7"/>
      <c r="J567" s="7"/>
      <c r="K567" s="7"/>
      <c r="L567" s="11" t="str">
        <f>IF(J567="0. Initiate","$51,000",IF(J567="1. Junior Member","$306,000",IF(J567="2. Member","$1,581,000",IF(J567="3. Senior Member","$0",IF(J567="4. Consul Initiate","$0","$0")))))</f>
        <v>$0</v>
      </c>
      <c r="M567" s="39">
        <f>L567-N567</f>
        <v>0</v>
      </c>
      <c r="N567" s="44"/>
      <c r="O567" s="9"/>
      <c r="P567" s="93"/>
      <c r="Q567" s="111"/>
      <c r="R567" s="111"/>
      <c r="S567" s="54"/>
      <c r="T567" s="54"/>
      <c r="U567" s="54"/>
      <c r="V567" s="54"/>
      <c r="W567" s="54"/>
    </row>
    <row r="568" spans="1:23" x14ac:dyDescent="0.25">
      <c r="A568" s="52"/>
      <c r="B568" s="53"/>
      <c r="C568" s="53"/>
      <c r="D568" s="54"/>
      <c r="E568" s="54"/>
      <c r="F568" s="54"/>
      <c r="G568" s="4"/>
      <c r="H568" s="4"/>
      <c r="I568" s="7"/>
      <c r="J568" s="7"/>
      <c r="K568" s="7"/>
      <c r="L568" s="11" t="str">
        <f>IF(J568="0. Initiate","$51,000",IF(J568="1. Junior Member","$306,000",IF(J568="2. Member","$1,581,000",IF(J568="3. Senior Member","$0",IF(J568="4. Consul Initiate","$0","$0")))))</f>
        <v>$0</v>
      </c>
      <c r="M568" s="39">
        <f>L568-N568</f>
        <v>0</v>
      </c>
      <c r="N568" s="44"/>
      <c r="O568" s="9"/>
      <c r="P568" s="93"/>
      <c r="Q568" s="111"/>
      <c r="R568" s="111"/>
      <c r="S568" s="54"/>
      <c r="T568" s="54"/>
      <c r="U568" s="54"/>
      <c r="V568" s="54"/>
      <c r="W568" s="54"/>
    </row>
    <row r="569" spans="1:23" x14ac:dyDescent="0.25">
      <c r="A569" s="52"/>
      <c r="B569" s="53"/>
      <c r="C569" s="53"/>
      <c r="D569" s="54"/>
      <c r="E569" s="54"/>
      <c r="F569" s="54"/>
      <c r="G569" s="4"/>
      <c r="H569" s="4"/>
      <c r="I569" s="7"/>
      <c r="J569" s="7"/>
      <c r="K569" s="7"/>
      <c r="L569" s="11" t="str">
        <f>IF(J569="0. Initiate","$51,000",IF(J569="1. Junior Member","$306,000",IF(J569="2. Member","$1,581,000",IF(J569="3. Senior Member","$0",IF(J569="4. Consul Initiate","$0","$0")))))</f>
        <v>$0</v>
      </c>
      <c r="M569" s="39">
        <f>L569-N569</f>
        <v>0</v>
      </c>
      <c r="N569" s="44"/>
      <c r="O569" s="9"/>
      <c r="P569" s="93"/>
      <c r="Q569" s="111"/>
      <c r="R569" s="111"/>
      <c r="S569" s="54"/>
      <c r="T569" s="54"/>
      <c r="U569" s="54"/>
      <c r="V569" s="54"/>
      <c r="W569" s="54"/>
    </row>
    <row r="570" spans="1:23" x14ac:dyDescent="0.25">
      <c r="A570" s="52"/>
      <c r="B570" s="53"/>
      <c r="C570" s="53"/>
      <c r="D570" s="54"/>
      <c r="E570" s="54"/>
      <c r="F570" s="54"/>
      <c r="G570" s="4"/>
      <c r="H570" s="4"/>
      <c r="I570" s="7"/>
      <c r="J570" s="7"/>
      <c r="K570" s="7"/>
      <c r="L570" s="11" t="str">
        <f>IF(J570="0. Initiate","$51,000",IF(J570="1. Junior Member","$306,000",IF(J570="2. Member","$1,581,000",IF(J570="3. Senior Member","$0",IF(J570="4. Consul Initiate","$0","$0")))))</f>
        <v>$0</v>
      </c>
      <c r="M570" s="39">
        <f>L570-N570</f>
        <v>0</v>
      </c>
      <c r="N570" s="44"/>
      <c r="O570" s="9"/>
      <c r="P570" s="93"/>
      <c r="Q570" s="111"/>
      <c r="R570" s="111"/>
      <c r="S570" s="54"/>
      <c r="T570" s="54"/>
      <c r="U570" s="54"/>
      <c r="V570" s="54"/>
      <c r="W570" s="54"/>
    </row>
    <row r="571" spans="1:23" x14ac:dyDescent="0.25">
      <c r="A571" s="52"/>
      <c r="B571" s="53"/>
      <c r="C571" s="53"/>
      <c r="D571" s="54"/>
      <c r="E571" s="54"/>
      <c r="F571" s="54"/>
      <c r="G571" s="4"/>
      <c r="H571" s="4"/>
      <c r="I571" s="7"/>
      <c r="J571" s="7"/>
      <c r="K571" s="7"/>
      <c r="L571" s="11" t="str">
        <f>IF(J571="0. Initiate","$51,000",IF(J571="1. Junior Member","$306,000",IF(J571="2. Member","$1,581,000",IF(J571="3. Senior Member","$0",IF(J571="4. Consul Initiate","$0","$0")))))</f>
        <v>$0</v>
      </c>
      <c r="M571" s="39">
        <f>L571-N571</f>
        <v>0</v>
      </c>
      <c r="N571" s="44"/>
      <c r="O571" s="9"/>
      <c r="P571" s="93"/>
      <c r="Q571" s="111"/>
      <c r="R571" s="111"/>
      <c r="S571" s="54"/>
      <c r="T571" s="54"/>
      <c r="U571" s="54"/>
      <c r="V571" s="54"/>
      <c r="W571" s="54"/>
    </row>
    <row r="572" spans="1:23" x14ac:dyDescent="0.25">
      <c r="A572" s="52"/>
      <c r="B572" s="53"/>
      <c r="C572" s="53"/>
      <c r="D572" s="54"/>
      <c r="E572" s="54"/>
      <c r="F572" s="54"/>
      <c r="G572" s="4"/>
      <c r="H572" s="4"/>
      <c r="I572" s="7"/>
      <c r="J572" s="7"/>
      <c r="K572" s="7"/>
      <c r="L572" s="11" t="str">
        <f>IF(J572="0. Initiate","$51,000",IF(J572="1. Junior Member","$306,000",IF(J572="2. Member","$1,581,000",IF(J572="3. Senior Member","$0",IF(J572="4. Consul Initiate","$0","$0")))))</f>
        <v>$0</v>
      </c>
      <c r="M572" s="39">
        <f>L572-N572</f>
        <v>0</v>
      </c>
      <c r="N572" s="44"/>
      <c r="O572" s="9"/>
      <c r="P572" s="93"/>
      <c r="Q572" s="111"/>
      <c r="R572" s="111"/>
      <c r="S572" s="54"/>
      <c r="T572" s="54"/>
      <c r="U572" s="54"/>
      <c r="V572" s="54"/>
      <c r="W572" s="54"/>
    </row>
    <row r="573" spans="1:23" x14ac:dyDescent="0.25">
      <c r="A573" s="52"/>
      <c r="B573" s="53"/>
      <c r="C573" s="53"/>
      <c r="D573" s="54"/>
      <c r="E573" s="54"/>
      <c r="F573" s="54"/>
      <c r="G573" s="4"/>
      <c r="H573" s="4"/>
      <c r="I573" s="7"/>
      <c r="J573" s="7"/>
      <c r="K573" s="7"/>
      <c r="L573" s="11" t="str">
        <f>IF(J573="0. Initiate","$51,000",IF(J573="1. Junior Member","$306,000",IF(J573="2. Member","$1,581,000",IF(J573="3. Senior Member","$0",IF(J573="4. Consul Initiate","$0","$0")))))</f>
        <v>$0</v>
      </c>
      <c r="M573" s="39">
        <f>L573-N573</f>
        <v>0</v>
      </c>
      <c r="N573" s="44"/>
      <c r="O573" s="9"/>
      <c r="P573" s="93"/>
      <c r="Q573" s="111"/>
      <c r="R573" s="111"/>
      <c r="S573" s="54"/>
      <c r="T573" s="54"/>
      <c r="U573" s="54"/>
      <c r="V573" s="54"/>
      <c r="W573" s="54"/>
    </row>
    <row r="574" spans="1:23" x14ac:dyDescent="0.25">
      <c r="A574" s="52"/>
      <c r="B574" s="53"/>
      <c r="C574" s="53"/>
      <c r="D574" s="54"/>
      <c r="E574" s="54"/>
      <c r="F574" s="54"/>
      <c r="G574" s="4"/>
      <c r="H574" s="4"/>
      <c r="I574" s="7"/>
      <c r="J574" s="7"/>
      <c r="K574" s="7"/>
      <c r="L574" s="11" t="str">
        <f>IF(J574="0. Initiate","$51,000",IF(J574="1. Junior Member","$306,000",IF(J574="2. Member","$1,581,000",IF(J574="3. Senior Member","$0",IF(J574="4. Consul Initiate","$0","$0")))))</f>
        <v>$0</v>
      </c>
      <c r="M574" s="39">
        <f>L574-N574</f>
        <v>0</v>
      </c>
      <c r="N574" s="44"/>
      <c r="O574" s="9"/>
      <c r="P574" s="93"/>
      <c r="Q574" s="111"/>
      <c r="R574" s="111"/>
      <c r="S574" s="54"/>
      <c r="T574" s="54"/>
      <c r="U574" s="54"/>
      <c r="V574" s="54"/>
      <c r="W574" s="54"/>
    </row>
    <row r="575" spans="1:23" x14ac:dyDescent="0.25">
      <c r="A575" s="52"/>
      <c r="B575" s="53"/>
      <c r="C575" s="53"/>
      <c r="D575" s="54"/>
      <c r="E575" s="54"/>
      <c r="F575" s="54"/>
      <c r="G575" s="4"/>
      <c r="H575" s="4"/>
      <c r="I575" s="7"/>
      <c r="J575" s="7"/>
      <c r="K575" s="7"/>
      <c r="L575" s="11" t="str">
        <f>IF(J575="0. Initiate","$51,000",IF(J575="1. Junior Member","$306,000",IF(J575="2. Member","$1,581,000",IF(J575="3. Senior Member","$0",IF(J575="4. Consul Initiate","$0","$0")))))</f>
        <v>$0</v>
      </c>
      <c r="M575" s="39">
        <f>L575-N575</f>
        <v>0</v>
      </c>
      <c r="N575" s="44"/>
      <c r="O575" s="9"/>
      <c r="P575" s="93"/>
      <c r="Q575" s="111"/>
      <c r="R575" s="111"/>
      <c r="S575" s="54"/>
      <c r="T575" s="54"/>
      <c r="U575" s="54"/>
      <c r="V575" s="54"/>
      <c r="W575" s="54"/>
    </row>
    <row r="576" spans="1:23" x14ac:dyDescent="0.25">
      <c r="A576" s="52"/>
      <c r="B576" s="53"/>
      <c r="C576" s="53"/>
      <c r="D576" s="54"/>
      <c r="E576" s="54"/>
      <c r="F576" s="54"/>
      <c r="G576" s="4"/>
      <c r="H576" s="4"/>
      <c r="I576" s="7"/>
      <c r="J576" s="7"/>
      <c r="K576" s="7"/>
      <c r="L576" s="11" t="str">
        <f>IF(J576="0. Initiate","$51,000",IF(J576="1. Junior Member","$306,000",IF(J576="2. Member","$1,581,000",IF(J576="3. Senior Member","$0",IF(J576="4. Consul Initiate","$0","$0")))))</f>
        <v>$0</v>
      </c>
      <c r="M576" s="39">
        <f>L576-N576</f>
        <v>0</v>
      </c>
      <c r="N576" s="44"/>
      <c r="O576" s="9"/>
      <c r="P576" s="93"/>
      <c r="Q576" s="111"/>
      <c r="R576" s="111"/>
      <c r="S576" s="54"/>
      <c r="T576" s="54"/>
      <c r="U576" s="54"/>
      <c r="V576" s="54"/>
      <c r="W576" s="54"/>
    </row>
    <row r="577" spans="1:23" x14ac:dyDescent="0.25">
      <c r="A577" s="52"/>
      <c r="B577" s="53"/>
      <c r="C577" s="53"/>
      <c r="D577" s="54"/>
      <c r="E577" s="54"/>
      <c r="F577" s="54"/>
      <c r="G577" s="4"/>
      <c r="H577" s="4"/>
      <c r="I577" s="7"/>
      <c r="J577" s="7"/>
      <c r="K577" s="7"/>
      <c r="L577" s="11" t="str">
        <f>IF(J577="0. Initiate","$51,000",IF(J577="1. Junior Member","$306,000",IF(J577="2. Member","$1,581,000",IF(J577="3. Senior Member","$0",IF(J577="4. Consul Initiate","$0","$0")))))</f>
        <v>$0</v>
      </c>
      <c r="M577" s="39">
        <f>L577-N577</f>
        <v>0</v>
      </c>
      <c r="N577" s="44"/>
      <c r="O577" s="9"/>
      <c r="P577" s="93"/>
      <c r="Q577" s="111"/>
      <c r="R577" s="111"/>
      <c r="S577" s="54"/>
      <c r="T577" s="54"/>
      <c r="U577" s="54"/>
      <c r="V577" s="54"/>
      <c r="W577" s="54"/>
    </row>
    <row r="578" spans="1:23" x14ac:dyDescent="0.25">
      <c r="A578" s="52"/>
      <c r="B578" s="53"/>
      <c r="C578" s="53"/>
      <c r="D578" s="54"/>
      <c r="E578" s="54"/>
      <c r="F578" s="54"/>
      <c r="G578" s="4"/>
      <c r="H578" s="4"/>
      <c r="I578" s="7"/>
      <c r="J578" s="7"/>
      <c r="K578" s="7"/>
      <c r="L578" s="11" t="str">
        <f>IF(J578="0. Initiate","$51,000",IF(J578="1. Junior Member","$306,000",IF(J578="2. Member","$1,581,000",IF(J578="3. Senior Member","$0",IF(J578="4. Consul Initiate","$0","$0")))))</f>
        <v>$0</v>
      </c>
      <c r="M578" s="39">
        <f>L578-N578</f>
        <v>0</v>
      </c>
      <c r="N578" s="44"/>
      <c r="O578" s="9"/>
      <c r="P578" s="93"/>
      <c r="Q578" s="111"/>
      <c r="R578" s="111"/>
      <c r="S578" s="54"/>
      <c r="T578" s="54"/>
      <c r="U578" s="54"/>
      <c r="V578" s="54"/>
      <c r="W578" s="54"/>
    </row>
    <row r="579" spans="1:23" x14ac:dyDescent="0.25">
      <c r="A579" s="52"/>
      <c r="B579" s="53"/>
      <c r="C579" s="53"/>
      <c r="D579" s="54"/>
      <c r="E579" s="54"/>
      <c r="F579" s="54"/>
      <c r="G579" s="4"/>
      <c r="H579" s="4"/>
      <c r="I579" s="7"/>
      <c r="J579" s="7"/>
      <c r="K579" s="7"/>
      <c r="L579" s="11" t="str">
        <f>IF(J579="0. Initiate","$51,000",IF(J579="1. Junior Member","$306,000",IF(J579="2. Member","$1,581,000",IF(J579="3. Senior Member","$0",IF(J579="4. Consul Initiate","$0","$0")))))</f>
        <v>$0</v>
      </c>
      <c r="M579" s="39">
        <f>L579-N579</f>
        <v>0</v>
      </c>
      <c r="N579" s="44"/>
      <c r="O579" s="9"/>
      <c r="P579" s="93"/>
      <c r="Q579" s="111"/>
      <c r="R579" s="111"/>
      <c r="S579" s="54"/>
      <c r="T579" s="54"/>
      <c r="U579" s="54"/>
      <c r="V579" s="54"/>
      <c r="W579" s="54"/>
    </row>
    <row r="580" spans="1:23" x14ac:dyDescent="0.25">
      <c r="A580" s="52"/>
      <c r="B580" s="53"/>
      <c r="C580" s="53"/>
      <c r="D580" s="54"/>
      <c r="E580" s="54"/>
      <c r="F580" s="54"/>
      <c r="G580" s="4"/>
      <c r="H580" s="4"/>
      <c r="I580" s="7"/>
      <c r="J580" s="7"/>
      <c r="K580" s="7"/>
      <c r="L580" s="11" t="str">
        <f>IF(J580="0. Initiate","$51,000",IF(J580="1. Junior Member","$306,000",IF(J580="2. Member","$1,581,000",IF(J580="3. Senior Member","$0",IF(J580="4. Consul Initiate","$0","$0")))))</f>
        <v>$0</v>
      </c>
      <c r="M580" s="39">
        <f>L580-N580</f>
        <v>0</v>
      </c>
      <c r="N580" s="44"/>
      <c r="O580" s="9"/>
      <c r="P580" s="93"/>
      <c r="Q580" s="111"/>
      <c r="R580" s="111"/>
      <c r="S580" s="54"/>
      <c r="T580" s="54"/>
      <c r="U580" s="54"/>
      <c r="V580" s="54"/>
      <c r="W580" s="54"/>
    </row>
    <row r="581" spans="1:23" x14ac:dyDescent="0.25">
      <c r="A581" s="52"/>
      <c r="B581" s="53"/>
      <c r="C581" s="53"/>
      <c r="D581" s="54"/>
      <c r="E581" s="54"/>
      <c r="F581" s="54"/>
      <c r="G581" s="4"/>
      <c r="H581" s="4"/>
      <c r="I581" s="7"/>
      <c r="J581" s="7"/>
      <c r="K581" s="7"/>
      <c r="L581" s="11" t="str">
        <f>IF(J581="0. Initiate","$51,000",IF(J581="1. Junior Member","$306,000",IF(J581="2. Member","$1,581,000",IF(J581="3. Senior Member","$0",IF(J581="4. Consul Initiate","$0","$0")))))</f>
        <v>$0</v>
      </c>
      <c r="M581" s="39">
        <f>L581-N581</f>
        <v>0</v>
      </c>
      <c r="N581" s="44"/>
      <c r="O581" s="9"/>
      <c r="P581" s="93"/>
      <c r="Q581" s="111"/>
      <c r="R581" s="111"/>
      <c r="S581" s="54"/>
      <c r="T581" s="54"/>
      <c r="U581" s="54"/>
      <c r="V581" s="54"/>
      <c r="W581" s="54"/>
    </row>
    <row r="582" spans="1:23" x14ac:dyDescent="0.25">
      <c r="A582" s="52"/>
      <c r="B582" s="53"/>
      <c r="C582" s="53"/>
      <c r="D582" s="54"/>
      <c r="E582" s="54"/>
      <c r="F582" s="54"/>
      <c r="G582" s="4"/>
      <c r="H582" s="4"/>
      <c r="I582" s="7"/>
      <c r="J582" s="7"/>
      <c r="K582" s="7"/>
      <c r="L582" s="11" t="str">
        <f>IF(J582="0. Initiate","$51,000",IF(J582="1. Junior Member","$306,000",IF(J582="2. Member","$1,581,000",IF(J582="3. Senior Member","$0",IF(J582="4. Consul Initiate","$0","$0")))))</f>
        <v>$0</v>
      </c>
      <c r="M582" s="39">
        <f>L582-N582</f>
        <v>0</v>
      </c>
      <c r="N582" s="44"/>
      <c r="O582" s="9"/>
      <c r="P582" s="93"/>
      <c r="Q582" s="111"/>
      <c r="R582" s="111"/>
      <c r="S582" s="54"/>
      <c r="T582" s="54"/>
      <c r="U582" s="54"/>
      <c r="V582" s="54"/>
      <c r="W582" s="54"/>
    </row>
    <row r="583" spans="1:23" x14ac:dyDescent="0.25">
      <c r="A583" s="52"/>
      <c r="B583" s="53"/>
      <c r="C583" s="53"/>
      <c r="D583" s="54"/>
      <c r="E583" s="54"/>
      <c r="F583" s="54"/>
      <c r="G583" s="4"/>
      <c r="H583" s="4"/>
      <c r="I583" s="7"/>
      <c r="J583" s="7"/>
      <c r="K583" s="7"/>
      <c r="L583" s="11" t="str">
        <f>IF(J583="0. Initiate","$51,000",IF(J583="1. Junior Member","$306,000",IF(J583="2. Member","$1,581,000",IF(J583="3. Senior Member","$0",IF(J583="4. Consul Initiate","$0","$0")))))</f>
        <v>$0</v>
      </c>
      <c r="M583" s="39">
        <f>L583-N583</f>
        <v>0</v>
      </c>
      <c r="N583" s="44"/>
      <c r="O583" s="9"/>
      <c r="P583" s="93"/>
      <c r="Q583" s="111"/>
      <c r="R583" s="111"/>
      <c r="S583" s="54"/>
      <c r="T583" s="54"/>
      <c r="U583" s="54"/>
      <c r="V583" s="54"/>
      <c r="W583" s="54"/>
    </row>
    <row r="584" spans="1:23" x14ac:dyDescent="0.25">
      <c r="A584" s="52"/>
      <c r="B584" s="53"/>
      <c r="C584" s="53"/>
      <c r="D584" s="54"/>
      <c r="E584" s="54"/>
      <c r="F584" s="54"/>
      <c r="G584" s="4"/>
      <c r="H584" s="4"/>
      <c r="I584" s="7"/>
      <c r="J584" s="7"/>
      <c r="K584" s="7"/>
      <c r="L584" s="11" t="str">
        <f>IF(J584="0. Initiate","$51,000",IF(J584="1. Junior Member","$306,000",IF(J584="2. Member","$1,581,000",IF(J584="3. Senior Member","$0",IF(J584="4. Consul Initiate","$0","$0")))))</f>
        <v>$0</v>
      </c>
      <c r="M584" s="39">
        <f>L584-N584</f>
        <v>0</v>
      </c>
      <c r="N584" s="44"/>
      <c r="O584" s="9"/>
      <c r="P584" s="93"/>
      <c r="Q584" s="111"/>
      <c r="R584" s="111"/>
      <c r="S584" s="54"/>
      <c r="T584" s="54"/>
      <c r="U584" s="54"/>
      <c r="V584" s="54"/>
      <c r="W584" s="54"/>
    </row>
    <row r="585" spans="1:23" x14ac:dyDescent="0.25">
      <c r="A585" s="52"/>
      <c r="B585" s="53"/>
      <c r="C585" s="53"/>
      <c r="D585" s="54"/>
      <c r="E585" s="54"/>
      <c r="F585" s="54"/>
      <c r="G585" s="4"/>
      <c r="H585" s="4"/>
      <c r="I585" s="7"/>
      <c r="J585" s="7"/>
      <c r="K585" s="7"/>
      <c r="L585" s="11" t="str">
        <f>IF(J585="0. Initiate","$51,000",IF(J585="1. Junior Member","$306,000",IF(J585="2. Member","$1,581,000",IF(J585="3. Senior Member","$0",IF(J585="4. Consul Initiate","$0","$0")))))</f>
        <v>$0</v>
      </c>
      <c r="M585" s="39">
        <f>L585-N585</f>
        <v>0</v>
      </c>
      <c r="N585" s="44"/>
      <c r="O585" s="9"/>
      <c r="P585" s="93"/>
      <c r="Q585" s="111"/>
      <c r="R585" s="111"/>
      <c r="S585" s="54"/>
      <c r="T585" s="54"/>
      <c r="U585" s="54"/>
      <c r="V585" s="54"/>
      <c r="W585" s="54"/>
    </row>
    <row r="586" spans="1:23" x14ac:dyDescent="0.25">
      <c r="A586" s="52"/>
      <c r="B586" s="53"/>
      <c r="C586" s="53"/>
      <c r="D586" s="54"/>
      <c r="E586" s="54"/>
      <c r="F586" s="54"/>
      <c r="G586" s="4"/>
      <c r="H586" s="4"/>
      <c r="I586" s="7"/>
      <c r="J586" s="7"/>
      <c r="K586" s="7"/>
      <c r="L586" s="11" t="str">
        <f>IF(J586="0. Initiate","$51,000",IF(J586="1. Junior Member","$306,000",IF(J586="2. Member","$1,581,000",IF(J586="3. Senior Member","$0",IF(J586="4. Consul Initiate","$0","$0")))))</f>
        <v>$0</v>
      </c>
      <c r="M586" s="39">
        <f>L586-N586</f>
        <v>0</v>
      </c>
      <c r="N586" s="44"/>
      <c r="O586" s="9"/>
      <c r="P586" s="93"/>
      <c r="Q586" s="111"/>
      <c r="R586" s="111"/>
      <c r="S586" s="54"/>
      <c r="T586" s="54"/>
      <c r="U586" s="54"/>
      <c r="V586" s="54"/>
      <c r="W586" s="54"/>
    </row>
    <row r="587" spans="1:23" x14ac:dyDescent="0.25">
      <c r="A587" s="52"/>
      <c r="B587" s="53"/>
      <c r="C587" s="53"/>
      <c r="D587" s="54"/>
      <c r="E587" s="54"/>
      <c r="F587" s="54"/>
      <c r="G587" s="4"/>
      <c r="H587" s="4"/>
      <c r="I587" s="7"/>
      <c r="J587" s="7"/>
      <c r="K587" s="7"/>
      <c r="L587" s="11" t="str">
        <f>IF(J587="0. Initiate","$51,000",IF(J587="1. Junior Member","$306,000",IF(J587="2. Member","$1,581,000",IF(J587="3. Senior Member","$0",IF(J587="4. Consul Initiate","$0","$0")))))</f>
        <v>$0</v>
      </c>
      <c r="M587" s="39">
        <f>L587-N587</f>
        <v>0</v>
      </c>
      <c r="N587" s="44"/>
      <c r="O587" s="9"/>
      <c r="P587" s="93"/>
      <c r="Q587" s="111"/>
      <c r="R587" s="111"/>
      <c r="S587" s="54"/>
      <c r="T587" s="54"/>
      <c r="U587" s="54"/>
      <c r="V587" s="54"/>
      <c r="W587" s="54"/>
    </row>
    <row r="588" spans="1:23" x14ac:dyDescent="0.25">
      <c r="A588" s="52"/>
      <c r="B588" s="53"/>
      <c r="C588" s="53"/>
      <c r="D588" s="54"/>
      <c r="E588" s="54"/>
      <c r="F588" s="54"/>
      <c r="G588" s="4"/>
      <c r="H588" s="4"/>
      <c r="I588" s="7"/>
      <c r="J588" s="7"/>
      <c r="K588" s="7"/>
      <c r="L588" s="11" t="str">
        <f>IF(J588="0. Initiate","$51,000",IF(J588="1. Junior Member","$306,000",IF(J588="2. Member","$1,581,000",IF(J588="3. Senior Member","$0",IF(J588="4. Consul Initiate","$0","$0")))))</f>
        <v>$0</v>
      </c>
      <c r="M588" s="39">
        <f>L588-N588</f>
        <v>0</v>
      </c>
      <c r="N588" s="44"/>
      <c r="O588" s="9"/>
      <c r="P588" s="93"/>
      <c r="Q588" s="111"/>
      <c r="R588" s="111"/>
      <c r="S588" s="54"/>
      <c r="T588" s="54"/>
      <c r="U588" s="54"/>
      <c r="V588" s="54"/>
      <c r="W588" s="54"/>
    </row>
    <row r="589" spans="1:23" x14ac:dyDescent="0.25">
      <c r="A589" s="52"/>
      <c r="B589" s="53"/>
      <c r="C589" s="53"/>
      <c r="D589" s="54"/>
      <c r="E589" s="54"/>
      <c r="F589" s="54"/>
      <c r="G589" s="4"/>
      <c r="H589" s="4"/>
      <c r="I589" s="7"/>
      <c r="J589" s="7"/>
      <c r="K589" s="7"/>
      <c r="L589" s="11" t="str">
        <f>IF(J589="0. Initiate","$51,000",IF(J589="1. Junior Member","$306,000",IF(J589="2. Member","$1,581,000",IF(J589="3. Senior Member","$0",IF(J589="4. Consul Initiate","$0","$0")))))</f>
        <v>$0</v>
      </c>
      <c r="M589" s="39">
        <f>L589-N589</f>
        <v>0</v>
      </c>
      <c r="N589" s="44"/>
      <c r="O589" s="9"/>
      <c r="P589" s="93"/>
      <c r="Q589" s="111"/>
      <c r="R589" s="111"/>
      <c r="S589" s="54"/>
      <c r="T589" s="54"/>
      <c r="U589" s="54"/>
      <c r="V589" s="54"/>
      <c r="W589" s="54"/>
    </row>
    <row r="590" spans="1:23" x14ac:dyDescent="0.25">
      <c r="A590" s="52"/>
      <c r="B590" s="53"/>
      <c r="C590" s="53"/>
      <c r="D590" s="54"/>
      <c r="E590" s="54"/>
      <c r="F590" s="54"/>
      <c r="G590" s="4"/>
      <c r="H590" s="4"/>
      <c r="I590" s="7"/>
      <c r="J590" s="7"/>
      <c r="K590" s="7"/>
      <c r="L590" s="11" t="str">
        <f>IF(J590="0. Initiate","$51,000",IF(J590="1. Junior Member","$306,000",IF(J590="2. Member","$1,581,000",IF(J590="3. Senior Member","$0",IF(J590="4. Consul Initiate","$0","$0")))))</f>
        <v>$0</v>
      </c>
      <c r="M590" s="39">
        <f>L590-N590</f>
        <v>0</v>
      </c>
      <c r="N590" s="44"/>
      <c r="O590" s="9"/>
      <c r="P590" s="93"/>
      <c r="Q590" s="111"/>
      <c r="R590" s="111"/>
      <c r="S590" s="54"/>
      <c r="T590" s="54"/>
      <c r="U590" s="54"/>
      <c r="V590" s="54"/>
      <c r="W590" s="54"/>
    </row>
    <row r="591" spans="1:23" x14ac:dyDescent="0.25">
      <c r="A591" s="52"/>
      <c r="B591" s="53"/>
      <c r="C591" s="53"/>
      <c r="D591" s="54"/>
      <c r="E591" s="54"/>
      <c r="F591" s="54"/>
      <c r="G591" s="4"/>
      <c r="H591" s="4"/>
      <c r="I591" s="7"/>
      <c r="J591" s="7"/>
      <c r="K591" s="7"/>
      <c r="L591" s="11" t="str">
        <f>IF(J591="0. Initiate","$51,000",IF(J591="1. Junior Member","$306,000",IF(J591="2. Member","$1,581,000",IF(J591="3. Senior Member","$0",IF(J591="4. Consul Initiate","$0","$0")))))</f>
        <v>$0</v>
      </c>
      <c r="M591" s="39">
        <f>L591-N591</f>
        <v>0</v>
      </c>
      <c r="N591" s="44"/>
      <c r="O591" s="9"/>
      <c r="P591" s="93"/>
      <c r="Q591" s="111"/>
      <c r="R591" s="111"/>
      <c r="S591" s="54"/>
      <c r="T591" s="54"/>
      <c r="U591" s="54"/>
      <c r="V591" s="54"/>
      <c r="W591" s="54"/>
    </row>
    <row r="592" spans="1:23" x14ac:dyDescent="0.25">
      <c r="A592" s="52"/>
      <c r="B592" s="53"/>
      <c r="C592" s="53"/>
      <c r="D592" s="54"/>
      <c r="E592" s="54"/>
      <c r="F592" s="54"/>
      <c r="G592" s="4"/>
      <c r="H592" s="4"/>
      <c r="I592" s="7"/>
      <c r="J592" s="7"/>
      <c r="K592" s="7"/>
      <c r="L592" s="11" t="str">
        <f>IF(J592="0. Initiate","$51,000",IF(J592="1. Junior Member","$306,000",IF(J592="2. Member","$1,581,000",IF(J592="3. Senior Member","$0",IF(J592="4. Consul Initiate","$0","$0")))))</f>
        <v>$0</v>
      </c>
      <c r="M592" s="39">
        <f>L592-N592</f>
        <v>0</v>
      </c>
      <c r="N592" s="44"/>
      <c r="O592" s="9"/>
      <c r="P592" s="93"/>
      <c r="Q592" s="111"/>
      <c r="R592" s="111"/>
      <c r="S592" s="54"/>
      <c r="T592" s="54"/>
      <c r="U592" s="54"/>
      <c r="V592" s="54"/>
      <c r="W592" s="54"/>
    </row>
    <row r="593" spans="1:23" x14ac:dyDescent="0.25">
      <c r="A593" s="52"/>
      <c r="B593" s="53"/>
      <c r="C593" s="53"/>
      <c r="D593" s="54"/>
      <c r="E593" s="54"/>
      <c r="F593" s="54"/>
      <c r="G593" s="4"/>
      <c r="H593" s="4"/>
      <c r="I593" s="7"/>
      <c r="J593" s="7"/>
      <c r="K593" s="7"/>
      <c r="L593" s="11" t="str">
        <f>IF(J593="0. Initiate","$51,000",IF(J593="1. Junior Member","$306,000",IF(J593="2. Member","$1,581,000",IF(J593="3. Senior Member","$0",IF(J593="4. Consul Initiate","$0","$0")))))</f>
        <v>$0</v>
      </c>
      <c r="M593" s="39">
        <f>L593-N593</f>
        <v>0</v>
      </c>
      <c r="N593" s="44"/>
      <c r="O593" s="9"/>
      <c r="P593" s="93"/>
      <c r="Q593" s="111"/>
      <c r="R593" s="111"/>
      <c r="S593" s="54"/>
      <c r="T593" s="54"/>
      <c r="U593" s="54"/>
      <c r="V593" s="54"/>
      <c r="W593" s="54"/>
    </row>
    <row r="594" spans="1:23" x14ac:dyDescent="0.25">
      <c r="A594" s="52"/>
      <c r="B594" s="53"/>
      <c r="C594" s="53"/>
      <c r="D594" s="54"/>
      <c r="E594" s="54"/>
      <c r="F594" s="54"/>
      <c r="G594" s="4"/>
      <c r="H594" s="4"/>
      <c r="I594" s="7"/>
      <c r="J594" s="7"/>
      <c r="K594" s="7"/>
      <c r="L594" s="11" t="str">
        <f>IF(J594="0. Initiate","$51,000",IF(J594="1. Junior Member","$306,000",IF(J594="2. Member","$1,581,000",IF(J594="3. Senior Member","$0",IF(J594="4. Consul Initiate","$0","$0")))))</f>
        <v>$0</v>
      </c>
      <c r="M594" s="39">
        <f>L594-N594</f>
        <v>0</v>
      </c>
      <c r="N594" s="44"/>
      <c r="O594" s="9"/>
      <c r="P594" s="93"/>
      <c r="Q594" s="111"/>
      <c r="R594" s="111"/>
      <c r="S594" s="54"/>
      <c r="T594" s="54"/>
      <c r="U594" s="54"/>
      <c r="V594" s="54"/>
      <c r="W594" s="54"/>
    </row>
    <row r="595" spans="1:23" x14ac:dyDescent="0.25">
      <c r="A595" s="52"/>
      <c r="B595" s="53"/>
      <c r="C595" s="53"/>
      <c r="D595" s="54"/>
      <c r="E595" s="54"/>
      <c r="F595" s="54"/>
      <c r="G595" s="4"/>
      <c r="H595" s="4"/>
      <c r="I595" s="7"/>
      <c r="J595" s="7"/>
      <c r="K595" s="7"/>
      <c r="L595" s="11" t="str">
        <f>IF(J595="0. Initiate","$51,000",IF(J595="1. Junior Member","$306,000",IF(J595="2. Member","$1,581,000",IF(J595="3. Senior Member","$0",IF(J595="4. Consul Initiate","$0","$0")))))</f>
        <v>$0</v>
      </c>
      <c r="M595" s="39">
        <f>L595-N595</f>
        <v>0</v>
      </c>
      <c r="N595" s="44"/>
      <c r="O595" s="9"/>
      <c r="P595" s="93"/>
      <c r="Q595" s="111"/>
      <c r="R595" s="111"/>
      <c r="S595" s="54"/>
      <c r="T595" s="54"/>
      <c r="U595" s="54"/>
      <c r="V595" s="54"/>
      <c r="W595" s="54"/>
    </row>
    <row r="596" spans="1:23" x14ac:dyDescent="0.25">
      <c r="A596" s="52"/>
      <c r="B596" s="53"/>
      <c r="C596" s="53"/>
      <c r="D596" s="54"/>
      <c r="E596" s="54"/>
      <c r="F596" s="54"/>
      <c r="G596" s="4"/>
      <c r="H596" s="4"/>
      <c r="I596" s="7"/>
      <c r="J596" s="7"/>
      <c r="K596" s="7"/>
      <c r="L596" s="11" t="str">
        <f>IF(J596="0. Initiate","$51,000",IF(J596="1. Junior Member","$306,000",IF(J596="2. Member","$1,581,000",IF(J596="3. Senior Member","$0",IF(J596="4. Consul Initiate","$0","$0")))))</f>
        <v>$0</v>
      </c>
      <c r="M596" s="39">
        <f>L596-N596</f>
        <v>0</v>
      </c>
      <c r="N596" s="44"/>
      <c r="O596" s="9"/>
      <c r="P596" s="93"/>
      <c r="Q596" s="111"/>
      <c r="R596" s="111"/>
      <c r="S596" s="54"/>
      <c r="T596" s="54"/>
      <c r="U596" s="54"/>
      <c r="V596" s="54"/>
      <c r="W596" s="54"/>
    </row>
    <row r="597" spans="1:23" x14ac:dyDescent="0.25">
      <c r="A597" s="52"/>
      <c r="B597" s="53"/>
      <c r="C597" s="53"/>
      <c r="D597" s="54"/>
      <c r="E597" s="54"/>
      <c r="F597" s="54"/>
      <c r="G597" s="4"/>
      <c r="H597" s="4"/>
      <c r="I597" s="7"/>
      <c r="J597" s="7"/>
      <c r="K597" s="7"/>
      <c r="L597" s="11" t="str">
        <f>IF(J597="0. Initiate","$51,000",IF(J597="1. Junior Member","$306,000",IF(J597="2. Member","$1,581,000",IF(J597="3. Senior Member","$0",IF(J597="4. Consul Initiate","$0","$0")))))</f>
        <v>$0</v>
      </c>
      <c r="M597" s="39">
        <f>L597-N597</f>
        <v>0</v>
      </c>
      <c r="N597" s="44"/>
      <c r="O597" s="9"/>
      <c r="P597" s="93"/>
      <c r="Q597" s="111"/>
      <c r="R597" s="111"/>
      <c r="S597" s="54"/>
      <c r="T597" s="54"/>
      <c r="U597" s="54"/>
      <c r="V597" s="54"/>
      <c r="W597" s="54"/>
    </row>
    <row r="598" spans="1:23" x14ac:dyDescent="0.25">
      <c r="A598" s="52"/>
      <c r="B598" s="53"/>
      <c r="C598" s="53"/>
      <c r="D598" s="54"/>
      <c r="E598" s="54"/>
      <c r="F598" s="54"/>
      <c r="G598" s="4"/>
      <c r="H598" s="4"/>
      <c r="I598" s="7"/>
      <c r="J598" s="7"/>
      <c r="K598" s="7"/>
      <c r="L598" s="11" t="str">
        <f>IF(J598="0. Initiate","$51,000",IF(J598="1. Junior Member","$306,000",IF(J598="2. Member","$1,581,000",IF(J598="3. Senior Member","$0",IF(J598="4. Consul Initiate","$0","$0")))))</f>
        <v>$0</v>
      </c>
      <c r="M598" s="39">
        <f>L598-N598</f>
        <v>0</v>
      </c>
      <c r="N598" s="44"/>
      <c r="O598" s="9"/>
      <c r="P598" s="93"/>
      <c r="Q598" s="111"/>
      <c r="R598" s="111"/>
      <c r="S598" s="54"/>
      <c r="T598" s="54"/>
      <c r="U598" s="54"/>
      <c r="V598" s="54"/>
      <c r="W598" s="54"/>
    </row>
    <row r="599" spans="1:23" x14ac:dyDescent="0.25">
      <c r="A599" s="52"/>
      <c r="B599" s="53"/>
      <c r="C599" s="53"/>
      <c r="D599" s="54"/>
      <c r="E599" s="54"/>
      <c r="F599" s="54"/>
      <c r="G599" s="4"/>
      <c r="H599" s="4"/>
      <c r="I599" s="7"/>
      <c r="J599" s="7"/>
      <c r="K599" s="7"/>
      <c r="L599" s="11" t="str">
        <f>IF(J599="0. Initiate","$51,000",IF(J599="1. Junior Member","$306,000",IF(J599="2. Member","$1,581,000",IF(J599="3. Senior Member","$0",IF(J599="4. Consul Initiate","$0","$0")))))</f>
        <v>$0</v>
      </c>
      <c r="M599" s="39">
        <f>L599-N599</f>
        <v>0</v>
      </c>
      <c r="N599" s="44"/>
      <c r="O599" s="9"/>
      <c r="P599" s="93"/>
      <c r="Q599" s="111"/>
      <c r="R599" s="111"/>
      <c r="S599" s="54"/>
      <c r="T599" s="54"/>
      <c r="U599" s="54"/>
      <c r="V599" s="54"/>
      <c r="W599" s="54"/>
    </row>
    <row r="600" spans="1:23" x14ac:dyDescent="0.25">
      <c r="A600" s="52"/>
      <c r="B600" s="53"/>
      <c r="C600" s="53"/>
      <c r="D600" s="54"/>
      <c r="E600" s="54"/>
      <c r="F600" s="54"/>
      <c r="G600" s="4"/>
      <c r="H600" s="4"/>
      <c r="I600" s="7"/>
      <c r="J600" s="7"/>
      <c r="K600" s="7"/>
      <c r="L600" s="11" t="str">
        <f>IF(J600="0. Initiate","$51,000",IF(J600="1. Junior Member","$306,000",IF(J600="2. Member","$1,581,000",IF(J600="3. Senior Member","$0",IF(J600="4. Consul Initiate","$0","$0")))))</f>
        <v>$0</v>
      </c>
      <c r="M600" s="39">
        <f>L600-N600</f>
        <v>0</v>
      </c>
      <c r="N600" s="44"/>
      <c r="O600" s="9"/>
      <c r="P600" s="93"/>
      <c r="Q600" s="111"/>
      <c r="R600" s="111"/>
      <c r="S600" s="54"/>
      <c r="T600" s="54"/>
      <c r="U600" s="54"/>
      <c r="V600" s="54"/>
      <c r="W600" s="54"/>
    </row>
    <row r="601" spans="1:23" x14ac:dyDescent="0.25">
      <c r="A601" s="52"/>
      <c r="B601" s="53"/>
      <c r="C601" s="53"/>
      <c r="D601" s="54"/>
      <c r="E601" s="54"/>
      <c r="F601" s="54"/>
      <c r="G601" s="4"/>
      <c r="H601" s="4"/>
      <c r="I601" s="7"/>
      <c r="J601" s="7"/>
      <c r="K601" s="7"/>
      <c r="L601" s="11" t="str">
        <f>IF(J601="0. Initiate","$51,000",IF(J601="1. Junior Member","$306,000",IF(J601="2. Member","$1,581,000",IF(J601="3. Senior Member","$0",IF(J601="4. Consul Initiate","$0","$0")))))</f>
        <v>$0</v>
      </c>
      <c r="M601" s="39">
        <f>L601-N601</f>
        <v>0</v>
      </c>
      <c r="N601" s="44"/>
      <c r="O601" s="9"/>
      <c r="P601" s="93"/>
      <c r="Q601" s="111"/>
      <c r="R601" s="111"/>
      <c r="S601" s="54"/>
      <c r="T601" s="54"/>
      <c r="U601" s="54"/>
      <c r="V601" s="54"/>
      <c r="W601" s="54"/>
    </row>
    <row r="602" spans="1:23" x14ac:dyDescent="0.25">
      <c r="A602" s="52"/>
      <c r="B602" s="53"/>
      <c r="C602" s="53"/>
      <c r="D602" s="54"/>
      <c r="E602" s="54"/>
      <c r="F602" s="54"/>
      <c r="G602" s="4"/>
      <c r="H602" s="4"/>
      <c r="I602" s="7"/>
      <c r="J602" s="7"/>
      <c r="K602" s="7"/>
      <c r="L602" s="11" t="str">
        <f>IF(J602="0. Initiate","$51,000",IF(J602="1. Junior Member","$306,000",IF(J602="2. Member","$1,581,000",IF(J602="3. Senior Member","$0",IF(J602="4. Consul Initiate","$0","$0")))))</f>
        <v>$0</v>
      </c>
      <c r="M602" s="39">
        <f>L602-N602</f>
        <v>0</v>
      </c>
      <c r="N602" s="44"/>
      <c r="O602" s="9"/>
      <c r="P602" s="93"/>
      <c r="Q602" s="111"/>
      <c r="R602" s="111"/>
      <c r="S602" s="54"/>
      <c r="T602" s="54"/>
      <c r="U602" s="54"/>
      <c r="V602" s="54"/>
      <c r="W602" s="54"/>
    </row>
    <row r="603" spans="1:23" x14ac:dyDescent="0.25">
      <c r="A603" s="52"/>
      <c r="B603" s="53"/>
      <c r="C603" s="53"/>
      <c r="D603" s="54"/>
      <c r="E603" s="54"/>
      <c r="F603" s="54"/>
      <c r="G603" s="4"/>
      <c r="H603" s="4"/>
      <c r="I603" s="7"/>
      <c r="J603" s="7"/>
      <c r="K603" s="7"/>
      <c r="L603" s="11" t="str">
        <f>IF(J603="0. Initiate","$51,000",IF(J603="1. Junior Member","$306,000",IF(J603="2. Member","$1,581,000",IF(J603="3. Senior Member","$0",IF(J603="4. Consul Initiate","$0","$0")))))</f>
        <v>$0</v>
      </c>
      <c r="M603" s="39">
        <f>L603-N603</f>
        <v>0</v>
      </c>
      <c r="N603" s="44"/>
      <c r="O603" s="9"/>
      <c r="P603" s="93"/>
      <c r="Q603" s="111"/>
      <c r="R603" s="111"/>
      <c r="S603" s="54"/>
      <c r="T603" s="54"/>
      <c r="U603" s="54"/>
      <c r="V603" s="54"/>
      <c r="W603" s="54"/>
    </row>
    <row r="604" spans="1:23" x14ac:dyDescent="0.25">
      <c r="A604" s="52"/>
      <c r="B604" s="53"/>
      <c r="C604" s="53"/>
      <c r="D604" s="54"/>
      <c r="E604" s="54"/>
      <c r="F604" s="54"/>
      <c r="G604" s="4"/>
      <c r="H604" s="4"/>
      <c r="I604" s="7"/>
      <c r="J604" s="7"/>
      <c r="K604" s="7"/>
      <c r="L604" s="11" t="str">
        <f>IF(J604="0. Initiate","$51,000",IF(J604="1. Junior Member","$306,000",IF(J604="2. Member","$1,581,000",IF(J604="3. Senior Member","$0",IF(J604="4. Consul Initiate","$0","$0")))))</f>
        <v>$0</v>
      </c>
      <c r="M604" s="39">
        <f>L604-N604</f>
        <v>0</v>
      </c>
      <c r="N604" s="44"/>
      <c r="O604" s="9"/>
      <c r="P604" s="93"/>
      <c r="Q604" s="111"/>
      <c r="R604" s="111"/>
      <c r="S604" s="54"/>
      <c r="T604" s="54"/>
      <c r="U604" s="54"/>
      <c r="V604" s="54"/>
      <c r="W604" s="54"/>
    </row>
    <row r="605" spans="1:23" x14ac:dyDescent="0.25">
      <c r="A605" s="52"/>
      <c r="B605" s="53"/>
      <c r="C605" s="53"/>
      <c r="D605" s="54"/>
      <c r="E605" s="54"/>
      <c r="F605" s="54"/>
      <c r="G605" s="4"/>
      <c r="H605" s="4"/>
      <c r="I605" s="7"/>
      <c r="J605" s="7"/>
      <c r="K605" s="7"/>
      <c r="L605" s="11" t="str">
        <f>IF(J605="0. Initiate","$51,000",IF(J605="1. Junior Member","$306,000",IF(J605="2. Member","$1,581,000",IF(J605="3. Senior Member","$0",IF(J605="4. Consul Initiate","$0","$0")))))</f>
        <v>$0</v>
      </c>
      <c r="M605" s="39">
        <f>L605-N605</f>
        <v>0</v>
      </c>
      <c r="N605" s="44"/>
      <c r="O605" s="9"/>
      <c r="P605" s="93"/>
      <c r="Q605" s="111"/>
      <c r="R605" s="111"/>
      <c r="S605" s="54"/>
      <c r="T605" s="54"/>
      <c r="U605" s="54"/>
      <c r="V605" s="54"/>
      <c r="W605" s="54"/>
    </row>
    <row r="606" spans="1:23" x14ac:dyDescent="0.25">
      <c r="A606" s="52"/>
      <c r="B606" s="53"/>
      <c r="C606" s="53"/>
      <c r="D606" s="54"/>
      <c r="E606" s="54"/>
      <c r="F606" s="54"/>
      <c r="G606" s="4"/>
      <c r="H606" s="4"/>
      <c r="I606" s="7"/>
      <c r="J606" s="7"/>
      <c r="K606" s="7"/>
      <c r="L606" s="11" t="str">
        <f>IF(J606="0. Initiate","$51,000",IF(J606="1. Junior Member","$306,000",IF(J606="2. Member","$1,581,000",IF(J606="3. Senior Member","$0",IF(J606="4. Consul Initiate","$0","$0")))))</f>
        <v>$0</v>
      </c>
      <c r="M606" s="39">
        <f>L606-N606</f>
        <v>0</v>
      </c>
      <c r="N606" s="44"/>
      <c r="O606" s="9"/>
      <c r="P606" s="93"/>
      <c r="Q606" s="111"/>
      <c r="R606" s="111"/>
      <c r="S606" s="54"/>
      <c r="T606" s="54"/>
      <c r="U606" s="54"/>
      <c r="V606" s="54"/>
      <c r="W606" s="54"/>
    </row>
    <row r="607" spans="1:23" x14ac:dyDescent="0.25">
      <c r="A607" s="52"/>
      <c r="B607" s="53"/>
      <c r="C607" s="53"/>
      <c r="D607" s="54"/>
      <c r="E607" s="54"/>
      <c r="F607" s="54"/>
      <c r="G607" s="4"/>
      <c r="H607" s="4"/>
      <c r="I607" s="7"/>
      <c r="J607" s="7"/>
      <c r="K607" s="7"/>
      <c r="L607" s="11" t="str">
        <f>IF(J607="0. Initiate","$51,000",IF(J607="1. Junior Member","$306,000",IF(J607="2. Member","$1,581,000",IF(J607="3. Senior Member","$0",IF(J607="4. Consul Initiate","$0","$0")))))</f>
        <v>$0</v>
      </c>
      <c r="M607" s="39">
        <f>L607-N607</f>
        <v>0</v>
      </c>
      <c r="N607" s="44"/>
      <c r="O607" s="9"/>
      <c r="P607" s="93"/>
      <c r="Q607" s="111"/>
      <c r="R607" s="111"/>
      <c r="S607" s="54"/>
      <c r="T607" s="54"/>
      <c r="U607" s="54"/>
      <c r="V607" s="54"/>
      <c r="W607" s="54"/>
    </row>
    <row r="608" spans="1:23" x14ac:dyDescent="0.25">
      <c r="A608" s="52"/>
      <c r="B608" s="53"/>
      <c r="C608" s="53"/>
      <c r="D608" s="54"/>
      <c r="E608" s="54"/>
      <c r="F608" s="54"/>
      <c r="G608" s="4"/>
      <c r="H608" s="4"/>
      <c r="I608" s="7"/>
      <c r="J608" s="7"/>
      <c r="K608" s="7"/>
      <c r="L608" s="11" t="str">
        <f>IF(J608="0. Initiate","$51,000",IF(J608="1. Junior Member","$306,000",IF(J608="2. Member","$1,581,000",IF(J608="3. Senior Member","$0",IF(J608="4. Consul Initiate","$0","$0")))))</f>
        <v>$0</v>
      </c>
      <c r="M608" s="39">
        <f>L608-N608</f>
        <v>0</v>
      </c>
      <c r="N608" s="44"/>
      <c r="O608" s="9"/>
      <c r="P608" s="93"/>
      <c r="Q608" s="111"/>
      <c r="R608" s="111"/>
      <c r="S608" s="54"/>
      <c r="T608" s="54"/>
      <c r="U608" s="54"/>
      <c r="V608" s="54"/>
      <c r="W608" s="54"/>
    </row>
    <row r="609" spans="1:23" x14ac:dyDescent="0.25">
      <c r="A609" s="52"/>
      <c r="B609" s="53"/>
      <c r="C609" s="53"/>
      <c r="D609" s="54"/>
      <c r="E609" s="54"/>
      <c r="F609" s="54"/>
      <c r="G609" s="4"/>
      <c r="H609" s="4"/>
      <c r="I609" s="7"/>
      <c r="J609" s="7"/>
      <c r="K609" s="7"/>
      <c r="L609" s="11" t="str">
        <f>IF(J609="0. Initiate","$51,000",IF(J609="1. Junior Member","$306,000",IF(J609="2. Member","$1,581,000",IF(J609="3. Senior Member","$0",IF(J609="4. Consul Initiate","$0","$0")))))</f>
        <v>$0</v>
      </c>
      <c r="M609" s="39">
        <f>L609-N609</f>
        <v>0</v>
      </c>
      <c r="N609" s="44"/>
      <c r="O609" s="9"/>
      <c r="P609" s="93"/>
      <c r="Q609" s="111"/>
      <c r="R609" s="111"/>
      <c r="S609" s="54"/>
      <c r="T609" s="54"/>
      <c r="U609" s="54"/>
      <c r="V609" s="54"/>
      <c r="W609" s="54"/>
    </row>
    <row r="610" spans="1:23" x14ac:dyDescent="0.25">
      <c r="A610" s="52"/>
      <c r="B610" s="53"/>
      <c r="C610" s="53"/>
      <c r="D610" s="54"/>
      <c r="E610" s="54"/>
      <c r="F610" s="54"/>
      <c r="G610" s="4"/>
      <c r="H610" s="4"/>
      <c r="I610" s="7"/>
      <c r="J610" s="7"/>
      <c r="K610" s="7"/>
      <c r="L610" s="11" t="str">
        <f>IF(J610="0. Initiate","$51,000",IF(J610="1. Junior Member","$306,000",IF(J610="2. Member","$1,581,000",IF(J610="3. Senior Member","$0",IF(J610="4. Consul Initiate","$0","$0")))))</f>
        <v>$0</v>
      </c>
      <c r="M610" s="39">
        <f>L610-N610</f>
        <v>0</v>
      </c>
      <c r="N610" s="44"/>
      <c r="O610" s="9"/>
      <c r="P610" s="93"/>
      <c r="Q610" s="111"/>
      <c r="R610" s="111"/>
      <c r="S610" s="54"/>
      <c r="T610" s="54"/>
      <c r="U610" s="54"/>
      <c r="V610" s="54"/>
      <c r="W610" s="54"/>
    </row>
    <row r="611" spans="1:23" x14ac:dyDescent="0.25">
      <c r="A611" s="52"/>
      <c r="B611" s="53"/>
      <c r="C611" s="53"/>
      <c r="D611" s="54"/>
      <c r="E611" s="54"/>
      <c r="F611" s="54"/>
      <c r="G611" s="4"/>
      <c r="H611" s="4"/>
      <c r="I611" s="7"/>
      <c r="J611" s="7"/>
      <c r="K611" s="7"/>
      <c r="L611" s="11" t="str">
        <f>IF(J611="0. Initiate","$51,000",IF(J611="1. Junior Member","$306,000",IF(J611="2. Member","$1,581,000",IF(J611="3. Senior Member","$0",IF(J611="4. Consul Initiate","$0","$0")))))</f>
        <v>$0</v>
      </c>
      <c r="M611" s="39">
        <f>L611-N611</f>
        <v>0</v>
      </c>
      <c r="N611" s="44"/>
      <c r="O611" s="9"/>
      <c r="P611" s="93"/>
      <c r="Q611" s="111"/>
      <c r="R611" s="111"/>
      <c r="S611" s="54"/>
      <c r="T611" s="54"/>
      <c r="U611" s="54"/>
      <c r="V611" s="54"/>
      <c r="W611" s="54"/>
    </row>
    <row r="612" spans="1:23" x14ac:dyDescent="0.25">
      <c r="A612" s="52"/>
      <c r="B612" s="53"/>
      <c r="C612" s="53"/>
      <c r="D612" s="54"/>
      <c r="E612" s="54"/>
      <c r="F612" s="54"/>
      <c r="G612" s="4"/>
      <c r="H612" s="4"/>
      <c r="I612" s="7"/>
      <c r="J612" s="7"/>
      <c r="K612" s="7"/>
      <c r="L612" s="11" t="str">
        <f>IF(J612="0. Initiate","$51,000",IF(J612="1. Junior Member","$306,000",IF(J612="2. Member","$1,581,000",IF(J612="3. Senior Member","$0",IF(J612="4. Consul Initiate","$0","$0")))))</f>
        <v>$0</v>
      </c>
      <c r="M612" s="39">
        <f>L612-N612</f>
        <v>0</v>
      </c>
      <c r="N612" s="44"/>
      <c r="O612" s="9"/>
      <c r="P612" s="93"/>
      <c r="Q612" s="111"/>
      <c r="R612" s="111"/>
      <c r="S612" s="54"/>
      <c r="T612" s="54"/>
      <c r="U612" s="54"/>
      <c r="V612" s="54"/>
      <c r="W612" s="54"/>
    </row>
    <row r="613" spans="1:23" x14ac:dyDescent="0.25">
      <c r="A613" s="52"/>
      <c r="B613" s="53"/>
      <c r="C613" s="53"/>
      <c r="D613" s="54"/>
      <c r="E613" s="54"/>
      <c r="F613" s="54"/>
      <c r="G613" s="4"/>
      <c r="H613" s="4"/>
      <c r="I613" s="7"/>
      <c r="J613" s="7"/>
      <c r="K613" s="7"/>
      <c r="L613" s="11" t="str">
        <f>IF(J613="0. Initiate","$51,000",IF(J613="1. Junior Member","$306,000",IF(J613="2. Member","$1,581,000",IF(J613="3. Senior Member","$0",IF(J613="4. Consul Initiate","$0","$0")))))</f>
        <v>$0</v>
      </c>
      <c r="M613" s="39">
        <f>L613-N613</f>
        <v>0</v>
      </c>
      <c r="N613" s="44"/>
      <c r="O613" s="9"/>
      <c r="P613" s="93"/>
      <c r="Q613" s="111"/>
      <c r="R613" s="111"/>
      <c r="S613" s="54"/>
      <c r="T613" s="54"/>
      <c r="U613" s="54"/>
      <c r="V613" s="54"/>
      <c r="W613" s="54"/>
    </row>
    <row r="614" spans="1:23" x14ac:dyDescent="0.25">
      <c r="A614" s="52"/>
      <c r="B614" s="53"/>
      <c r="C614" s="53"/>
      <c r="D614" s="54"/>
      <c r="E614" s="54"/>
      <c r="F614" s="54"/>
      <c r="G614" s="4"/>
      <c r="H614" s="4"/>
      <c r="I614" s="7"/>
      <c r="J614" s="7"/>
      <c r="K614" s="7"/>
      <c r="L614" s="11" t="str">
        <f>IF(J614="0. Initiate","$51,000",IF(J614="1. Junior Member","$306,000",IF(J614="2. Member","$1,581,000",IF(J614="3. Senior Member","$0",IF(J614="4. Consul Initiate","$0","$0")))))</f>
        <v>$0</v>
      </c>
      <c r="M614" s="39">
        <f>L614-N614</f>
        <v>0</v>
      </c>
      <c r="N614" s="44"/>
      <c r="O614" s="9"/>
      <c r="P614" s="93"/>
      <c r="Q614" s="111"/>
      <c r="R614" s="111"/>
      <c r="S614" s="54"/>
      <c r="T614" s="54"/>
      <c r="U614" s="54"/>
      <c r="V614" s="54"/>
      <c r="W614" s="54"/>
    </row>
    <row r="615" spans="1:23" x14ac:dyDescent="0.25">
      <c r="A615" s="52"/>
      <c r="B615" s="53"/>
      <c r="C615" s="53"/>
      <c r="D615" s="54"/>
      <c r="E615" s="54"/>
      <c r="F615" s="54"/>
      <c r="G615" s="4"/>
      <c r="H615" s="4"/>
      <c r="I615" s="7"/>
      <c r="J615" s="7"/>
      <c r="K615" s="7"/>
      <c r="L615" s="11" t="str">
        <f>IF(J615="0. Initiate","$51,000",IF(J615="1. Junior Member","$306,000",IF(J615="2. Member","$1,581,000",IF(J615="3. Senior Member","$0",IF(J615="4. Consul Initiate","$0","$0")))))</f>
        <v>$0</v>
      </c>
      <c r="M615" s="39">
        <f>L615-N615</f>
        <v>0</v>
      </c>
      <c r="N615" s="44"/>
      <c r="O615" s="9"/>
      <c r="P615" s="93"/>
      <c r="Q615" s="111"/>
      <c r="R615" s="111"/>
      <c r="S615" s="54"/>
      <c r="T615" s="54"/>
      <c r="U615" s="54"/>
      <c r="V615" s="54"/>
      <c r="W615" s="54"/>
    </row>
    <row r="616" spans="1:23" x14ac:dyDescent="0.25">
      <c r="A616" s="52"/>
      <c r="B616" s="53"/>
      <c r="C616" s="53"/>
      <c r="D616" s="54"/>
      <c r="E616" s="54"/>
      <c r="F616" s="54"/>
      <c r="G616" s="4"/>
      <c r="H616" s="4"/>
      <c r="I616" s="7"/>
      <c r="J616" s="7"/>
      <c r="K616" s="7"/>
      <c r="L616" s="11" t="str">
        <f>IF(J616="0. Initiate","$51,000",IF(J616="1. Junior Member","$306,000",IF(J616="2. Member","$1,581,000",IF(J616="3. Senior Member","$0",IF(J616="4. Consul Initiate","$0","$0")))))</f>
        <v>$0</v>
      </c>
      <c r="M616" s="39">
        <f>L616-N616</f>
        <v>0</v>
      </c>
      <c r="N616" s="44"/>
      <c r="O616" s="9"/>
      <c r="P616" s="93"/>
      <c r="Q616" s="111"/>
      <c r="R616" s="111"/>
      <c r="S616" s="54"/>
      <c r="T616" s="54"/>
      <c r="U616" s="54"/>
      <c r="V616" s="54"/>
      <c r="W616" s="54"/>
    </row>
    <row r="617" spans="1:23" x14ac:dyDescent="0.25">
      <c r="A617" s="52"/>
      <c r="B617" s="53"/>
      <c r="C617" s="53"/>
      <c r="D617" s="54"/>
      <c r="E617" s="54"/>
      <c r="F617" s="54"/>
      <c r="G617" s="4"/>
      <c r="H617" s="4"/>
      <c r="I617" s="7"/>
      <c r="J617" s="7"/>
      <c r="K617" s="7"/>
      <c r="L617" s="11" t="str">
        <f>IF(J617="0. Initiate","$51,000",IF(J617="1. Junior Member","$306,000",IF(J617="2. Member","$1,581,000",IF(J617="3. Senior Member","$0",IF(J617="4. Consul Initiate","$0","$0")))))</f>
        <v>$0</v>
      </c>
      <c r="M617" s="39">
        <f>L617-N617</f>
        <v>0</v>
      </c>
      <c r="N617" s="44"/>
      <c r="O617" s="9"/>
      <c r="P617" s="93"/>
      <c r="Q617" s="111"/>
      <c r="R617" s="111"/>
      <c r="S617" s="54"/>
      <c r="T617" s="54"/>
      <c r="U617" s="54"/>
      <c r="V617" s="54"/>
      <c r="W617" s="54"/>
    </row>
    <row r="618" spans="1:23" x14ac:dyDescent="0.25">
      <c r="A618" s="52"/>
      <c r="B618" s="53"/>
      <c r="C618" s="53"/>
      <c r="D618" s="54"/>
      <c r="E618" s="54"/>
      <c r="F618" s="54"/>
      <c r="G618" s="4"/>
      <c r="H618" s="4"/>
      <c r="I618" s="7"/>
      <c r="J618" s="7"/>
      <c r="K618" s="7"/>
      <c r="L618" s="11" t="str">
        <f>IF(J618="0. Initiate","$51,000",IF(J618="1. Junior Member","$306,000",IF(J618="2. Member","$1,581,000",IF(J618="3. Senior Member","$0",IF(J618="4. Consul Initiate","$0","$0")))))</f>
        <v>$0</v>
      </c>
      <c r="M618" s="39">
        <f>L618-N618</f>
        <v>0</v>
      </c>
      <c r="N618" s="44"/>
      <c r="O618" s="9"/>
      <c r="P618" s="93"/>
      <c r="Q618" s="111"/>
      <c r="R618" s="111"/>
      <c r="S618" s="54"/>
      <c r="T618" s="54"/>
      <c r="U618" s="54"/>
      <c r="V618" s="54"/>
      <c r="W618" s="54"/>
    </row>
    <row r="619" spans="1:23" x14ac:dyDescent="0.25">
      <c r="A619" s="52"/>
      <c r="B619" s="53"/>
      <c r="C619" s="53"/>
      <c r="D619" s="54"/>
      <c r="E619" s="54"/>
      <c r="F619" s="54"/>
      <c r="G619" s="4"/>
      <c r="H619" s="4"/>
      <c r="I619" s="7"/>
      <c r="J619" s="7"/>
      <c r="K619" s="7"/>
      <c r="L619" s="11" t="str">
        <f>IF(J619="0. Initiate","$51,000",IF(J619="1. Junior Member","$306,000",IF(J619="2. Member","$1,581,000",IF(J619="3. Senior Member","$0",IF(J619="4. Consul Initiate","$0","$0")))))</f>
        <v>$0</v>
      </c>
      <c r="M619" s="39">
        <f>L619-N619</f>
        <v>0</v>
      </c>
      <c r="N619" s="44"/>
      <c r="O619" s="9"/>
      <c r="P619" s="93"/>
      <c r="Q619" s="111"/>
      <c r="R619" s="111"/>
      <c r="S619" s="54"/>
      <c r="T619" s="54"/>
      <c r="U619" s="54"/>
      <c r="V619" s="54"/>
      <c r="W619" s="54"/>
    </row>
    <row r="620" spans="1:23" x14ac:dyDescent="0.25">
      <c r="A620" s="52"/>
      <c r="B620" s="53"/>
      <c r="C620" s="53"/>
      <c r="D620" s="54"/>
      <c r="E620" s="54"/>
      <c r="F620" s="54"/>
      <c r="G620" s="4"/>
      <c r="H620" s="4"/>
      <c r="I620" s="7"/>
      <c r="J620" s="7"/>
      <c r="K620" s="7"/>
      <c r="L620" s="11" t="str">
        <f>IF(J620="0. Initiate","$51,000",IF(J620="1. Junior Member","$306,000",IF(J620="2. Member","$1,581,000",IF(J620="3. Senior Member","$0",IF(J620="4. Consul Initiate","$0","$0")))))</f>
        <v>$0</v>
      </c>
      <c r="M620" s="39">
        <f>L620-N620</f>
        <v>0</v>
      </c>
      <c r="N620" s="44"/>
      <c r="O620" s="9"/>
      <c r="P620" s="93"/>
      <c r="Q620" s="111"/>
      <c r="R620" s="111"/>
      <c r="S620" s="54"/>
      <c r="T620" s="54"/>
      <c r="U620" s="54"/>
      <c r="V620" s="54"/>
      <c r="W620" s="54"/>
    </row>
    <row r="621" spans="1:23" x14ac:dyDescent="0.25">
      <c r="A621" s="52"/>
      <c r="B621" s="53"/>
      <c r="C621" s="53"/>
      <c r="D621" s="54"/>
      <c r="E621" s="54"/>
      <c r="F621" s="54"/>
      <c r="G621" s="4"/>
      <c r="H621" s="4"/>
      <c r="I621" s="7"/>
      <c r="J621" s="7"/>
      <c r="K621" s="7"/>
      <c r="L621" s="11" t="str">
        <f>IF(J621="0. Initiate","$51,000",IF(J621="1. Junior Member","$306,000",IF(J621="2. Member","$1,581,000",IF(J621="3. Senior Member","$0",IF(J621="4. Consul Initiate","$0","$0")))))</f>
        <v>$0</v>
      </c>
      <c r="M621" s="39">
        <f>L621-N621</f>
        <v>0</v>
      </c>
      <c r="N621" s="44"/>
      <c r="O621" s="9"/>
      <c r="P621" s="93"/>
      <c r="Q621" s="111"/>
      <c r="R621" s="111"/>
      <c r="S621" s="54"/>
      <c r="T621" s="54"/>
      <c r="U621" s="54"/>
      <c r="V621" s="54"/>
      <c r="W621" s="54"/>
    </row>
    <row r="622" spans="1:23" x14ac:dyDescent="0.25">
      <c r="A622" s="52"/>
      <c r="B622" s="53"/>
      <c r="C622" s="53"/>
      <c r="D622" s="54"/>
      <c r="E622" s="54"/>
      <c r="F622" s="54"/>
      <c r="G622" s="4"/>
      <c r="H622" s="4"/>
      <c r="I622" s="7"/>
      <c r="J622" s="7"/>
      <c r="K622" s="7"/>
      <c r="L622" s="11" t="str">
        <f>IF(J622="0. Initiate","$51,000",IF(J622="1. Junior Member","$306,000",IF(J622="2. Member","$1,581,000",IF(J622="3. Senior Member","$0",IF(J622="4. Consul Initiate","$0","$0")))))</f>
        <v>$0</v>
      </c>
      <c r="M622" s="39">
        <f>L622-N622</f>
        <v>0</v>
      </c>
      <c r="N622" s="44"/>
      <c r="O622" s="9"/>
      <c r="P622" s="93"/>
      <c r="Q622" s="111"/>
      <c r="R622" s="111"/>
      <c r="S622" s="54"/>
      <c r="T622" s="54"/>
      <c r="U622" s="54"/>
      <c r="V622" s="54"/>
      <c r="W622" s="54"/>
    </row>
    <row r="623" spans="1:23" x14ac:dyDescent="0.25">
      <c r="A623" s="52"/>
      <c r="B623" s="53"/>
      <c r="C623" s="53"/>
      <c r="D623" s="54"/>
      <c r="E623" s="54"/>
      <c r="F623" s="54"/>
      <c r="G623" s="4"/>
      <c r="H623" s="4"/>
      <c r="I623" s="7"/>
      <c r="J623" s="7"/>
      <c r="K623" s="7"/>
      <c r="L623" s="11" t="str">
        <f>IF(J623="0. Initiate","$51,000",IF(J623="1. Junior Member","$306,000",IF(J623="2. Member","$1,581,000",IF(J623="3. Senior Member","$0",IF(J623="4. Consul Initiate","$0","$0")))))</f>
        <v>$0</v>
      </c>
      <c r="M623" s="39">
        <f>L623-N623</f>
        <v>0</v>
      </c>
      <c r="N623" s="44"/>
      <c r="O623" s="9"/>
      <c r="P623" s="93"/>
      <c r="Q623" s="111"/>
      <c r="R623" s="111"/>
      <c r="S623" s="54"/>
      <c r="T623" s="54"/>
      <c r="U623" s="54"/>
      <c r="V623" s="54"/>
      <c r="W623" s="54"/>
    </row>
    <row r="624" spans="1:23" x14ac:dyDescent="0.25">
      <c r="A624" s="52"/>
      <c r="B624" s="53"/>
      <c r="C624" s="53"/>
      <c r="D624" s="54"/>
      <c r="E624" s="54"/>
      <c r="F624" s="54"/>
      <c r="G624" s="4"/>
      <c r="H624" s="4"/>
      <c r="I624" s="7"/>
      <c r="J624" s="7"/>
      <c r="K624" s="7"/>
      <c r="L624" s="11" t="str">
        <f>IF(J624="0. Initiate","$51,000",IF(J624="1. Junior Member","$306,000",IF(J624="2. Member","$1,581,000",IF(J624="3. Senior Member","$0",IF(J624="4. Consul Initiate","$0","$0")))))</f>
        <v>$0</v>
      </c>
      <c r="M624" s="39">
        <f>L624-N624</f>
        <v>0</v>
      </c>
      <c r="N624" s="44"/>
      <c r="O624" s="9"/>
      <c r="P624" s="93"/>
      <c r="Q624" s="111"/>
      <c r="R624" s="111"/>
      <c r="S624" s="54"/>
      <c r="T624" s="54"/>
      <c r="U624" s="54"/>
      <c r="V624" s="54"/>
      <c r="W624" s="54"/>
    </row>
    <row r="625" spans="1:23" x14ac:dyDescent="0.25">
      <c r="A625" s="52"/>
      <c r="B625" s="53"/>
      <c r="C625" s="53"/>
      <c r="D625" s="54"/>
      <c r="E625" s="54"/>
      <c r="F625" s="54"/>
      <c r="G625" s="4"/>
      <c r="H625" s="4"/>
      <c r="I625" s="7"/>
      <c r="J625" s="7"/>
      <c r="K625" s="7"/>
      <c r="L625" s="11" t="str">
        <f>IF(J625="0. Initiate","$51,000",IF(J625="1. Junior Member","$306,000",IF(J625="2. Member","$1,581,000",IF(J625="3. Senior Member","$0",IF(J625="4. Consul Initiate","$0","$0")))))</f>
        <v>$0</v>
      </c>
      <c r="M625" s="39">
        <f>L625-N625</f>
        <v>0</v>
      </c>
      <c r="N625" s="44"/>
      <c r="O625" s="9"/>
      <c r="P625" s="93"/>
      <c r="Q625" s="111"/>
      <c r="R625" s="111"/>
      <c r="S625" s="54"/>
      <c r="T625" s="54"/>
      <c r="U625" s="54"/>
      <c r="V625" s="54"/>
      <c r="W625" s="54"/>
    </row>
    <row r="626" spans="1:23" x14ac:dyDescent="0.25">
      <c r="A626" s="52"/>
      <c r="B626" s="53"/>
      <c r="C626" s="53"/>
      <c r="D626" s="54"/>
      <c r="E626" s="54"/>
      <c r="F626" s="54"/>
      <c r="G626" s="4"/>
      <c r="H626" s="4"/>
      <c r="I626" s="7"/>
      <c r="J626" s="7"/>
      <c r="K626" s="7"/>
      <c r="L626" s="11" t="str">
        <f>IF(J626="0. Initiate","$51,000",IF(J626="1. Junior Member","$306,000",IF(J626="2. Member","$1,581,000",IF(J626="3. Senior Member","$0",IF(J626="4. Consul Initiate","$0","$0")))))</f>
        <v>$0</v>
      </c>
      <c r="M626" s="39">
        <f>L626-N626</f>
        <v>0</v>
      </c>
      <c r="N626" s="44"/>
      <c r="O626" s="9"/>
      <c r="P626" s="93"/>
      <c r="Q626" s="111"/>
      <c r="R626" s="111"/>
      <c r="S626" s="54"/>
      <c r="T626" s="54"/>
      <c r="U626" s="54"/>
      <c r="V626" s="54"/>
      <c r="W626" s="54"/>
    </row>
    <row r="627" spans="1:23" x14ac:dyDescent="0.25">
      <c r="A627" s="52"/>
      <c r="B627" s="53"/>
      <c r="C627" s="53"/>
      <c r="D627" s="54"/>
      <c r="E627" s="54"/>
      <c r="F627" s="54"/>
      <c r="G627" s="4"/>
      <c r="H627" s="4"/>
      <c r="I627" s="7"/>
      <c r="J627" s="7"/>
      <c r="K627" s="7"/>
      <c r="L627" s="11" t="str">
        <f>IF(J627="0. Initiate","$51,000",IF(J627="1. Junior Member","$306,000",IF(J627="2. Member","$1,581,000",IF(J627="3. Senior Member","$0",IF(J627="4. Consul Initiate","$0","$0")))))</f>
        <v>$0</v>
      </c>
      <c r="M627" s="39">
        <f>L627-N627</f>
        <v>0</v>
      </c>
      <c r="N627" s="44"/>
      <c r="O627" s="9"/>
      <c r="P627" s="93"/>
      <c r="Q627" s="111"/>
      <c r="R627" s="111"/>
      <c r="S627" s="54"/>
      <c r="T627" s="54"/>
      <c r="U627" s="54"/>
      <c r="V627" s="54"/>
      <c r="W627" s="54"/>
    </row>
    <row r="628" spans="1:23" x14ac:dyDescent="0.25">
      <c r="A628" s="52"/>
      <c r="B628" s="53"/>
      <c r="C628" s="53"/>
      <c r="D628" s="54"/>
      <c r="E628" s="54"/>
      <c r="F628" s="54"/>
      <c r="G628" s="4"/>
      <c r="H628" s="4"/>
      <c r="I628" s="7"/>
      <c r="J628" s="7"/>
      <c r="K628" s="7"/>
      <c r="L628" s="11" t="str">
        <f>IF(J628="0. Initiate","$51,000",IF(J628="1. Junior Member","$306,000",IF(J628="2. Member","$1,581,000",IF(J628="3. Senior Member","$0",IF(J628="4. Consul Initiate","$0","$0")))))</f>
        <v>$0</v>
      </c>
      <c r="M628" s="39">
        <f>L628-N628</f>
        <v>0</v>
      </c>
      <c r="N628" s="44"/>
      <c r="O628" s="9"/>
      <c r="P628" s="93"/>
      <c r="Q628" s="111"/>
      <c r="R628" s="111"/>
      <c r="S628" s="54"/>
      <c r="T628" s="54"/>
      <c r="U628" s="54"/>
      <c r="V628" s="54"/>
      <c r="W628" s="54"/>
    </row>
    <row r="629" spans="1:23" x14ac:dyDescent="0.25">
      <c r="A629" s="52"/>
      <c r="B629" s="53"/>
      <c r="C629" s="53"/>
      <c r="D629" s="54"/>
      <c r="E629" s="54"/>
      <c r="F629" s="54"/>
      <c r="G629" s="4"/>
      <c r="H629" s="4"/>
      <c r="I629" s="7"/>
      <c r="J629" s="7"/>
      <c r="K629" s="7"/>
      <c r="L629" s="11" t="str">
        <f>IF(J629="0. Initiate","$51,000",IF(J629="1. Junior Member","$306,000",IF(J629="2. Member","$1,581,000",IF(J629="3. Senior Member","$0",IF(J629="4. Consul Initiate","$0","$0")))))</f>
        <v>$0</v>
      </c>
      <c r="M629" s="39">
        <f>L629-N629</f>
        <v>0</v>
      </c>
      <c r="N629" s="44"/>
      <c r="O629" s="9"/>
      <c r="P629" s="93"/>
      <c r="Q629" s="111"/>
      <c r="R629" s="111"/>
      <c r="S629" s="54"/>
      <c r="T629" s="54"/>
      <c r="U629" s="54"/>
      <c r="V629" s="54"/>
      <c r="W629" s="54"/>
    </row>
    <row r="630" spans="1:23" x14ac:dyDescent="0.25">
      <c r="A630" s="52"/>
      <c r="B630" s="53"/>
      <c r="C630" s="53"/>
      <c r="D630" s="54"/>
      <c r="E630" s="54"/>
      <c r="F630" s="54"/>
      <c r="G630" s="4"/>
      <c r="H630" s="4"/>
      <c r="I630" s="7"/>
      <c r="J630" s="7"/>
      <c r="K630" s="7"/>
      <c r="L630" s="11" t="str">
        <f>IF(J630="0. Initiate","$51,000",IF(J630="1. Junior Member","$306,000",IF(J630="2. Member","$1,581,000",IF(J630="3. Senior Member","$0",IF(J630="4. Consul Initiate","$0","$0")))))</f>
        <v>$0</v>
      </c>
      <c r="M630" s="39">
        <f>L630-N630</f>
        <v>0</v>
      </c>
      <c r="N630" s="44"/>
      <c r="O630" s="9"/>
      <c r="P630" s="93"/>
      <c r="Q630" s="111"/>
      <c r="R630" s="111"/>
      <c r="S630" s="54"/>
      <c r="T630" s="54"/>
      <c r="U630" s="54"/>
      <c r="V630" s="54"/>
      <c r="W630" s="54"/>
    </row>
    <row r="631" spans="1:23" x14ac:dyDescent="0.25">
      <c r="A631" s="52"/>
      <c r="B631" s="53"/>
      <c r="C631" s="53"/>
      <c r="D631" s="54"/>
      <c r="E631" s="54"/>
      <c r="F631" s="54"/>
      <c r="G631" s="4"/>
      <c r="H631" s="4"/>
      <c r="I631" s="7"/>
      <c r="J631" s="7"/>
      <c r="K631" s="7"/>
      <c r="L631" s="11" t="str">
        <f>IF(J631="0. Initiate","$51,000",IF(J631="1. Junior Member","$306,000",IF(J631="2. Member","$1,581,000",IF(J631="3. Senior Member","$0",IF(J631="4. Consul Initiate","$0","$0")))))</f>
        <v>$0</v>
      </c>
      <c r="M631" s="39">
        <f>L631-N631</f>
        <v>0</v>
      </c>
      <c r="N631" s="44"/>
      <c r="O631" s="9"/>
      <c r="P631" s="93"/>
      <c r="Q631" s="111"/>
      <c r="R631" s="111"/>
      <c r="S631" s="54"/>
      <c r="T631" s="54"/>
      <c r="U631" s="54"/>
      <c r="V631" s="54"/>
      <c r="W631" s="54"/>
    </row>
    <row r="632" spans="1:23" x14ac:dyDescent="0.25">
      <c r="A632" s="52"/>
      <c r="B632" s="53"/>
      <c r="C632" s="53"/>
      <c r="D632" s="54"/>
      <c r="E632" s="54"/>
      <c r="F632" s="54"/>
      <c r="G632" s="4"/>
      <c r="H632" s="4"/>
      <c r="I632" s="7"/>
      <c r="J632" s="7"/>
      <c r="K632" s="7"/>
      <c r="L632" s="11" t="str">
        <f>IF(J632="0. Initiate","$51,000",IF(J632="1. Junior Member","$306,000",IF(J632="2. Member","$1,581,000",IF(J632="3. Senior Member","$0",IF(J632="4. Consul Initiate","$0","$0")))))</f>
        <v>$0</v>
      </c>
      <c r="M632" s="39">
        <f>L632-N632</f>
        <v>0</v>
      </c>
      <c r="N632" s="44"/>
      <c r="O632" s="9"/>
      <c r="P632" s="93"/>
      <c r="Q632" s="111"/>
      <c r="R632" s="111"/>
      <c r="S632" s="54"/>
      <c r="T632" s="54"/>
      <c r="U632" s="54"/>
      <c r="V632" s="54"/>
      <c r="W632" s="54"/>
    </row>
    <row r="633" spans="1:23" x14ac:dyDescent="0.25">
      <c r="A633" s="52"/>
      <c r="B633" s="53"/>
      <c r="C633" s="53"/>
      <c r="D633" s="54"/>
      <c r="E633" s="54"/>
      <c r="F633" s="54"/>
      <c r="G633" s="4"/>
      <c r="H633" s="4"/>
      <c r="I633" s="7"/>
      <c r="J633" s="7"/>
      <c r="K633" s="7"/>
      <c r="L633" s="11" t="str">
        <f>IF(J633="0. Initiate","$51,000",IF(J633="1. Junior Member","$306,000",IF(J633="2. Member","$1,581,000",IF(J633="3. Senior Member","$0",IF(J633="4. Consul Initiate","$0","$0")))))</f>
        <v>$0</v>
      </c>
      <c r="M633" s="39">
        <f>L633-N633</f>
        <v>0</v>
      </c>
      <c r="N633" s="44"/>
      <c r="O633" s="9"/>
      <c r="P633" s="93"/>
      <c r="Q633" s="111"/>
      <c r="R633" s="111"/>
      <c r="S633" s="54"/>
      <c r="T633" s="54"/>
      <c r="U633" s="54"/>
      <c r="V633" s="54"/>
      <c r="W633" s="54"/>
    </row>
    <row r="634" spans="1:23" x14ac:dyDescent="0.25">
      <c r="A634" s="52"/>
      <c r="B634" s="53"/>
      <c r="C634" s="53"/>
      <c r="D634" s="54"/>
      <c r="E634" s="54"/>
      <c r="F634" s="54"/>
      <c r="G634" s="4"/>
      <c r="H634" s="4"/>
      <c r="I634" s="7"/>
      <c r="J634" s="7"/>
      <c r="K634" s="7"/>
      <c r="L634" s="11" t="str">
        <f>IF(J634="0. Initiate","$51,000",IF(J634="1. Junior Member","$306,000",IF(J634="2. Member","$1,581,000",IF(J634="3. Senior Member","$0",IF(J634="4. Consul Initiate","$0","$0")))))</f>
        <v>$0</v>
      </c>
      <c r="M634" s="39">
        <f>L634-N634</f>
        <v>0</v>
      </c>
      <c r="N634" s="44"/>
      <c r="O634" s="9"/>
      <c r="P634" s="93"/>
      <c r="Q634" s="111"/>
      <c r="R634" s="111"/>
      <c r="S634" s="54"/>
      <c r="T634" s="54"/>
      <c r="U634" s="54"/>
      <c r="V634" s="54"/>
      <c r="W634" s="54"/>
    </row>
    <row r="635" spans="1:23" x14ac:dyDescent="0.25">
      <c r="A635" s="52"/>
      <c r="B635" s="53"/>
      <c r="C635" s="53"/>
      <c r="D635" s="54"/>
      <c r="E635" s="54"/>
      <c r="F635" s="54"/>
      <c r="G635" s="4"/>
      <c r="H635" s="4"/>
      <c r="I635" s="7"/>
      <c r="J635" s="7"/>
      <c r="K635" s="7"/>
      <c r="L635" s="11" t="str">
        <f>IF(J635="0. Initiate","$51,000",IF(J635="1. Junior Member","$306,000",IF(J635="2. Member","$1,581,000",IF(J635="3. Senior Member","$0",IF(J635="4. Consul Initiate","$0","$0")))))</f>
        <v>$0</v>
      </c>
      <c r="M635" s="39">
        <f>L635-N635</f>
        <v>0</v>
      </c>
      <c r="N635" s="44"/>
      <c r="O635" s="9"/>
      <c r="P635" s="93"/>
      <c r="Q635" s="111"/>
      <c r="R635" s="111"/>
      <c r="S635" s="54"/>
      <c r="T635" s="54"/>
      <c r="U635" s="54"/>
      <c r="V635" s="54"/>
      <c r="W635" s="54"/>
    </row>
    <row r="636" spans="1:23" x14ac:dyDescent="0.25">
      <c r="A636" s="52"/>
      <c r="B636" s="53"/>
      <c r="C636" s="53"/>
      <c r="D636" s="54"/>
      <c r="E636" s="54"/>
      <c r="F636" s="54"/>
      <c r="G636" s="4"/>
      <c r="H636" s="4"/>
      <c r="I636" s="7"/>
      <c r="J636" s="7"/>
      <c r="K636" s="7"/>
      <c r="L636" s="11" t="str">
        <f>IF(J636="0. Initiate","$51,000",IF(J636="1. Junior Member","$306,000",IF(J636="2. Member","$1,581,000",IF(J636="3. Senior Member","$0",IF(J636="4. Consul Initiate","$0","$0")))))</f>
        <v>$0</v>
      </c>
      <c r="M636" s="39">
        <f>L636-N636</f>
        <v>0</v>
      </c>
      <c r="N636" s="44"/>
      <c r="O636" s="9"/>
      <c r="P636" s="93"/>
      <c r="Q636" s="111"/>
      <c r="R636" s="111"/>
      <c r="S636" s="54"/>
      <c r="T636" s="54"/>
      <c r="U636" s="54"/>
      <c r="V636" s="54"/>
      <c r="W636" s="54"/>
    </row>
    <row r="637" spans="1:23" x14ac:dyDescent="0.25">
      <c r="A637" s="52"/>
      <c r="B637" s="53"/>
      <c r="C637" s="53"/>
      <c r="D637" s="54"/>
      <c r="E637" s="54"/>
      <c r="F637" s="54"/>
      <c r="G637" s="4"/>
      <c r="H637" s="4"/>
      <c r="I637" s="7"/>
      <c r="J637" s="7"/>
      <c r="K637" s="7"/>
      <c r="L637" s="11" t="str">
        <f>IF(J637="0. Initiate","$51,000",IF(J637="1. Junior Member","$306,000",IF(J637="2. Member","$1,581,000",IF(J637="3. Senior Member","$0",IF(J637="4. Consul Initiate","$0","$0")))))</f>
        <v>$0</v>
      </c>
      <c r="M637" s="39">
        <f>L637-N637</f>
        <v>0</v>
      </c>
      <c r="N637" s="44"/>
      <c r="O637" s="9"/>
      <c r="P637" s="93"/>
      <c r="Q637" s="111"/>
      <c r="R637" s="111"/>
      <c r="S637" s="54"/>
      <c r="T637" s="54"/>
      <c r="U637" s="54"/>
      <c r="V637" s="54"/>
      <c r="W637" s="54"/>
    </row>
    <row r="638" spans="1:23" x14ac:dyDescent="0.25">
      <c r="A638" s="52"/>
      <c r="B638" s="53"/>
      <c r="C638" s="53"/>
      <c r="D638" s="54"/>
      <c r="E638" s="54"/>
      <c r="F638" s="54"/>
      <c r="G638" s="4"/>
      <c r="H638" s="4"/>
      <c r="I638" s="7"/>
      <c r="J638" s="7"/>
      <c r="K638" s="7"/>
      <c r="L638" s="11" t="str">
        <f>IF(J638="0. Initiate","$51,000",IF(J638="1. Junior Member","$306,000",IF(J638="2. Member","$1,581,000",IF(J638="3. Senior Member","$0",IF(J638="4. Consul Initiate","$0","$0")))))</f>
        <v>$0</v>
      </c>
      <c r="M638" s="39">
        <f>L638-N638</f>
        <v>0</v>
      </c>
      <c r="N638" s="44"/>
      <c r="O638" s="9"/>
      <c r="P638" s="93"/>
      <c r="Q638" s="111"/>
      <c r="R638" s="111"/>
      <c r="S638" s="54"/>
      <c r="T638" s="54"/>
      <c r="U638" s="54"/>
      <c r="V638" s="54"/>
      <c r="W638" s="54"/>
    </row>
    <row r="639" spans="1:23" x14ac:dyDescent="0.25">
      <c r="A639" s="52"/>
      <c r="B639" s="53"/>
      <c r="C639" s="53"/>
      <c r="D639" s="54"/>
      <c r="E639" s="54"/>
      <c r="F639" s="54"/>
      <c r="G639" s="4"/>
      <c r="H639" s="4"/>
      <c r="I639" s="7"/>
      <c r="J639" s="7"/>
      <c r="K639" s="7"/>
      <c r="L639" s="11" t="str">
        <f>IF(J639="0. Initiate","$51,000",IF(J639="1. Junior Member","$306,000",IF(J639="2. Member","$1,581,000",IF(J639="3. Senior Member","$0",IF(J639="4. Consul Initiate","$0","$0")))))</f>
        <v>$0</v>
      </c>
      <c r="M639" s="39">
        <f>L639-N639</f>
        <v>0</v>
      </c>
      <c r="N639" s="44"/>
      <c r="O639" s="9"/>
      <c r="P639" s="93"/>
      <c r="Q639" s="111"/>
      <c r="R639" s="111"/>
      <c r="S639" s="54"/>
      <c r="T639" s="54"/>
      <c r="U639" s="54"/>
      <c r="V639" s="54"/>
      <c r="W639" s="54"/>
    </row>
    <row r="640" spans="1:23" x14ac:dyDescent="0.25">
      <c r="A640" s="52"/>
      <c r="B640" s="53"/>
      <c r="C640" s="53"/>
      <c r="D640" s="54"/>
      <c r="E640" s="54"/>
      <c r="F640" s="54"/>
      <c r="G640" s="4"/>
      <c r="H640" s="4"/>
      <c r="I640" s="7"/>
      <c r="J640" s="7"/>
      <c r="K640" s="7"/>
      <c r="L640" s="11" t="str">
        <f>IF(J640="0. Initiate","$51,000",IF(J640="1. Junior Member","$306,000",IF(J640="2. Member","$1,581,000",IF(J640="3. Senior Member","$0",IF(J640="4. Consul Initiate","$0","$0")))))</f>
        <v>$0</v>
      </c>
      <c r="M640" s="39">
        <f>L640-N640</f>
        <v>0</v>
      </c>
      <c r="N640" s="44"/>
      <c r="O640" s="9"/>
      <c r="P640" s="93"/>
      <c r="Q640" s="111"/>
      <c r="R640" s="111"/>
      <c r="S640" s="54"/>
      <c r="T640" s="54"/>
      <c r="U640" s="54"/>
      <c r="V640" s="54"/>
      <c r="W640" s="54"/>
    </row>
    <row r="641" spans="1:23" x14ac:dyDescent="0.25">
      <c r="A641" s="52"/>
      <c r="B641" s="53"/>
      <c r="C641" s="53"/>
      <c r="D641" s="54"/>
      <c r="E641" s="54"/>
      <c r="F641" s="54"/>
      <c r="G641" s="4"/>
      <c r="H641" s="4"/>
      <c r="I641" s="7"/>
      <c r="J641" s="7"/>
      <c r="K641" s="7"/>
      <c r="L641" s="11" t="str">
        <f>IF(J641="0. Initiate","$51,000",IF(J641="1. Junior Member","$306,000",IF(J641="2. Member","$1,581,000",IF(J641="3. Senior Member","$0",IF(J641="4. Consul Initiate","$0","$0")))))</f>
        <v>$0</v>
      </c>
      <c r="M641" s="39">
        <f>L641-N641</f>
        <v>0</v>
      </c>
      <c r="N641" s="44"/>
      <c r="O641" s="9"/>
      <c r="P641" s="93"/>
      <c r="Q641" s="111"/>
      <c r="R641" s="111"/>
      <c r="S641" s="54"/>
      <c r="T641" s="54"/>
      <c r="U641" s="54"/>
      <c r="V641" s="54"/>
      <c r="W641" s="54"/>
    </row>
    <row r="642" spans="1:23" x14ac:dyDescent="0.25">
      <c r="A642" s="52"/>
      <c r="B642" s="53"/>
      <c r="C642" s="53"/>
      <c r="D642" s="54"/>
      <c r="E642" s="54"/>
      <c r="F642" s="54"/>
      <c r="G642" s="4"/>
      <c r="H642" s="4"/>
      <c r="I642" s="7"/>
      <c r="J642" s="7"/>
      <c r="K642" s="7"/>
      <c r="L642" s="11" t="str">
        <f>IF(J642="0. Initiate","$51,000",IF(J642="1. Junior Member","$306,000",IF(J642="2. Member","$1,581,000",IF(J642="3. Senior Member","$0",IF(J642="4. Consul Initiate","$0","$0")))))</f>
        <v>$0</v>
      </c>
      <c r="M642" s="39">
        <f>L642-N642</f>
        <v>0</v>
      </c>
      <c r="N642" s="44"/>
      <c r="O642" s="9"/>
      <c r="P642" s="93"/>
      <c r="Q642" s="111"/>
      <c r="R642" s="111"/>
      <c r="S642" s="54"/>
      <c r="T642" s="54"/>
      <c r="U642" s="54"/>
      <c r="V642" s="54"/>
      <c r="W642" s="54"/>
    </row>
    <row r="643" spans="1:23" x14ac:dyDescent="0.25">
      <c r="A643" s="52"/>
      <c r="B643" s="53"/>
      <c r="C643" s="53"/>
      <c r="D643" s="54"/>
      <c r="E643" s="54"/>
      <c r="F643" s="54"/>
      <c r="G643" s="4"/>
      <c r="H643" s="4"/>
      <c r="I643" s="7"/>
      <c r="J643" s="7"/>
      <c r="K643" s="7"/>
      <c r="L643" s="11" t="str">
        <f>IF(J643="0. Initiate","$51,000",IF(J643="1. Junior Member","$306,000",IF(J643="2. Member","$1,581,000",IF(J643="3. Senior Member","$0",IF(J643="4. Consul Initiate","$0","$0")))))</f>
        <v>$0</v>
      </c>
      <c r="M643" s="39">
        <f>L643-N643</f>
        <v>0</v>
      </c>
      <c r="N643" s="44"/>
      <c r="O643" s="9"/>
      <c r="P643" s="93"/>
      <c r="Q643" s="111"/>
      <c r="R643" s="111"/>
      <c r="S643" s="54"/>
      <c r="T643" s="54"/>
      <c r="U643" s="54"/>
      <c r="V643" s="54"/>
      <c r="W643" s="54"/>
    </row>
    <row r="644" spans="1:23" x14ac:dyDescent="0.25">
      <c r="A644" s="52"/>
      <c r="B644" s="53"/>
      <c r="C644" s="53"/>
      <c r="D644" s="54"/>
      <c r="E644" s="54"/>
      <c r="F644" s="54"/>
      <c r="G644" s="4"/>
      <c r="H644" s="4"/>
      <c r="I644" s="7"/>
      <c r="J644" s="7"/>
      <c r="K644" s="7"/>
      <c r="L644" s="11" t="str">
        <f>IF(J644="0. Initiate","$51,000",IF(J644="1. Junior Member","$306,000",IF(J644="2. Member","$1,581,000",IF(J644="3. Senior Member","$0",IF(J644="4. Consul Initiate","$0","$0")))))</f>
        <v>$0</v>
      </c>
      <c r="M644" s="39">
        <f>L644-N644</f>
        <v>0</v>
      </c>
      <c r="N644" s="44"/>
      <c r="O644" s="9"/>
      <c r="P644" s="93"/>
      <c r="Q644" s="111"/>
      <c r="R644" s="111"/>
      <c r="S644" s="54"/>
      <c r="T644" s="54"/>
      <c r="U644" s="54"/>
      <c r="V644" s="54"/>
      <c r="W644" s="54"/>
    </row>
    <row r="645" spans="1:23" x14ac:dyDescent="0.25">
      <c r="A645" s="52"/>
      <c r="B645" s="53"/>
      <c r="C645" s="53"/>
      <c r="D645" s="54"/>
      <c r="E645" s="54"/>
      <c r="F645" s="54"/>
      <c r="G645" s="4"/>
      <c r="H645" s="4"/>
      <c r="I645" s="7"/>
      <c r="J645" s="7"/>
      <c r="K645" s="7"/>
      <c r="L645" s="11" t="str">
        <f>IF(J645="0. Initiate","$51,000",IF(J645="1. Junior Member","$306,000",IF(J645="2. Member","$1,581,000",IF(J645="3. Senior Member","$0",IF(J645="4. Consul Initiate","$0","$0")))))</f>
        <v>$0</v>
      </c>
      <c r="M645" s="39">
        <f>L645-N645</f>
        <v>0</v>
      </c>
      <c r="N645" s="44"/>
      <c r="O645" s="9"/>
      <c r="P645" s="93"/>
      <c r="Q645" s="111"/>
      <c r="R645" s="111"/>
      <c r="S645" s="54"/>
      <c r="T645" s="54"/>
      <c r="U645" s="54"/>
      <c r="V645" s="54"/>
      <c r="W645" s="54"/>
    </row>
    <row r="646" spans="1:23" x14ac:dyDescent="0.25">
      <c r="A646" s="52"/>
      <c r="B646" s="53"/>
      <c r="C646" s="53"/>
      <c r="D646" s="54"/>
      <c r="E646" s="54"/>
      <c r="F646" s="54"/>
      <c r="G646" s="4"/>
      <c r="H646" s="4"/>
      <c r="I646" s="7"/>
      <c r="J646" s="7"/>
      <c r="K646" s="7"/>
      <c r="L646" s="11" t="str">
        <f>IF(J646="0. Initiate","$51,000",IF(J646="1. Junior Member","$306,000",IF(J646="2. Member","$1,581,000",IF(J646="3. Senior Member","$0",IF(J646="4. Consul Initiate","$0","$0")))))</f>
        <v>$0</v>
      </c>
      <c r="M646" s="39">
        <f>L646-N646</f>
        <v>0</v>
      </c>
      <c r="N646" s="44"/>
      <c r="O646" s="9"/>
      <c r="P646" s="93"/>
      <c r="Q646" s="111"/>
      <c r="R646" s="111"/>
      <c r="S646" s="54"/>
      <c r="T646" s="54"/>
      <c r="U646" s="54"/>
      <c r="V646" s="54"/>
      <c r="W646" s="54"/>
    </row>
    <row r="647" spans="1:23" x14ac:dyDescent="0.25">
      <c r="A647" s="52"/>
      <c r="B647" s="53"/>
      <c r="C647" s="53"/>
      <c r="D647" s="54"/>
      <c r="E647" s="54"/>
      <c r="F647" s="54"/>
      <c r="G647" s="4"/>
      <c r="H647" s="4"/>
      <c r="I647" s="7"/>
      <c r="J647" s="7"/>
      <c r="K647" s="7"/>
      <c r="L647" s="11" t="str">
        <f>IF(J647="0. Initiate","$51,000",IF(J647="1. Junior Member","$306,000",IF(J647="2. Member","$1,581,000",IF(J647="3. Senior Member","$0",IF(J647="4. Consul Initiate","$0","$0")))))</f>
        <v>$0</v>
      </c>
      <c r="M647" s="39">
        <f>L647-N647</f>
        <v>0</v>
      </c>
      <c r="N647" s="44"/>
      <c r="O647" s="9"/>
      <c r="P647" s="93"/>
      <c r="Q647" s="111"/>
      <c r="R647" s="111"/>
      <c r="S647" s="54"/>
      <c r="T647" s="54"/>
      <c r="U647" s="54"/>
      <c r="V647" s="54"/>
      <c r="W647" s="54"/>
    </row>
    <row r="648" spans="1:23" x14ac:dyDescent="0.25">
      <c r="A648" s="52"/>
      <c r="B648" s="53"/>
      <c r="C648" s="53"/>
      <c r="D648" s="54"/>
      <c r="E648" s="54"/>
      <c r="F648" s="54"/>
      <c r="G648" s="4"/>
      <c r="H648" s="4"/>
      <c r="I648" s="7"/>
      <c r="J648" s="7"/>
      <c r="K648" s="7"/>
      <c r="L648" s="11" t="str">
        <f>IF(J648="0. Initiate","$51,000",IF(J648="1. Junior Member","$306,000",IF(J648="2. Member","$1,581,000",IF(J648="3. Senior Member","$0",IF(J648="4. Consul Initiate","$0","$0")))))</f>
        <v>$0</v>
      </c>
      <c r="M648" s="39">
        <f>L648-N648</f>
        <v>0</v>
      </c>
      <c r="N648" s="44"/>
      <c r="O648" s="9"/>
      <c r="P648" s="93"/>
      <c r="Q648" s="111"/>
      <c r="R648" s="111"/>
      <c r="S648" s="54"/>
      <c r="T648" s="54"/>
      <c r="U648" s="54"/>
      <c r="V648" s="54"/>
      <c r="W648" s="54"/>
    </row>
    <row r="649" spans="1:23" x14ac:dyDescent="0.25">
      <c r="A649" s="52"/>
      <c r="B649" s="53"/>
      <c r="C649" s="53"/>
      <c r="D649" s="54"/>
      <c r="E649" s="54"/>
      <c r="F649" s="54"/>
      <c r="G649" s="4"/>
      <c r="H649" s="4"/>
      <c r="I649" s="7"/>
      <c r="J649" s="7"/>
      <c r="K649" s="7"/>
      <c r="L649" s="11" t="str">
        <f>IF(J649="0. Initiate","$51,000",IF(J649="1. Junior Member","$306,000",IF(J649="2. Member","$1,581,000",IF(J649="3. Senior Member","$0",IF(J649="4. Consul Initiate","$0","$0")))))</f>
        <v>$0</v>
      </c>
      <c r="M649" s="39">
        <f>L649-N649</f>
        <v>0</v>
      </c>
      <c r="N649" s="44"/>
      <c r="O649" s="9"/>
      <c r="P649" s="93"/>
      <c r="Q649" s="111"/>
      <c r="R649" s="111"/>
      <c r="S649" s="54"/>
      <c r="T649" s="54"/>
      <c r="U649" s="54"/>
      <c r="V649" s="54"/>
      <c r="W649" s="54"/>
    </row>
    <row r="650" spans="1:23" x14ac:dyDescent="0.25">
      <c r="A650" s="52"/>
      <c r="B650" s="53"/>
      <c r="C650" s="53"/>
      <c r="D650" s="54"/>
      <c r="E650" s="54"/>
      <c r="F650" s="54"/>
      <c r="G650" s="4"/>
      <c r="H650" s="4"/>
      <c r="I650" s="7"/>
      <c r="J650" s="7"/>
      <c r="K650" s="7"/>
      <c r="L650" s="11" t="str">
        <f>IF(J650="0. Initiate","$51,000",IF(J650="1. Junior Member","$306,000",IF(J650="2. Member","$1,581,000",IF(J650="3. Senior Member","$0",IF(J650="4. Consul Initiate","$0","$0")))))</f>
        <v>$0</v>
      </c>
      <c r="M650" s="39">
        <f>L650-N650</f>
        <v>0</v>
      </c>
      <c r="N650" s="44"/>
      <c r="O650" s="9"/>
      <c r="P650" s="93"/>
      <c r="Q650" s="111"/>
      <c r="R650" s="111"/>
      <c r="S650" s="54"/>
      <c r="T650" s="54"/>
      <c r="U650" s="54"/>
      <c r="V650" s="54"/>
      <c r="W650" s="54"/>
    </row>
    <row r="651" spans="1:23" x14ac:dyDescent="0.25">
      <c r="A651" s="52"/>
      <c r="B651" s="53"/>
      <c r="C651" s="53"/>
      <c r="D651" s="54"/>
      <c r="E651" s="54"/>
      <c r="F651" s="54"/>
      <c r="G651" s="4"/>
      <c r="H651" s="4"/>
      <c r="I651" s="7"/>
      <c r="J651" s="7"/>
      <c r="K651" s="7"/>
      <c r="L651" s="11" t="str">
        <f>IF(J651="0. Initiate","$51,000",IF(J651="1. Junior Member","$306,000",IF(J651="2. Member","$1,581,000",IF(J651="3. Senior Member","$0",IF(J651="4. Consul Initiate","$0","$0")))))</f>
        <v>$0</v>
      </c>
      <c r="M651" s="39">
        <f>L651-N651</f>
        <v>0</v>
      </c>
      <c r="N651" s="44"/>
      <c r="O651" s="9"/>
      <c r="P651" s="93"/>
      <c r="Q651" s="111"/>
      <c r="R651" s="111"/>
      <c r="S651" s="54"/>
      <c r="T651" s="54"/>
      <c r="U651" s="54"/>
      <c r="V651" s="54"/>
      <c r="W651" s="54"/>
    </row>
    <row r="652" spans="1:23" x14ac:dyDescent="0.25">
      <c r="A652" s="52"/>
      <c r="B652" s="53"/>
      <c r="C652" s="53"/>
      <c r="D652" s="54"/>
      <c r="E652" s="54"/>
      <c r="F652" s="54"/>
      <c r="G652" s="4"/>
      <c r="H652" s="4"/>
      <c r="I652" s="7"/>
      <c r="J652" s="7"/>
      <c r="K652" s="7"/>
      <c r="L652" s="11" t="str">
        <f>IF(J652="0. Initiate","$51,000",IF(J652="1. Junior Member","$306,000",IF(J652="2. Member","$1,581,000",IF(J652="3. Senior Member","$0",IF(J652="4. Consul Initiate","$0","$0")))))</f>
        <v>$0</v>
      </c>
      <c r="M652" s="39">
        <f>L652-N652</f>
        <v>0</v>
      </c>
      <c r="N652" s="44"/>
      <c r="O652" s="9"/>
      <c r="P652" s="93"/>
      <c r="Q652" s="111"/>
      <c r="R652" s="111"/>
      <c r="S652" s="54"/>
      <c r="T652" s="54"/>
      <c r="U652" s="54"/>
      <c r="V652" s="54"/>
      <c r="W652" s="54"/>
    </row>
    <row r="653" spans="1:23" x14ac:dyDescent="0.25">
      <c r="A653" s="52"/>
      <c r="B653" s="53"/>
      <c r="C653" s="53"/>
      <c r="D653" s="54"/>
      <c r="E653" s="54"/>
      <c r="F653" s="54"/>
      <c r="G653" s="4"/>
      <c r="H653" s="4"/>
      <c r="I653" s="7"/>
      <c r="J653" s="7"/>
      <c r="K653" s="7"/>
      <c r="L653" s="11" t="str">
        <f>IF(J653="0. Initiate","$51,000",IF(J653="1. Junior Member","$306,000",IF(J653="2. Member","$1,581,000",IF(J653="3. Senior Member","$0",IF(J653="4. Consul Initiate","$0","$0")))))</f>
        <v>$0</v>
      </c>
      <c r="M653" s="39">
        <f>L653-N653</f>
        <v>0</v>
      </c>
      <c r="N653" s="44"/>
      <c r="O653" s="9"/>
      <c r="P653" s="93"/>
      <c r="Q653" s="111"/>
      <c r="R653" s="111"/>
      <c r="S653" s="54"/>
      <c r="T653" s="54"/>
      <c r="U653" s="54"/>
      <c r="V653" s="54"/>
      <c r="W653" s="54"/>
    </row>
    <row r="654" spans="1:23" x14ac:dyDescent="0.25">
      <c r="A654" s="52"/>
      <c r="B654" s="53"/>
      <c r="C654" s="53"/>
      <c r="D654" s="54"/>
      <c r="E654" s="54"/>
      <c r="F654" s="54"/>
      <c r="G654" s="4"/>
      <c r="H654" s="4"/>
      <c r="I654" s="7"/>
      <c r="J654" s="7"/>
      <c r="K654" s="7"/>
      <c r="L654" s="11" t="str">
        <f>IF(J654="0. Initiate","$51,000",IF(J654="1. Junior Member","$306,000",IF(J654="2. Member","$1,581,000",IF(J654="3. Senior Member","$0",IF(J654="4. Consul Initiate","$0","$0")))))</f>
        <v>$0</v>
      </c>
      <c r="M654" s="39">
        <f>L654-N654</f>
        <v>0</v>
      </c>
      <c r="N654" s="44"/>
      <c r="O654" s="9"/>
      <c r="P654" s="93"/>
      <c r="Q654" s="111"/>
      <c r="R654" s="111"/>
      <c r="S654" s="54"/>
      <c r="T654" s="54"/>
      <c r="U654" s="54"/>
      <c r="V654" s="54"/>
      <c r="W654" s="54"/>
    </row>
    <row r="655" spans="1:23" x14ac:dyDescent="0.25">
      <c r="A655" s="52"/>
      <c r="B655" s="53"/>
      <c r="C655" s="53"/>
      <c r="D655" s="54"/>
      <c r="E655" s="54"/>
      <c r="F655" s="54"/>
      <c r="G655" s="4"/>
      <c r="H655" s="4"/>
      <c r="I655" s="7"/>
      <c r="J655" s="7"/>
      <c r="K655" s="7"/>
      <c r="L655" s="11" t="str">
        <f>IF(J655="0. Initiate","$51,000",IF(J655="1. Junior Member","$306,000",IF(J655="2. Member","$1,581,000",IF(J655="3. Senior Member","$0",IF(J655="4. Consul Initiate","$0","$0")))))</f>
        <v>$0</v>
      </c>
      <c r="M655" s="39">
        <f>L655-N655</f>
        <v>0</v>
      </c>
      <c r="N655" s="44"/>
      <c r="O655" s="9"/>
      <c r="P655" s="93"/>
      <c r="Q655" s="111"/>
      <c r="R655" s="111"/>
      <c r="S655" s="54"/>
      <c r="T655" s="54"/>
      <c r="U655" s="54"/>
      <c r="V655" s="54"/>
      <c r="W655" s="54"/>
    </row>
    <row r="656" spans="1:23" x14ac:dyDescent="0.25">
      <c r="A656" s="52"/>
      <c r="B656" s="53"/>
      <c r="C656" s="53"/>
      <c r="D656" s="54"/>
      <c r="E656" s="54"/>
      <c r="F656" s="54"/>
      <c r="G656" s="4"/>
      <c r="H656" s="4"/>
      <c r="I656" s="7"/>
      <c r="J656" s="7"/>
      <c r="K656" s="7"/>
      <c r="L656" s="11" t="str">
        <f>IF(J656="0. Initiate","$51,000",IF(J656="1. Junior Member","$306,000",IF(J656="2. Member","$1,581,000",IF(J656="3. Senior Member","$0",IF(J656="4. Consul Initiate","$0","$0")))))</f>
        <v>$0</v>
      </c>
      <c r="M656" s="39">
        <f>L656-N656</f>
        <v>0</v>
      </c>
      <c r="N656" s="44"/>
      <c r="O656" s="9"/>
      <c r="P656" s="93"/>
      <c r="Q656" s="111"/>
      <c r="R656" s="111"/>
      <c r="S656" s="54"/>
      <c r="T656" s="54"/>
      <c r="U656" s="54"/>
      <c r="V656" s="54"/>
      <c r="W656" s="54"/>
    </row>
    <row r="657" spans="1:23" x14ac:dyDescent="0.25">
      <c r="A657" s="52"/>
      <c r="B657" s="53"/>
      <c r="C657" s="53"/>
      <c r="D657" s="54"/>
      <c r="E657" s="54"/>
      <c r="F657" s="54"/>
      <c r="G657" s="4"/>
      <c r="H657" s="4"/>
      <c r="I657" s="7"/>
      <c r="J657" s="7"/>
      <c r="K657" s="7"/>
      <c r="L657" s="11" t="str">
        <f>IF(J657="0. Initiate","$51,000",IF(J657="1. Junior Member","$306,000",IF(J657="2. Member","$1,581,000",IF(J657="3. Senior Member","$0",IF(J657="4. Consul Initiate","$0","$0")))))</f>
        <v>$0</v>
      </c>
      <c r="M657" s="39">
        <f>L657-N657</f>
        <v>0</v>
      </c>
      <c r="N657" s="44"/>
      <c r="O657" s="9"/>
      <c r="P657" s="93"/>
      <c r="Q657" s="111"/>
      <c r="R657" s="111"/>
      <c r="S657" s="54"/>
      <c r="T657" s="54"/>
      <c r="U657" s="54"/>
      <c r="V657" s="54"/>
      <c r="W657" s="54"/>
    </row>
    <row r="658" spans="1:23" x14ac:dyDescent="0.25">
      <c r="A658" s="52"/>
      <c r="B658" s="53"/>
      <c r="C658" s="53"/>
      <c r="D658" s="54"/>
      <c r="E658" s="54"/>
      <c r="F658" s="54"/>
      <c r="G658" s="4"/>
      <c r="H658" s="4"/>
      <c r="I658" s="7"/>
      <c r="J658" s="7"/>
      <c r="K658" s="7"/>
      <c r="L658" s="11" t="str">
        <f>IF(J658="0. Initiate","$51,000",IF(J658="1. Junior Member","$306,000",IF(J658="2. Member","$1,581,000",IF(J658="3. Senior Member","$0",IF(J658="4. Consul Initiate","$0","$0")))))</f>
        <v>$0</v>
      </c>
      <c r="M658" s="39">
        <f>L658-N658</f>
        <v>0</v>
      </c>
      <c r="N658" s="44"/>
      <c r="O658" s="9"/>
      <c r="P658" s="93"/>
      <c r="Q658" s="111"/>
      <c r="R658" s="111"/>
      <c r="S658" s="54"/>
      <c r="T658" s="54"/>
      <c r="U658" s="54"/>
      <c r="V658" s="54"/>
      <c r="W658" s="54"/>
    </row>
    <row r="659" spans="1:23" x14ac:dyDescent="0.25">
      <c r="A659" s="52"/>
      <c r="B659" s="53"/>
      <c r="C659" s="53"/>
      <c r="D659" s="54"/>
      <c r="E659" s="54"/>
      <c r="F659" s="54"/>
      <c r="G659" s="4"/>
      <c r="H659" s="4"/>
      <c r="I659" s="7"/>
      <c r="J659" s="7"/>
      <c r="K659" s="7"/>
      <c r="L659" s="11" t="str">
        <f>IF(J659="0. Initiate","$51,000",IF(J659="1. Junior Member","$306,000",IF(J659="2. Member","$1,581,000",IF(J659="3. Senior Member","$0",IF(J659="4. Consul Initiate","$0","$0")))))</f>
        <v>$0</v>
      </c>
      <c r="M659" s="39">
        <f>L659-N659</f>
        <v>0</v>
      </c>
      <c r="N659" s="44"/>
      <c r="O659" s="9"/>
      <c r="P659" s="93"/>
      <c r="Q659" s="111"/>
      <c r="R659" s="111"/>
      <c r="S659" s="54"/>
      <c r="T659" s="54"/>
      <c r="U659" s="54"/>
      <c r="V659" s="54"/>
      <c r="W659" s="54"/>
    </row>
    <row r="660" spans="1:23" x14ac:dyDescent="0.25">
      <c r="A660" s="52"/>
      <c r="B660" s="53"/>
      <c r="C660" s="53"/>
      <c r="D660" s="54"/>
      <c r="E660" s="54"/>
      <c r="F660" s="54"/>
      <c r="G660" s="4"/>
      <c r="H660" s="4"/>
      <c r="I660" s="7"/>
      <c r="J660" s="7"/>
      <c r="K660" s="7"/>
      <c r="L660" s="11" t="str">
        <f>IF(J660="0. Initiate","$51,000",IF(J660="1. Junior Member","$306,000",IF(J660="2. Member","$1,581,000",IF(J660="3. Senior Member","$0",IF(J660="4. Consul Initiate","$0","$0")))))</f>
        <v>$0</v>
      </c>
      <c r="M660" s="39">
        <f>L660-N660</f>
        <v>0</v>
      </c>
      <c r="N660" s="44"/>
      <c r="O660" s="9"/>
      <c r="P660" s="93"/>
      <c r="Q660" s="111"/>
      <c r="R660" s="111"/>
      <c r="S660" s="54"/>
      <c r="T660" s="54"/>
      <c r="U660" s="54"/>
      <c r="V660" s="54"/>
      <c r="W660" s="54"/>
    </row>
    <row r="661" spans="1:23" x14ac:dyDescent="0.25">
      <c r="A661" s="52"/>
      <c r="B661" s="53"/>
      <c r="C661" s="53"/>
      <c r="D661" s="54"/>
      <c r="E661" s="54"/>
      <c r="F661" s="54"/>
      <c r="G661" s="4"/>
      <c r="H661" s="4"/>
      <c r="I661" s="7"/>
      <c r="J661" s="7"/>
      <c r="K661" s="7"/>
      <c r="L661" s="11" t="str">
        <f>IF(J661="0. Initiate","$51,000",IF(J661="1. Junior Member","$306,000",IF(J661="2. Member","$1,581,000",IF(J661="3. Senior Member","$0",IF(J661="4. Consul Initiate","$0","$0")))))</f>
        <v>$0</v>
      </c>
      <c r="M661" s="39">
        <f>L661-N661</f>
        <v>0</v>
      </c>
      <c r="N661" s="44"/>
      <c r="O661" s="9"/>
      <c r="P661" s="93"/>
      <c r="Q661" s="111"/>
      <c r="R661" s="111"/>
      <c r="S661" s="54"/>
      <c r="T661" s="54"/>
      <c r="U661" s="54"/>
      <c r="V661" s="54"/>
      <c r="W661" s="54"/>
    </row>
    <row r="662" spans="1:23" x14ac:dyDescent="0.25">
      <c r="A662" s="52"/>
      <c r="B662" s="53"/>
      <c r="C662" s="53"/>
      <c r="D662" s="54"/>
      <c r="E662" s="54"/>
      <c r="F662" s="54"/>
      <c r="G662" s="4"/>
      <c r="H662" s="4"/>
      <c r="I662" s="7"/>
      <c r="J662" s="7"/>
      <c r="K662" s="7"/>
      <c r="L662" s="11" t="str">
        <f>IF(J662="0. Initiate","$51,000",IF(J662="1. Junior Member","$306,000",IF(J662="2. Member","$1,581,000",IF(J662="3. Senior Member","$0",IF(J662="4. Consul Initiate","$0","$0")))))</f>
        <v>$0</v>
      </c>
      <c r="M662" s="39">
        <f>L662-N662</f>
        <v>0</v>
      </c>
      <c r="N662" s="44"/>
      <c r="O662" s="9"/>
      <c r="P662" s="93"/>
      <c r="Q662" s="111"/>
      <c r="R662" s="111"/>
      <c r="S662" s="54"/>
      <c r="T662" s="54"/>
      <c r="U662" s="54"/>
      <c r="V662" s="54"/>
      <c r="W662" s="54"/>
    </row>
    <row r="663" spans="1:23" x14ac:dyDescent="0.25">
      <c r="A663" s="52"/>
      <c r="B663" s="53"/>
      <c r="C663" s="53"/>
      <c r="D663" s="54"/>
      <c r="E663" s="54"/>
      <c r="F663" s="54"/>
      <c r="G663" s="4"/>
      <c r="H663" s="4"/>
      <c r="I663" s="7"/>
      <c r="J663" s="7"/>
      <c r="K663" s="7"/>
      <c r="L663" s="11" t="str">
        <f>IF(J663="0. Initiate","$51,000",IF(J663="1. Junior Member","$306,000",IF(J663="2. Member","$1,581,000",IF(J663="3. Senior Member","$0",IF(J663="4. Consul Initiate","$0","$0")))))</f>
        <v>$0</v>
      </c>
      <c r="M663" s="39">
        <f>L663-N663</f>
        <v>0</v>
      </c>
      <c r="N663" s="44"/>
      <c r="O663" s="9"/>
      <c r="P663" s="93"/>
      <c r="Q663" s="111"/>
      <c r="R663" s="111"/>
      <c r="S663" s="54"/>
      <c r="T663" s="54"/>
      <c r="U663" s="54"/>
      <c r="V663" s="54"/>
      <c r="W663" s="54"/>
    </row>
    <row r="664" spans="1:23" x14ac:dyDescent="0.25">
      <c r="A664" s="52"/>
      <c r="B664" s="53"/>
      <c r="C664" s="53"/>
      <c r="D664" s="54"/>
      <c r="E664" s="54"/>
      <c r="F664" s="54"/>
      <c r="G664" s="4"/>
      <c r="H664" s="4"/>
      <c r="I664" s="7"/>
      <c r="J664" s="7"/>
      <c r="K664" s="7"/>
      <c r="L664" s="11" t="str">
        <f>IF(J664="0. Initiate","$51,000",IF(J664="1. Junior Member","$306,000",IF(J664="2. Member","$1,581,000",IF(J664="3. Senior Member","$0",IF(J664="4. Consul Initiate","$0","$0")))))</f>
        <v>$0</v>
      </c>
      <c r="M664" s="39">
        <f>L664-N664</f>
        <v>0</v>
      </c>
      <c r="N664" s="44"/>
      <c r="O664" s="9"/>
      <c r="P664" s="93"/>
      <c r="Q664" s="111"/>
      <c r="R664" s="111"/>
      <c r="S664" s="54"/>
      <c r="T664" s="54"/>
      <c r="U664" s="54"/>
      <c r="V664" s="54"/>
      <c r="W664" s="54"/>
    </row>
    <row r="665" spans="1:23" x14ac:dyDescent="0.25">
      <c r="A665" s="52"/>
      <c r="B665" s="53"/>
      <c r="C665" s="53"/>
      <c r="D665" s="54"/>
      <c r="E665" s="54"/>
      <c r="F665" s="54"/>
      <c r="G665" s="4"/>
      <c r="H665" s="4"/>
      <c r="I665" s="7"/>
      <c r="J665" s="7"/>
      <c r="K665" s="7"/>
      <c r="L665" s="11" t="str">
        <f>IF(J665="0. Initiate","$51,000",IF(J665="1. Junior Member","$306,000",IF(J665="2. Member","$1,581,000",IF(J665="3. Senior Member","$0",IF(J665="4. Consul Initiate","$0","$0")))))</f>
        <v>$0</v>
      </c>
      <c r="M665" s="39">
        <f>L665-N665</f>
        <v>0</v>
      </c>
      <c r="N665" s="44"/>
      <c r="O665" s="9"/>
      <c r="P665" s="93"/>
      <c r="Q665" s="111"/>
      <c r="R665" s="111"/>
      <c r="S665" s="54"/>
      <c r="T665" s="54"/>
      <c r="U665" s="54"/>
      <c r="V665" s="54"/>
      <c r="W665" s="54"/>
    </row>
    <row r="666" spans="1:23" x14ac:dyDescent="0.25">
      <c r="A666" s="52"/>
      <c r="B666" s="53"/>
      <c r="C666" s="53"/>
      <c r="D666" s="54"/>
      <c r="E666" s="54"/>
      <c r="F666" s="54"/>
      <c r="G666" s="4"/>
      <c r="H666" s="4"/>
      <c r="I666" s="7"/>
      <c r="J666" s="7"/>
      <c r="K666" s="7"/>
      <c r="L666" s="11" t="str">
        <f>IF(J666="0. Initiate","$51,000",IF(J666="1. Junior Member","$306,000",IF(J666="2. Member","$1,581,000",IF(J666="3. Senior Member","$0",IF(J666="4. Consul Initiate","$0","$0")))))</f>
        <v>$0</v>
      </c>
      <c r="M666" s="39">
        <f>L666-N666</f>
        <v>0</v>
      </c>
      <c r="N666" s="44"/>
      <c r="O666" s="9"/>
      <c r="P666" s="93"/>
      <c r="Q666" s="111"/>
      <c r="R666" s="111"/>
      <c r="S666" s="54"/>
      <c r="T666" s="54"/>
      <c r="U666" s="54"/>
      <c r="V666" s="54"/>
      <c r="W666" s="54"/>
    </row>
    <row r="667" spans="1:23" x14ac:dyDescent="0.25">
      <c r="A667" s="52"/>
      <c r="B667" s="53"/>
      <c r="C667" s="53"/>
      <c r="D667" s="54"/>
      <c r="E667" s="54"/>
      <c r="F667" s="54"/>
      <c r="G667" s="4"/>
      <c r="H667" s="4"/>
      <c r="I667" s="7"/>
      <c r="J667" s="7"/>
      <c r="K667" s="7"/>
      <c r="L667" s="11" t="str">
        <f>IF(J667="0. Initiate","$51,000",IF(J667="1. Junior Member","$306,000",IF(J667="2. Member","$1,581,000",IF(J667="3. Senior Member","$0",IF(J667="4. Consul Initiate","$0","$0")))))</f>
        <v>$0</v>
      </c>
      <c r="M667" s="39">
        <f>L667-N667</f>
        <v>0</v>
      </c>
      <c r="N667" s="44"/>
      <c r="O667" s="9"/>
      <c r="P667" s="93"/>
      <c r="Q667" s="111"/>
      <c r="R667" s="111"/>
      <c r="S667" s="54"/>
      <c r="T667" s="54"/>
      <c r="U667" s="54"/>
      <c r="V667" s="54"/>
      <c r="W667" s="54"/>
    </row>
    <row r="668" spans="1:23" x14ac:dyDescent="0.25">
      <c r="A668" s="52"/>
      <c r="B668" s="53"/>
      <c r="C668" s="53"/>
      <c r="D668" s="54"/>
      <c r="E668" s="54"/>
      <c r="F668" s="54"/>
      <c r="G668" s="4"/>
      <c r="H668" s="4"/>
      <c r="I668" s="7"/>
      <c r="J668" s="7"/>
      <c r="K668" s="7"/>
      <c r="L668" s="11" t="str">
        <f>IF(J668="0. Initiate","$51,000",IF(J668="1. Junior Member","$306,000",IF(J668="2. Member","$1,581,000",IF(J668="3. Senior Member","$0",IF(J668="4. Consul Initiate","$0","$0")))))</f>
        <v>$0</v>
      </c>
      <c r="M668" s="39">
        <f>L668-N668</f>
        <v>0</v>
      </c>
      <c r="N668" s="44"/>
      <c r="O668" s="9"/>
      <c r="P668" s="93"/>
      <c r="Q668" s="111"/>
      <c r="R668" s="111"/>
      <c r="S668" s="54"/>
      <c r="T668" s="54"/>
      <c r="U668" s="54"/>
      <c r="V668" s="54"/>
      <c r="W668" s="54"/>
    </row>
    <row r="669" spans="1:23" x14ac:dyDescent="0.25">
      <c r="A669" s="52"/>
      <c r="B669" s="53"/>
      <c r="C669" s="53"/>
      <c r="D669" s="54"/>
      <c r="E669" s="54"/>
      <c r="F669" s="54"/>
      <c r="G669" s="4"/>
      <c r="H669" s="4"/>
      <c r="I669" s="7"/>
      <c r="J669" s="7"/>
      <c r="K669" s="7"/>
      <c r="L669" s="11" t="str">
        <f>IF(J669="0. Initiate","$51,000",IF(J669="1. Junior Member","$306,000",IF(J669="2. Member","$1,581,000",IF(J669="3. Senior Member","$0",IF(J669="4. Consul Initiate","$0","$0")))))</f>
        <v>$0</v>
      </c>
      <c r="M669" s="39">
        <f>L669-N669</f>
        <v>0</v>
      </c>
      <c r="N669" s="44"/>
      <c r="O669" s="9"/>
      <c r="P669" s="93"/>
      <c r="Q669" s="111"/>
      <c r="R669" s="111"/>
      <c r="S669" s="54"/>
      <c r="T669" s="54"/>
      <c r="U669" s="54"/>
      <c r="V669" s="54"/>
      <c r="W669" s="54"/>
    </row>
    <row r="670" spans="1:23" x14ac:dyDescent="0.25">
      <c r="A670" s="52"/>
      <c r="B670" s="53"/>
      <c r="C670" s="53"/>
      <c r="D670" s="54"/>
      <c r="E670" s="54"/>
      <c r="F670" s="54"/>
      <c r="G670" s="4"/>
      <c r="H670" s="4"/>
      <c r="I670" s="7"/>
      <c r="J670" s="7"/>
      <c r="K670" s="7"/>
      <c r="L670" s="11" t="str">
        <f>IF(J670="0. Initiate","$51,000",IF(J670="1. Junior Member","$306,000",IF(J670="2. Member","$1,581,000",IF(J670="3. Senior Member","$0",IF(J670="4. Consul Initiate","$0","$0")))))</f>
        <v>$0</v>
      </c>
      <c r="M670" s="39">
        <f>L670-N670</f>
        <v>0</v>
      </c>
      <c r="N670" s="44"/>
      <c r="O670" s="9"/>
      <c r="P670" s="93"/>
      <c r="Q670" s="111"/>
      <c r="R670" s="111"/>
      <c r="S670" s="54"/>
      <c r="T670" s="54"/>
      <c r="U670" s="54"/>
      <c r="V670" s="54"/>
      <c r="W670" s="54"/>
    </row>
    <row r="671" spans="1:23" x14ac:dyDescent="0.25">
      <c r="A671" s="52"/>
      <c r="B671" s="53"/>
      <c r="C671" s="53"/>
      <c r="D671" s="54"/>
      <c r="E671" s="54"/>
      <c r="F671" s="54"/>
      <c r="G671" s="4"/>
      <c r="H671" s="4"/>
      <c r="I671" s="7"/>
      <c r="J671" s="7"/>
      <c r="K671" s="7"/>
      <c r="L671" s="11" t="str">
        <f>IF(J671="0. Initiate","$51,000",IF(J671="1. Junior Member","$306,000",IF(J671="2. Member","$1,581,000",IF(J671="3. Senior Member","$0",IF(J671="4. Consul Initiate","$0","$0")))))</f>
        <v>$0</v>
      </c>
      <c r="M671" s="39">
        <f>L671-N671</f>
        <v>0</v>
      </c>
      <c r="N671" s="44"/>
      <c r="O671" s="9"/>
      <c r="P671" s="93"/>
      <c r="Q671" s="111"/>
      <c r="R671" s="111"/>
      <c r="S671" s="54"/>
      <c r="T671" s="54"/>
      <c r="U671" s="54"/>
      <c r="V671" s="54"/>
      <c r="W671" s="54"/>
    </row>
    <row r="672" spans="1:23" x14ac:dyDescent="0.25">
      <c r="A672" s="52"/>
      <c r="B672" s="53"/>
      <c r="C672" s="53"/>
      <c r="D672" s="54"/>
      <c r="E672" s="54"/>
      <c r="F672" s="54"/>
      <c r="G672" s="4"/>
      <c r="H672" s="4"/>
      <c r="I672" s="7"/>
      <c r="J672" s="7"/>
      <c r="K672" s="7"/>
      <c r="L672" s="11" t="str">
        <f>IF(J672="0. Initiate","$51,000",IF(J672="1. Junior Member","$306,000",IF(J672="2. Member","$1,581,000",IF(J672="3. Senior Member","$0",IF(J672="4. Consul Initiate","$0","$0")))))</f>
        <v>$0</v>
      </c>
      <c r="M672" s="39">
        <f>L672-N672</f>
        <v>0</v>
      </c>
      <c r="N672" s="44"/>
      <c r="O672" s="9"/>
      <c r="P672" s="93"/>
      <c r="Q672" s="111"/>
      <c r="R672" s="111"/>
      <c r="S672" s="54"/>
      <c r="T672" s="54"/>
      <c r="U672" s="54"/>
      <c r="V672" s="54"/>
      <c r="W672" s="54"/>
    </row>
    <row r="673" spans="1:23" x14ac:dyDescent="0.25">
      <c r="A673" s="52"/>
      <c r="B673" s="53"/>
      <c r="C673" s="53"/>
      <c r="D673" s="54"/>
      <c r="E673" s="54"/>
      <c r="F673" s="54"/>
      <c r="G673" s="4"/>
      <c r="H673" s="4"/>
      <c r="I673" s="7"/>
      <c r="J673" s="7"/>
      <c r="K673" s="7"/>
      <c r="L673" s="11" t="str">
        <f>IF(J673="0. Initiate","$51,000",IF(J673="1. Junior Member","$306,000",IF(J673="2. Member","$1,581,000",IF(J673="3. Senior Member","$0",IF(J673="4. Consul Initiate","$0","$0")))))</f>
        <v>$0</v>
      </c>
      <c r="M673" s="39">
        <f>L673-N673</f>
        <v>0</v>
      </c>
      <c r="N673" s="44"/>
      <c r="O673" s="9"/>
      <c r="P673" s="93"/>
      <c r="Q673" s="111"/>
      <c r="R673" s="111"/>
      <c r="S673" s="54"/>
      <c r="T673" s="54"/>
      <c r="U673" s="54"/>
      <c r="V673" s="54"/>
      <c r="W673" s="54"/>
    </row>
    <row r="674" spans="1:23" x14ac:dyDescent="0.25">
      <c r="A674" s="52"/>
      <c r="B674" s="53"/>
      <c r="C674" s="53"/>
      <c r="D674" s="54"/>
      <c r="E674" s="54"/>
      <c r="F674" s="54"/>
      <c r="G674" s="4"/>
      <c r="H674" s="4"/>
      <c r="I674" s="7"/>
      <c r="J674" s="7"/>
      <c r="K674" s="7"/>
      <c r="L674" s="11" t="str">
        <f>IF(J674="0. Initiate","$51,000",IF(J674="1. Junior Member","$306,000",IF(J674="2. Member","$1,581,000",IF(J674="3. Senior Member","$0",IF(J674="4. Consul Initiate","$0","$0")))))</f>
        <v>$0</v>
      </c>
      <c r="M674" s="39">
        <f>L674-N674</f>
        <v>0</v>
      </c>
      <c r="N674" s="44"/>
      <c r="O674" s="9"/>
      <c r="P674" s="93"/>
      <c r="Q674" s="111"/>
      <c r="R674" s="111"/>
      <c r="S674" s="54"/>
      <c r="T674" s="54"/>
      <c r="U674" s="54"/>
      <c r="V674" s="54"/>
      <c r="W674" s="54"/>
    </row>
    <row r="675" spans="1:23" x14ac:dyDescent="0.25">
      <c r="A675" s="52"/>
      <c r="B675" s="53"/>
      <c r="C675" s="53"/>
      <c r="D675" s="54"/>
      <c r="E675" s="54"/>
      <c r="F675" s="54"/>
      <c r="G675" s="4"/>
      <c r="H675" s="4"/>
      <c r="I675" s="7"/>
      <c r="J675" s="7"/>
      <c r="K675" s="7"/>
      <c r="L675" s="11" t="str">
        <f>IF(J675="0. Initiate","$51,000",IF(J675="1. Junior Member","$306,000",IF(J675="2. Member","$1,581,000",IF(J675="3. Senior Member","$0",IF(J675="4. Consul Initiate","$0","$0")))))</f>
        <v>$0</v>
      </c>
      <c r="M675" s="39">
        <f>L675-N675</f>
        <v>0</v>
      </c>
      <c r="N675" s="44"/>
      <c r="O675" s="9"/>
      <c r="P675" s="93"/>
      <c r="Q675" s="111"/>
      <c r="R675" s="111"/>
      <c r="S675" s="54"/>
      <c r="T675" s="54"/>
      <c r="U675" s="54"/>
      <c r="V675" s="54"/>
      <c r="W675" s="54"/>
    </row>
    <row r="676" spans="1:23" x14ac:dyDescent="0.25">
      <c r="A676" s="52"/>
      <c r="B676" s="53"/>
      <c r="C676" s="53"/>
      <c r="D676" s="54"/>
      <c r="E676" s="54"/>
      <c r="F676" s="54"/>
      <c r="G676" s="4"/>
      <c r="H676" s="4"/>
      <c r="I676" s="7"/>
      <c r="J676" s="7"/>
      <c r="K676" s="7"/>
      <c r="L676" s="11" t="str">
        <f>IF(J676="0. Initiate","$51,000",IF(J676="1. Junior Member","$306,000",IF(J676="2. Member","$1,581,000",IF(J676="3. Senior Member","$0",IF(J676="4. Consul Initiate","$0","$0")))))</f>
        <v>$0</v>
      </c>
      <c r="M676" s="39">
        <f>L676-N676</f>
        <v>0</v>
      </c>
      <c r="N676" s="44"/>
      <c r="O676" s="9"/>
      <c r="P676" s="93"/>
      <c r="Q676" s="111"/>
      <c r="R676" s="111"/>
      <c r="S676" s="54"/>
      <c r="T676" s="54"/>
      <c r="U676" s="54"/>
      <c r="V676" s="54"/>
      <c r="W676" s="54"/>
    </row>
    <row r="677" spans="1:23" x14ac:dyDescent="0.25">
      <c r="A677" s="52"/>
      <c r="B677" s="53"/>
      <c r="C677" s="53"/>
      <c r="D677" s="54"/>
      <c r="E677" s="54"/>
      <c r="F677" s="54"/>
      <c r="G677" s="4"/>
      <c r="H677" s="4"/>
      <c r="I677" s="7"/>
      <c r="J677" s="7"/>
      <c r="K677" s="7"/>
      <c r="L677" s="11" t="str">
        <f>IF(J677="0. Initiate","$51,000",IF(J677="1. Junior Member","$306,000",IF(J677="2. Member","$1,581,000",IF(J677="3. Senior Member","$0",IF(J677="4. Consul Initiate","$0","$0")))))</f>
        <v>$0</v>
      </c>
      <c r="M677" s="39">
        <f>L677-N677</f>
        <v>0</v>
      </c>
      <c r="N677" s="44"/>
      <c r="O677" s="9"/>
      <c r="P677" s="93"/>
      <c r="Q677" s="111"/>
      <c r="R677" s="111"/>
      <c r="S677" s="54"/>
      <c r="T677" s="54"/>
      <c r="U677" s="54"/>
      <c r="V677" s="54"/>
      <c r="W677" s="54"/>
    </row>
    <row r="678" spans="1:23" x14ac:dyDescent="0.25">
      <c r="A678" s="52"/>
      <c r="B678" s="53"/>
      <c r="C678" s="53"/>
      <c r="D678" s="54"/>
      <c r="E678" s="54"/>
      <c r="F678" s="54"/>
      <c r="G678" s="4"/>
      <c r="H678" s="4"/>
      <c r="I678" s="7"/>
      <c r="J678" s="7"/>
      <c r="K678" s="7"/>
      <c r="L678" s="11" t="str">
        <f>IF(J678="0. Initiate","$51,000",IF(J678="1. Junior Member","$306,000",IF(J678="2. Member","$1,581,000",IF(J678="3. Senior Member","$0",IF(J678="4. Consul Initiate","$0","$0")))))</f>
        <v>$0</v>
      </c>
      <c r="M678" s="39">
        <f>L678-N678</f>
        <v>0</v>
      </c>
      <c r="N678" s="44"/>
      <c r="O678" s="9"/>
      <c r="P678" s="93"/>
      <c r="Q678" s="111"/>
      <c r="R678" s="111"/>
      <c r="S678" s="54"/>
      <c r="T678" s="54"/>
      <c r="U678" s="54"/>
      <c r="V678" s="54"/>
      <c r="W678" s="54"/>
    </row>
    <row r="679" spans="1:23" x14ac:dyDescent="0.25">
      <c r="A679" s="52"/>
      <c r="B679" s="53"/>
      <c r="C679" s="53"/>
      <c r="D679" s="54"/>
      <c r="E679" s="54"/>
      <c r="F679" s="54"/>
      <c r="G679" s="4"/>
      <c r="H679" s="4"/>
      <c r="I679" s="7"/>
      <c r="J679" s="7"/>
      <c r="K679" s="7"/>
      <c r="L679" s="11" t="str">
        <f>IF(J679="0. Initiate","$51,000",IF(J679="1. Junior Member","$306,000",IF(J679="2. Member","$1,581,000",IF(J679="3. Senior Member","$0",IF(J679="4. Consul Initiate","$0","$0")))))</f>
        <v>$0</v>
      </c>
      <c r="M679" s="39">
        <f>L679-N679</f>
        <v>0</v>
      </c>
      <c r="N679" s="44"/>
      <c r="O679" s="9"/>
      <c r="P679" s="93"/>
      <c r="Q679" s="111"/>
      <c r="R679" s="111"/>
      <c r="S679" s="54"/>
      <c r="T679" s="54"/>
      <c r="U679" s="54"/>
      <c r="V679" s="54"/>
      <c r="W679" s="54"/>
    </row>
    <row r="680" spans="1:23" x14ac:dyDescent="0.25">
      <c r="A680" s="52"/>
      <c r="B680" s="53"/>
      <c r="C680" s="53"/>
      <c r="D680" s="54"/>
      <c r="E680" s="54"/>
      <c r="F680" s="54"/>
      <c r="G680" s="4"/>
      <c r="H680" s="4"/>
      <c r="I680" s="7"/>
      <c r="J680" s="7"/>
      <c r="K680" s="7"/>
      <c r="L680" s="11" t="str">
        <f>IF(J680="0. Initiate","$51,000",IF(J680="1. Junior Member","$306,000",IF(J680="2. Member","$1,581,000",IF(J680="3. Senior Member","$0",IF(J680="4. Consul Initiate","$0","$0")))))</f>
        <v>$0</v>
      </c>
      <c r="M680" s="39">
        <f>L680-N680</f>
        <v>0</v>
      </c>
      <c r="N680" s="44"/>
      <c r="O680" s="9"/>
      <c r="P680" s="93"/>
      <c r="Q680" s="111"/>
      <c r="R680" s="111"/>
      <c r="S680" s="54"/>
      <c r="T680" s="54"/>
      <c r="U680" s="54"/>
      <c r="V680" s="54"/>
      <c r="W680" s="54"/>
    </row>
    <row r="681" spans="1:23" x14ac:dyDescent="0.25">
      <c r="A681" s="52"/>
      <c r="B681" s="53"/>
      <c r="C681" s="53"/>
      <c r="D681" s="54"/>
      <c r="E681" s="54"/>
      <c r="F681" s="54"/>
      <c r="G681" s="4"/>
      <c r="H681" s="4"/>
      <c r="I681" s="7"/>
      <c r="J681" s="7"/>
      <c r="K681" s="7"/>
      <c r="L681" s="11" t="str">
        <f>IF(J681="0. Initiate","$51,000",IF(J681="1. Junior Member","$306,000",IF(J681="2. Member","$1,581,000",IF(J681="3. Senior Member","$0",IF(J681="4. Consul Initiate","$0","$0")))))</f>
        <v>$0</v>
      </c>
      <c r="M681" s="39">
        <f>L681-N681</f>
        <v>0</v>
      </c>
      <c r="N681" s="44"/>
      <c r="O681" s="9"/>
      <c r="P681" s="93"/>
      <c r="Q681" s="111"/>
      <c r="R681" s="111"/>
      <c r="S681" s="54"/>
      <c r="T681" s="54"/>
      <c r="U681" s="54"/>
      <c r="V681" s="54"/>
      <c r="W681" s="54"/>
    </row>
    <row r="682" spans="1:23" x14ac:dyDescent="0.25">
      <c r="A682" s="52"/>
      <c r="B682" s="53"/>
      <c r="C682" s="53"/>
      <c r="D682" s="54"/>
      <c r="E682" s="54"/>
      <c r="F682" s="54"/>
      <c r="G682" s="4"/>
      <c r="H682" s="4"/>
      <c r="I682" s="7"/>
      <c r="J682" s="7"/>
      <c r="K682" s="7"/>
      <c r="L682" s="11" t="str">
        <f>IF(J682="0. Initiate","$51,000",IF(J682="1. Junior Member","$306,000",IF(J682="2. Member","$1,581,000",IF(J682="3. Senior Member","$0",IF(J682="4. Consul Initiate","$0","$0")))))</f>
        <v>$0</v>
      </c>
      <c r="M682" s="39">
        <f>L682-N682</f>
        <v>0</v>
      </c>
      <c r="N682" s="44"/>
      <c r="O682" s="9"/>
      <c r="P682" s="93"/>
      <c r="Q682" s="111"/>
      <c r="R682" s="111"/>
      <c r="S682" s="54"/>
      <c r="T682" s="54"/>
      <c r="U682" s="54"/>
      <c r="V682" s="54"/>
      <c r="W682" s="54"/>
    </row>
    <row r="683" spans="1:23" x14ac:dyDescent="0.25">
      <c r="A683" s="52"/>
      <c r="B683" s="53"/>
      <c r="C683" s="53"/>
      <c r="D683" s="54"/>
      <c r="E683" s="54"/>
      <c r="F683" s="54"/>
      <c r="G683" s="4"/>
      <c r="H683" s="4"/>
      <c r="I683" s="7"/>
      <c r="J683" s="7"/>
      <c r="K683" s="7"/>
      <c r="L683" s="11" t="str">
        <f>IF(J683="0. Initiate","$51,000",IF(J683="1. Junior Member","$306,000",IF(J683="2. Member","$1,581,000",IF(J683="3. Senior Member","$0",IF(J683="4. Consul Initiate","$0","$0")))))</f>
        <v>$0</v>
      </c>
      <c r="M683" s="39">
        <f>L683-N683</f>
        <v>0</v>
      </c>
      <c r="N683" s="44"/>
      <c r="O683" s="9"/>
      <c r="P683" s="93"/>
      <c r="Q683" s="111"/>
      <c r="R683" s="111"/>
      <c r="S683" s="54"/>
      <c r="T683" s="54"/>
      <c r="U683" s="54"/>
      <c r="V683" s="54"/>
      <c r="W683" s="54"/>
    </row>
    <row r="684" spans="1:23" x14ac:dyDescent="0.25">
      <c r="A684" s="52"/>
      <c r="B684" s="53"/>
      <c r="C684" s="53"/>
      <c r="D684" s="54"/>
      <c r="E684" s="54"/>
      <c r="F684" s="54"/>
      <c r="G684" s="4"/>
      <c r="H684" s="4"/>
      <c r="I684" s="7"/>
      <c r="J684" s="7"/>
      <c r="K684" s="7"/>
      <c r="L684" s="11" t="str">
        <f>IF(J684="0. Initiate","$51,000",IF(J684="1. Junior Member","$306,000",IF(J684="2. Member","$1,581,000",IF(J684="3. Senior Member","$0",IF(J684="4. Consul Initiate","$0","$0")))))</f>
        <v>$0</v>
      </c>
      <c r="M684" s="39">
        <f>L684-N684</f>
        <v>0</v>
      </c>
      <c r="N684" s="44"/>
      <c r="O684" s="9"/>
      <c r="P684" s="93"/>
      <c r="Q684" s="111"/>
      <c r="R684" s="111"/>
      <c r="S684" s="54"/>
      <c r="T684" s="54"/>
      <c r="U684" s="54"/>
      <c r="V684" s="54"/>
      <c r="W684" s="54"/>
    </row>
    <row r="685" spans="1:23" x14ac:dyDescent="0.25">
      <c r="A685" s="52"/>
      <c r="B685" s="53"/>
      <c r="C685" s="53"/>
      <c r="D685" s="54"/>
      <c r="E685" s="54"/>
      <c r="F685" s="54"/>
      <c r="G685" s="4"/>
      <c r="H685" s="4"/>
      <c r="I685" s="7"/>
      <c r="J685" s="7"/>
      <c r="K685" s="7"/>
      <c r="L685" s="11" t="str">
        <f>IF(J685="0. Initiate","$51,000",IF(J685="1. Junior Member","$306,000",IF(J685="2. Member","$1,581,000",IF(J685="3. Senior Member","$0",IF(J685="4. Consul Initiate","$0","$0")))))</f>
        <v>$0</v>
      </c>
      <c r="M685" s="39">
        <f>L685-N685</f>
        <v>0</v>
      </c>
      <c r="N685" s="44"/>
      <c r="O685" s="9"/>
      <c r="P685" s="93"/>
      <c r="Q685" s="111"/>
      <c r="R685" s="111"/>
      <c r="S685" s="54"/>
      <c r="T685" s="54"/>
      <c r="U685" s="54"/>
      <c r="V685" s="54"/>
      <c r="W685" s="54"/>
    </row>
    <row r="686" spans="1:23" x14ac:dyDescent="0.25">
      <c r="A686" s="52"/>
      <c r="B686" s="53"/>
      <c r="C686" s="53"/>
      <c r="D686" s="54"/>
      <c r="E686" s="54"/>
      <c r="F686" s="54"/>
      <c r="G686" s="4"/>
      <c r="H686" s="4"/>
      <c r="I686" s="7"/>
      <c r="J686" s="7"/>
      <c r="K686" s="7"/>
      <c r="L686" s="11" t="str">
        <f>IF(J686="0. Initiate","$51,000",IF(J686="1. Junior Member","$306,000",IF(J686="2. Member","$1,581,000",IF(J686="3. Senior Member","$0",IF(J686="4. Consul Initiate","$0","$0")))))</f>
        <v>$0</v>
      </c>
      <c r="M686" s="39">
        <f>L686-N686</f>
        <v>0</v>
      </c>
      <c r="N686" s="44"/>
      <c r="O686" s="9"/>
      <c r="P686" s="93"/>
      <c r="Q686" s="111"/>
      <c r="R686" s="111"/>
      <c r="S686" s="54"/>
      <c r="T686" s="54"/>
      <c r="U686" s="54"/>
      <c r="V686" s="54"/>
      <c r="W686" s="54"/>
    </row>
    <row r="687" spans="1:23" x14ac:dyDescent="0.25">
      <c r="A687" s="52"/>
      <c r="B687" s="53"/>
      <c r="C687" s="53"/>
      <c r="D687" s="54"/>
      <c r="E687" s="54"/>
      <c r="F687" s="54"/>
      <c r="G687" s="4"/>
      <c r="H687" s="4"/>
      <c r="I687" s="7"/>
      <c r="J687" s="7"/>
      <c r="K687" s="7"/>
      <c r="L687" s="11" t="str">
        <f>IF(J687="0. Initiate","$51,000",IF(J687="1. Junior Member","$306,000",IF(J687="2. Member","$1,581,000",IF(J687="3. Senior Member","$0",IF(J687="4. Consul Initiate","$0","$0")))))</f>
        <v>$0</v>
      </c>
      <c r="M687" s="39">
        <f>L687-N687</f>
        <v>0</v>
      </c>
      <c r="N687" s="44"/>
      <c r="O687" s="9"/>
      <c r="P687" s="93"/>
      <c r="Q687" s="111"/>
      <c r="R687" s="111"/>
      <c r="S687" s="54"/>
      <c r="T687" s="54"/>
      <c r="U687" s="54"/>
      <c r="V687" s="54"/>
      <c r="W687" s="54"/>
    </row>
    <row r="688" spans="1:23" x14ac:dyDescent="0.25">
      <c r="A688" s="52"/>
      <c r="B688" s="53"/>
      <c r="C688" s="53"/>
      <c r="D688" s="54"/>
      <c r="E688" s="54"/>
      <c r="F688" s="54"/>
      <c r="G688" s="4"/>
      <c r="H688" s="4"/>
      <c r="I688" s="7"/>
      <c r="J688" s="7"/>
      <c r="K688" s="7"/>
      <c r="L688" s="11" t="str">
        <f>IF(J688="0. Initiate","$51,000",IF(J688="1. Junior Member","$306,000",IF(J688="2. Member","$1,581,000",IF(J688="3. Senior Member","$0",IF(J688="4. Consul Initiate","$0","$0")))))</f>
        <v>$0</v>
      </c>
      <c r="M688" s="39">
        <f>L688-N688</f>
        <v>0</v>
      </c>
      <c r="N688" s="44"/>
      <c r="O688" s="9"/>
      <c r="P688" s="93"/>
      <c r="Q688" s="111"/>
      <c r="R688" s="111"/>
      <c r="S688" s="54"/>
      <c r="T688" s="54"/>
      <c r="U688" s="54"/>
      <c r="V688" s="54"/>
      <c r="W688" s="54"/>
    </row>
    <row r="689" spans="1:23" x14ac:dyDescent="0.25">
      <c r="A689" s="52"/>
      <c r="B689" s="53"/>
      <c r="C689" s="53"/>
      <c r="D689" s="54"/>
      <c r="E689" s="54"/>
      <c r="F689" s="54"/>
      <c r="G689" s="4"/>
      <c r="H689" s="4"/>
      <c r="I689" s="7"/>
      <c r="J689" s="7"/>
      <c r="K689" s="7"/>
      <c r="L689" s="11" t="str">
        <f>IF(J689="0. Initiate","$51,000",IF(J689="1. Junior Member","$306,000",IF(J689="2. Member","$1,581,000",IF(J689="3. Senior Member","$0",IF(J689="4. Consul Initiate","$0","$0")))))</f>
        <v>$0</v>
      </c>
      <c r="M689" s="39">
        <f>L689-N689</f>
        <v>0</v>
      </c>
      <c r="N689" s="44"/>
      <c r="O689" s="9"/>
      <c r="P689" s="93"/>
      <c r="Q689" s="111"/>
      <c r="R689" s="111"/>
      <c r="S689" s="54"/>
      <c r="T689" s="54"/>
      <c r="U689" s="54"/>
      <c r="V689" s="54"/>
      <c r="W689" s="54"/>
    </row>
    <row r="690" spans="1:23" x14ac:dyDescent="0.25">
      <c r="A690" s="52"/>
      <c r="B690" s="53"/>
      <c r="C690" s="53"/>
      <c r="D690" s="54"/>
      <c r="E690" s="54"/>
      <c r="F690" s="54"/>
      <c r="G690" s="4"/>
      <c r="H690" s="4"/>
      <c r="I690" s="7"/>
      <c r="J690" s="7"/>
      <c r="K690" s="7"/>
      <c r="L690" s="11" t="str">
        <f>IF(J690="0. Initiate","$51,000",IF(J690="1. Junior Member","$306,000",IF(J690="2. Member","$1,581,000",IF(J690="3. Senior Member","$0",IF(J690="4. Consul Initiate","$0","$0")))))</f>
        <v>$0</v>
      </c>
      <c r="M690" s="39">
        <f>L690-N690</f>
        <v>0</v>
      </c>
      <c r="N690" s="44"/>
      <c r="O690" s="9"/>
      <c r="P690" s="93"/>
      <c r="Q690" s="111"/>
      <c r="R690" s="111"/>
      <c r="S690" s="54"/>
      <c r="T690" s="54"/>
      <c r="U690" s="54"/>
      <c r="V690" s="54"/>
      <c r="W690" s="54"/>
    </row>
    <row r="691" spans="1:23" x14ac:dyDescent="0.25">
      <c r="A691" s="52"/>
      <c r="B691" s="53"/>
      <c r="C691" s="53"/>
      <c r="D691" s="54"/>
      <c r="E691" s="54"/>
      <c r="F691" s="54"/>
      <c r="G691" s="4"/>
      <c r="H691" s="4"/>
      <c r="I691" s="7"/>
      <c r="J691" s="7"/>
      <c r="K691" s="7"/>
      <c r="L691" s="11" t="str">
        <f>IF(J691="0. Initiate","$51,000",IF(J691="1. Junior Member","$306,000",IF(J691="2. Member","$1,581,000",IF(J691="3. Senior Member","$0",IF(J691="4. Consul Initiate","$0","$0")))))</f>
        <v>$0</v>
      </c>
      <c r="M691" s="39">
        <f>L691-N691</f>
        <v>0</v>
      </c>
      <c r="N691" s="44"/>
      <c r="O691" s="9"/>
      <c r="P691" s="93"/>
      <c r="Q691" s="111"/>
      <c r="R691" s="111"/>
      <c r="S691" s="54"/>
      <c r="T691" s="54"/>
      <c r="U691" s="54"/>
      <c r="V691" s="54"/>
      <c r="W691" s="54"/>
    </row>
    <row r="692" spans="1:23" x14ac:dyDescent="0.25">
      <c r="A692" s="52"/>
      <c r="B692" s="53"/>
      <c r="C692" s="53"/>
      <c r="D692" s="54"/>
      <c r="E692" s="54"/>
      <c r="F692" s="54"/>
      <c r="G692" s="4"/>
      <c r="H692" s="4"/>
      <c r="I692" s="7"/>
      <c r="J692" s="7"/>
      <c r="K692" s="7"/>
      <c r="L692" s="11" t="str">
        <f>IF(J692="0. Initiate","$51,000",IF(J692="1. Junior Member","$306,000",IF(J692="2. Member","$1,581,000",IF(J692="3. Senior Member","$0",IF(J692="4. Consul Initiate","$0","$0")))))</f>
        <v>$0</v>
      </c>
      <c r="M692" s="39">
        <f>L692-N692</f>
        <v>0</v>
      </c>
      <c r="N692" s="44"/>
      <c r="O692" s="9"/>
      <c r="P692" s="93"/>
      <c r="Q692" s="111"/>
      <c r="R692" s="111"/>
      <c r="S692" s="54"/>
      <c r="T692" s="54"/>
      <c r="U692" s="54"/>
      <c r="V692" s="54"/>
      <c r="W692" s="54"/>
    </row>
    <row r="693" spans="1:23" x14ac:dyDescent="0.25">
      <c r="A693" s="52"/>
      <c r="B693" s="53"/>
      <c r="C693" s="53"/>
      <c r="D693" s="54"/>
      <c r="E693" s="54"/>
      <c r="F693" s="54"/>
      <c r="G693" s="4"/>
      <c r="H693" s="4"/>
      <c r="I693" s="7"/>
      <c r="J693" s="7"/>
      <c r="K693" s="7"/>
      <c r="L693" s="11" t="str">
        <f>IF(J693="0. Initiate","$51,000",IF(J693="1. Junior Member","$306,000",IF(J693="2. Member","$1,581,000",IF(J693="3. Senior Member","$0",IF(J693="4. Consul Initiate","$0","$0")))))</f>
        <v>$0</v>
      </c>
      <c r="M693" s="39">
        <f>L693-N693</f>
        <v>0</v>
      </c>
      <c r="N693" s="44"/>
      <c r="O693" s="9"/>
      <c r="P693" s="93"/>
      <c r="Q693" s="111"/>
      <c r="R693" s="111"/>
      <c r="S693" s="54"/>
      <c r="T693" s="54"/>
      <c r="U693" s="54"/>
      <c r="V693" s="54"/>
      <c r="W693" s="54"/>
    </row>
    <row r="694" spans="1:23" x14ac:dyDescent="0.25">
      <c r="A694" s="52"/>
      <c r="B694" s="53"/>
      <c r="C694" s="53"/>
      <c r="D694" s="54"/>
      <c r="E694" s="54"/>
      <c r="F694" s="54"/>
      <c r="G694" s="4"/>
      <c r="H694" s="4"/>
      <c r="I694" s="7"/>
      <c r="J694" s="7"/>
      <c r="K694" s="7"/>
      <c r="L694" s="11" t="str">
        <f>IF(J694="0. Initiate","$51,000",IF(J694="1. Junior Member","$306,000",IF(J694="2. Member","$1,581,000",IF(J694="3. Senior Member","$0",IF(J694="4. Consul Initiate","$0","$0")))))</f>
        <v>$0</v>
      </c>
      <c r="M694" s="39">
        <f>L694-N694</f>
        <v>0</v>
      </c>
      <c r="N694" s="44"/>
      <c r="O694" s="9"/>
      <c r="P694" s="93"/>
      <c r="Q694" s="111"/>
      <c r="R694" s="111"/>
      <c r="S694" s="54"/>
      <c r="T694" s="54"/>
      <c r="U694" s="54"/>
      <c r="V694" s="54"/>
      <c r="W694" s="54"/>
    </row>
    <row r="695" spans="1:23" x14ac:dyDescent="0.25">
      <c r="A695" s="52"/>
      <c r="B695" s="53"/>
      <c r="C695" s="53"/>
      <c r="D695" s="54"/>
      <c r="E695" s="54"/>
      <c r="F695" s="54"/>
      <c r="G695" s="4"/>
      <c r="H695" s="4"/>
      <c r="I695" s="7"/>
      <c r="J695" s="7"/>
      <c r="K695" s="7"/>
      <c r="L695" s="11" t="str">
        <f>IF(J695="0. Initiate","$51,000",IF(J695="1. Junior Member","$306,000",IF(J695="2. Member","$1,581,000",IF(J695="3. Senior Member","$0",IF(J695="4. Consul Initiate","$0","$0")))))</f>
        <v>$0</v>
      </c>
      <c r="M695" s="39">
        <f>L695-N695</f>
        <v>0</v>
      </c>
      <c r="N695" s="44"/>
      <c r="O695" s="9"/>
      <c r="P695" s="93"/>
      <c r="Q695" s="111"/>
      <c r="R695" s="111"/>
      <c r="S695" s="54"/>
      <c r="T695" s="54"/>
      <c r="U695" s="54"/>
      <c r="V695" s="54"/>
      <c r="W695" s="54"/>
    </row>
    <row r="696" spans="1:23" x14ac:dyDescent="0.25">
      <c r="A696" s="52"/>
      <c r="B696" s="53"/>
      <c r="C696" s="53"/>
      <c r="D696" s="54"/>
      <c r="E696" s="54"/>
      <c r="F696" s="54"/>
      <c r="G696" s="4"/>
      <c r="H696" s="4"/>
      <c r="I696" s="7"/>
      <c r="J696" s="7"/>
      <c r="K696" s="7"/>
      <c r="L696" s="11" t="str">
        <f>IF(J696="0. Initiate","$51,000",IF(J696="1. Junior Member","$306,000",IF(J696="2. Member","$1,581,000",IF(J696="3. Senior Member","$0",IF(J696="4. Consul Initiate","$0","$0")))))</f>
        <v>$0</v>
      </c>
      <c r="M696" s="39">
        <f>L696-N696</f>
        <v>0</v>
      </c>
      <c r="N696" s="44"/>
      <c r="O696" s="9"/>
      <c r="P696" s="93"/>
      <c r="Q696" s="111"/>
      <c r="R696" s="111"/>
      <c r="S696" s="54"/>
      <c r="T696" s="54"/>
      <c r="U696" s="54"/>
      <c r="V696" s="54"/>
      <c r="W696" s="54"/>
    </row>
    <row r="697" spans="1:23" x14ac:dyDescent="0.25">
      <c r="A697" s="52"/>
      <c r="B697" s="53"/>
      <c r="C697" s="53"/>
      <c r="D697" s="54"/>
      <c r="E697" s="54"/>
      <c r="F697" s="54"/>
      <c r="G697" s="4"/>
      <c r="H697" s="4"/>
      <c r="I697" s="7"/>
      <c r="J697" s="7"/>
      <c r="K697" s="7"/>
      <c r="L697" s="11" t="str">
        <f>IF(J697="0. Initiate","$51,000",IF(J697="1. Junior Member","$306,000",IF(J697="2. Member","$1,581,000",IF(J697="3. Senior Member","$0",IF(J697="4. Consul Initiate","$0","$0")))))</f>
        <v>$0</v>
      </c>
      <c r="M697" s="39">
        <f>L697-N697</f>
        <v>0</v>
      </c>
      <c r="N697" s="44"/>
      <c r="O697" s="9"/>
      <c r="P697" s="93"/>
      <c r="Q697" s="111"/>
      <c r="R697" s="111"/>
      <c r="S697" s="54"/>
      <c r="T697" s="54"/>
      <c r="U697" s="54"/>
      <c r="V697" s="54"/>
      <c r="W697" s="54"/>
    </row>
    <row r="698" spans="1:23" x14ac:dyDescent="0.25">
      <c r="A698" s="52"/>
      <c r="B698" s="53"/>
      <c r="C698" s="53"/>
      <c r="D698" s="54"/>
      <c r="E698" s="54"/>
      <c r="F698" s="54"/>
      <c r="G698" s="4"/>
      <c r="H698" s="4"/>
      <c r="I698" s="7"/>
      <c r="J698" s="7"/>
      <c r="K698" s="7"/>
      <c r="L698" s="11" t="str">
        <f>IF(J698="0. Initiate","$51,000",IF(J698="1. Junior Member","$306,000",IF(J698="2. Member","$1,581,000",IF(J698="3. Senior Member","$0",IF(J698="4. Consul Initiate","$0","$0")))))</f>
        <v>$0</v>
      </c>
      <c r="M698" s="39">
        <f>L698-N698</f>
        <v>0</v>
      </c>
      <c r="N698" s="44"/>
      <c r="O698" s="9"/>
      <c r="P698" s="93"/>
      <c r="Q698" s="111"/>
      <c r="R698" s="111"/>
      <c r="S698" s="54"/>
      <c r="T698" s="54"/>
      <c r="U698" s="54"/>
      <c r="V698" s="54"/>
      <c r="W698" s="54"/>
    </row>
    <row r="699" spans="1:23" x14ac:dyDescent="0.25">
      <c r="A699" s="52"/>
      <c r="B699" s="53"/>
      <c r="C699" s="53"/>
      <c r="D699" s="54"/>
      <c r="E699" s="54"/>
      <c r="F699" s="54"/>
      <c r="G699" s="4"/>
      <c r="H699" s="4"/>
      <c r="I699" s="7"/>
      <c r="J699" s="7"/>
      <c r="K699" s="7"/>
      <c r="L699" s="11" t="str">
        <f>IF(J699="0. Initiate","$51,000",IF(J699="1. Junior Member","$306,000",IF(J699="2. Member","$1,581,000",IF(J699="3. Senior Member","$0",IF(J699="4. Consul Initiate","$0","$0")))))</f>
        <v>$0</v>
      </c>
      <c r="M699" s="39">
        <f>L699-N699</f>
        <v>0</v>
      </c>
      <c r="N699" s="44"/>
      <c r="O699" s="9"/>
      <c r="P699" s="93"/>
      <c r="Q699" s="111"/>
      <c r="R699" s="111"/>
      <c r="S699" s="54"/>
      <c r="T699" s="54"/>
      <c r="U699" s="54"/>
      <c r="V699" s="54"/>
      <c r="W699" s="54"/>
    </row>
    <row r="700" spans="1:23" x14ac:dyDescent="0.25">
      <c r="A700" s="52"/>
      <c r="B700" s="53"/>
      <c r="C700" s="53"/>
      <c r="D700" s="54"/>
      <c r="E700" s="54"/>
      <c r="F700" s="54"/>
      <c r="G700" s="4"/>
      <c r="H700" s="4"/>
      <c r="I700" s="7"/>
      <c r="J700" s="7"/>
      <c r="K700" s="7"/>
      <c r="L700" s="11" t="str">
        <f>IF(J700="0. Initiate","$51,000",IF(J700="1. Junior Member","$306,000",IF(J700="2. Member","$1,581,000",IF(J700="3. Senior Member","$0",IF(J700="4. Consul Initiate","$0","$0")))))</f>
        <v>$0</v>
      </c>
      <c r="M700" s="39">
        <f>L700-N700</f>
        <v>0</v>
      </c>
      <c r="N700" s="44"/>
      <c r="O700" s="9"/>
      <c r="P700" s="93"/>
      <c r="Q700" s="111"/>
      <c r="R700" s="111"/>
      <c r="S700" s="54"/>
      <c r="T700" s="54"/>
      <c r="U700" s="54"/>
      <c r="V700" s="54"/>
      <c r="W700" s="54"/>
    </row>
    <row r="701" spans="1:23" x14ac:dyDescent="0.25">
      <c r="A701" s="52"/>
      <c r="B701" s="53"/>
      <c r="C701" s="53"/>
      <c r="D701" s="54"/>
      <c r="E701" s="54"/>
      <c r="F701" s="54"/>
      <c r="G701" s="4"/>
      <c r="H701" s="4"/>
      <c r="I701" s="7"/>
      <c r="J701" s="7"/>
      <c r="K701" s="7"/>
      <c r="L701" s="11" t="str">
        <f>IF(J701="0. Initiate","$51,000",IF(J701="1. Junior Member","$306,000",IF(J701="2. Member","$1,581,000",IF(J701="3. Senior Member","$0",IF(J701="4. Consul Initiate","$0","$0")))))</f>
        <v>$0</v>
      </c>
      <c r="M701" s="39">
        <f>L701-N701</f>
        <v>0</v>
      </c>
      <c r="N701" s="44"/>
      <c r="O701" s="9"/>
      <c r="P701" s="93"/>
      <c r="Q701" s="111"/>
      <c r="R701" s="111"/>
      <c r="S701" s="54"/>
      <c r="T701" s="54"/>
      <c r="U701" s="54"/>
      <c r="V701" s="54"/>
      <c r="W701" s="54"/>
    </row>
    <row r="702" spans="1:23" x14ac:dyDescent="0.25">
      <c r="A702" s="52"/>
      <c r="B702" s="53"/>
      <c r="C702" s="53"/>
      <c r="D702" s="54"/>
      <c r="E702" s="54"/>
      <c r="F702" s="54"/>
      <c r="G702" s="4"/>
      <c r="H702" s="4"/>
      <c r="I702" s="7"/>
      <c r="J702" s="7"/>
      <c r="K702" s="7"/>
      <c r="L702" s="11" t="str">
        <f>IF(J702="0. Initiate","$51,000",IF(J702="1. Junior Member","$306,000",IF(J702="2. Member","$1,581,000",IF(J702="3. Senior Member","$0",IF(J702="4. Consul Initiate","$0","$0")))))</f>
        <v>$0</v>
      </c>
      <c r="M702" s="39">
        <f>L702-N702</f>
        <v>0</v>
      </c>
      <c r="N702" s="44"/>
      <c r="O702" s="9"/>
      <c r="P702" s="93"/>
      <c r="Q702" s="111"/>
      <c r="R702" s="111"/>
      <c r="S702" s="54"/>
      <c r="T702" s="54"/>
      <c r="U702" s="54"/>
      <c r="V702" s="54"/>
      <c r="W702" s="54"/>
    </row>
    <row r="703" spans="1:23" x14ac:dyDescent="0.25">
      <c r="A703" s="52"/>
      <c r="B703" s="53"/>
      <c r="C703" s="53"/>
      <c r="D703" s="54"/>
      <c r="E703" s="54"/>
      <c r="F703" s="54"/>
      <c r="G703" s="4"/>
      <c r="H703" s="4"/>
      <c r="I703" s="7"/>
      <c r="J703" s="7"/>
      <c r="K703" s="7"/>
      <c r="L703" s="11" t="str">
        <f>IF(J703="0. Initiate","$51,000",IF(J703="1. Junior Member","$306,000",IF(J703="2. Member","$1,581,000",IF(J703="3. Senior Member","$0",IF(J703="4. Consul Initiate","$0","$0")))))</f>
        <v>$0</v>
      </c>
      <c r="M703" s="39">
        <f>L703-N703</f>
        <v>0</v>
      </c>
      <c r="N703" s="44"/>
      <c r="O703" s="9"/>
      <c r="P703" s="93"/>
      <c r="Q703" s="111"/>
      <c r="R703" s="111"/>
      <c r="S703" s="54"/>
      <c r="T703" s="54"/>
      <c r="U703" s="54"/>
      <c r="V703" s="54"/>
      <c r="W703" s="54"/>
    </row>
    <row r="704" spans="1:23" x14ac:dyDescent="0.25">
      <c r="A704" s="52"/>
      <c r="B704" s="53"/>
      <c r="C704" s="53"/>
      <c r="D704" s="54"/>
      <c r="E704" s="54"/>
      <c r="F704" s="54"/>
      <c r="G704" s="4"/>
      <c r="H704" s="4"/>
      <c r="I704" s="7"/>
      <c r="J704" s="7"/>
      <c r="K704" s="7"/>
      <c r="L704" s="11" t="str">
        <f>IF(J704="0. Initiate","$51,000",IF(J704="1. Junior Member","$306,000",IF(J704="2. Member","$1,581,000",IF(J704="3. Senior Member","$0",IF(J704="4. Consul Initiate","$0","$0")))))</f>
        <v>$0</v>
      </c>
      <c r="M704" s="39">
        <f>L704-N704</f>
        <v>0</v>
      </c>
      <c r="N704" s="44"/>
      <c r="O704" s="9"/>
      <c r="P704" s="93"/>
      <c r="Q704" s="111"/>
      <c r="R704" s="111"/>
      <c r="S704" s="54"/>
      <c r="T704" s="54"/>
      <c r="U704" s="54"/>
      <c r="V704" s="54"/>
      <c r="W704" s="54"/>
    </row>
    <row r="705" spans="1:23" x14ac:dyDescent="0.25">
      <c r="A705" s="52"/>
      <c r="B705" s="53"/>
      <c r="C705" s="53"/>
      <c r="D705" s="54"/>
      <c r="E705" s="54"/>
      <c r="F705" s="54"/>
      <c r="G705" s="4"/>
      <c r="H705" s="4"/>
      <c r="I705" s="7"/>
      <c r="J705" s="7"/>
      <c r="K705" s="7"/>
      <c r="L705" s="11" t="str">
        <f>IF(J705="0. Initiate","$51,000",IF(J705="1. Junior Member","$306,000",IF(J705="2. Member","$1,581,000",IF(J705="3. Senior Member","$0",IF(J705="4. Consul Initiate","$0","$0")))))</f>
        <v>$0</v>
      </c>
      <c r="M705" s="39">
        <f>L705-N705</f>
        <v>0</v>
      </c>
      <c r="N705" s="44"/>
      <c r="O705" s="9"/>
      <c r="P705" s="93"/>
      <c r="Q705" s="111"/>
      <c r="R705" s="111"/>
      <c r="S705" s="54"/>
      <c r="T705" s="54"/>
      <c r="U705" s="54"/>
      <c r="V705" s="54"/>
      <c r="W705" s="54"/>
    </row>
    <row r="706" spans="1:23" x14ac:dyDescent="0.25">
      <c r="A706" s="52"/>
      <c r="B706" s="53"/>
      <c r="C706" s="53"/>
      <c r="D706" s="54"/>
      <c r="E706" s="54"/>
      <c r="F706" s="54"/>
      <c r="G706" s="4"/>
      <c r="H706" s="4"/>
      <c r="I706" s="7"/>
      <c r="J706" s="7"/>
      <c r="K706" s="7"/>
      <c r="L706" s="11" t="str">
        <f>IF(J706="0. Initiate","$51,000",IF(J706="1. Junior Member","$306,000",IF(J706="2. Member","$1,581,000",IF(J706="3. Senior Member","$0",IF(J706="4. Consul Initiate","$0","$0")))))</f>
        <v>$0</v>
      </c>
      <c r="M706" s="39">
        <f>L706-N706</f>
        <v>0</v>
      </c>
      <c r="N706" s="44"/>
      <c r="O706" s="9"/>
      <c r="P706" s="93"/>
      <c r="Q706" s="111"/>
      <c r="R706" s="111"/>
      <c r="S706" s="54"/>
      <c r="T706" s="54"/>
      <c r="U706" s="54"/>
      <c r="V706" s="54"/>
      <c r="W706" s="54"/>
    </row>
    <row r="707" spans="1:23" x14ac:dyDescent="0.25">
      <c r="A707" s="52"/>
      <c r="B707" s="53"/>
      <c r="C707" s="53"/>
      <c r="D707" s="54"/>
      <c r="E707" s="54"/>
      <c r="F707" s="54"/>
      <c r="G707" s="4"/>
      <c r="H707" s="4"/>
      <c r="I707" s="7"/>
      <c r="J707" s="7"/>
      <c r="K707" s="7"/>
      <c r="L707" s="11" t="str">
        <f>IF(J707="0. Initiate","$51,000",IF(J707="1. Junior Member","$306,000",IF(J707="2. Member","$1,581,000",IF(J707="3. Senior Member","$0",IF(J707="4. Consul Initiate","$0","$0")))))</f>
        <v>$0</v>
      </c>
      <c r="M707" s="39">
        <f>L707-N707</f>
        <v>0</v>
      </c>
      <c r="N707" s="44"/>
      <c r="O707" s="9"/>
      <c r="P707" s="93"/>
      <c r="Q707" s="111"/>
      <c r="R707" s="111"/>
      <c r="S707" s="54"/>
      <c r="T707" s="54"/>
      <c r="U707" s="54"/>
      <c r="V707" s="54"/>
      <c r="W707" s="54"/>
    </row>
    <row r="708" spans="1:23" x14ac:dyDescent="0.25">
      <c r="A708" s="52"/>
      <c r="B708" s="53"/>
      <c r="C708" s="53"/>
      <c r="D708" s="54"/>
      <c r="E708" s="54"/>
      <c r="F708" s="54"/>
      <c r="G708" s="4"/>
      <c r="H708" s="4"/>
      <c r="I708" s="7"/>
      <c r="J708" s="7"/>
      <c r="K708" s="7"/>
      <c r="L708" s="11" t="str">
        <f>IF(J708="0. Initiate","$51,000",IF(J708="1. Junior Member","$306,000",IF(J708="2. Member","$1,581,000",IF(J708="3. Senior Member","$0",IF(J708="4. Consul Initiate","$0","$0")))))</f>
        <v>$0</v>
      </c>
      <c r="M708" s="39">
        <f>L708-N708</f>
        <v>0</v>
      </c>
      <c r="N708" s="44"/>
      <c r="O708" s="9"/>
      <c r="P708" s="93"/>
      <c r="Q708" s="111"/>
      <c r="R708" s="111"/>
      <c r="S708" s="54"/>
      <c r="T708" s="54"/>
      <c r="U708" s="54"/>
      <c r="V708" s="54"/>
      <c r="W708" s="54"/>
    </row>
    <row r="709" spans="1:23" x14ac:dyDescent="0.25">
      <c r="A709" s="52"/>
      <c r="B709" s="53"/>
      <c r="C709" s="53"/>
      <c r="D709" s="54"/>
      <c r="E709" s="54"/>
      <c r="F709" s="54"/>
      <c r="G709" s="4"/>
      <c r="H709" s="4"/>
      <c r="I709" s="7"/>
      <c r="J709" s="7"/>
      <c r="K709" s="7"/>
      <c r="L709" s="11" t="str">
        <f>IF(J709="0. Initiate","$51,000",IF(J709="1. Junior Member","$306,000",IF(J709="2. Member","$1,581,000",IF(J709="3. Senior Member","$0",IF(J709="4. Consul Initiate","$0","$0")))))</f>
        <v>$0</v>
      </c>
      <c r="M709" s="39">
        <f>L709-N709</f>
        <v>0</v>
      </c>
      <c r="N709" s="44"/>
      <c r="O709" s="9"/>
      <c r="P709" s="93"/>
      <c r="Q709" s="111"/>
      <c r="R709" s="111"/>
      <c r="S709" s="54"/>
      <c r="T709" s="54"/>
      <c r="U709" s="54"/>
      <c r="V709" s="54"/>
      <c r="W709" s="54"/>
    </row>
    <row r="710" spans="1:23" x14ac:dyDescent="0.25">
      <c r="A710" s="52"/>
      <c r="B710" s="53"/>
      <c r="C710" s="53"/>
      <c r="D710" s="54"/>
      <c r="E710" s="54"/>
      <c r="F710" s="54"/>
      <c r="G710" s="4"/>
      <c r="H710" s="4"/>
      <c r="I710" s="7"/>
      <c r="J710" s="7"/>
      <c r="K710" s="7"/>
      <c r="L710" s="11" t="str">
        <f>IF(J710="0. Initiate","$51,000",IF(J710="1. Junior Member","$306,000",IF(J710="2. Member","$1,581,000",IF(J710="3. Senior Member","$0",IF(J710="4. Consul Initiate","$0","$0")))))</f>
        <v>$0</v>
      </c>
      <c r="M710" s="39">
        <f>L710-N710</f>
        <v>0</v>
      </c>
      <c r="N710" s="44"/>
      <c r="O710" s="9"/>
      <c r="P710" s="93"/>
      <c r="Q710" s="111"/>
      <c r="R710" s="111"/>
      <c r="S710" s="54"/>
      <c r="T710" s="54"/>
      <c r="U710" s="54"/>
      <c r="V710" s="54"/>
      <c r="W710" s="54"/>
    </row>
    <row r="711" spans="1:23" x14ac:dyDescent="0.25">
      <c r="A711" s="52"/>
      <c r="B711" s="53"/>
      <c r="C711" s="53"/>
      <c r="D711" s="54"/>
      <c r="E711" s="54"/>
      <c r="F711" s="54"/>
      <c r="G711" s="4"/>
      <c r="H711" s="4"/>
      <c r="I711" s="7"/>
      <c r="J711" s="7"/>
      <c r="K711" s="7"/>
      <c r="L711" s="11" t="str">
        <f>IF(J711="0. Initiate","$51,000",IF(J711="1. Junior Member","$306,000",IF(J711="2. Member","$1,581,000",IF(J711="3. Senior Member","$0",IF(J711="4. Consul Initiate","$0","$0")))))</f>
        <v>$0</v>
      </c>
      <c r="M711" s="39">
        <f>L711-N711</f>
        <v>0</v>
      </c>
      <c r="N711" s="44"/>
      <c r="O711" s="9"/>
      <c r="P711" s="93"/>
      <c r="Q711" s="111"/>
      <c r="R711" s="111"/>
      <c r="S711" s="54"/>
      <c r="T711" s="54"/>
      <c r="U711" s="54"/>
      <c r="V711" s="54"/>
      <c r="W711" s="54"/>
    </row>
    <row r="712" spans="1:23" x14ac:dyDescent="0.25">
      <c r="A712" s="52"/>
      <c r="B712" s="53"/>
      <c r="C712" s="53"/>
      <c r="D712" s="54"/>
      <c r="E712" s="54"/>
      <c r="F712" s="54"/>
      <c r="G712" s="4"/>
      <c r="H712" s="4"/>
      <c r="I712" s="7"/>
      <c r="J712" s="7"/>
      <c r="K712" s="7"/>
      <c r="L712" s="11" t="str">
        <f>IF(J712="0. Initiate","$51,000",IF(J712="1. Junior Member","$306,000",IF(J712="2. Member","$1,581,000",IF(J712="3. Senior Member","$0",IF(J712="4. Consul Initiate","$0","$0")))))</f>
        <v>$0</v>
      </c>
      <c r="M712" s="39">
        <f>L712-N712</f>
        <v>0</v>
      </c>
      <c r="N712" s="44"/>
      <c r="O712" s="9"/>
      <c r="P712" s="93"/>
      <c r="Q712" s="111"/>
      <c r="R712" s="111"/>
      <c r="S712" s="54"/>
      <c r="T712" s="54"/>
      <c r="U712" s="54"/>
      <c r="V712" s="54"/>
      <c r="W712" s="54"/>
    </row>
    <row r="713" spans="1:23" x14ac:dyDescent="0.25">
      <c r="A713" s="52"/>
      <c r="B713" s="53"/>
      <c r="C713" s="53"/>
      <c r="D713" s="54"/>
      <c r="E713" s="54"/>
      <c r="F713" s="54"/>
      <c r="G713" s="4"/>
      <c r="H713" s="4"/>
      <c r="I713" s="7"/>
      <c r="J713" s="7"/>
      <c r="K713" s="7"/>
      <c r="L713" s="11" t="str">
        <f>IF(J713="0. Initiate","$51,000",IF(J713="1. Junior Member","$306,000",IF(J713="2. Member","$1,581,000",IF(J713="3. Senior Member","$0",IF(J713="4. Consul Initiate","$0","$0")))))</f>
        <v>$0</v>
      </c>
      <c r="M713" s="39">
        <f>L713-N713</f>
        <v>0</v>
      </c>
      <c r="N713" s="44"/>
      <c r="O713" s="9"/>
      <c r="P713" s="93"/>
      <c r="Q713" s="111"/>
      <c r="R713" s="111"/>
      <c r="S713" s="54"/>
      <c r="T713" s="54"/>
      <c r="U713" s="54"/>
      <c r="V713" s="54"/>
      <c r="W713" s="54"/>
    </row>
    <row r="714" spans="1:23" x14ac:dyDescent="0.25">
      <c r="A714" s="52"/>
      <c r="B714" s="53"/>
      <c r="C714" s="53"/>
      <c r="D714" s="54"/>
      <c r="E714" s="54"/>
      <c r="F714" s="54"/>
      <c r="G714" s="4"/>
      <c r="H714" s="4"/>
      <c r="I714" s="7"/>
      <c r="J714" s="7"/>
      <c r="K714" s="7"/>
      <c r="L714" s="11" t="str">
        <f>IF(J714="0. Initiate","$51,000",IF(J714="1. Junior Member","$306,000",IF(J714="2. Member","$1,581,000",IF(J714="3. Senior Member","$0",IF(J714="4. Consul Initiate","$0","$0")))))</f>
        <v>$0</v>
      </c>
      <c r="M714" s="39">
        <f>L714-N714</f>
        <v>0</v>
      </c>
      <c r="N714" s="44"/>
      <c r="O714" s="9"/>
      <c r="P714" s="93"/>
      <c r="Q714" s="111"/>
      <c r="R714" s="111"/>
      <c r="S714" s="54"/>
      <c r="T714" s="54"/>
      <c r="U714" s="54"/>
      <c r="V714" s="54"/>
      <c r="W714" s="54"/>
    </row>
    <row r="715" spans="1:23" x14ac:dyDescent="0.25">
      <c r="A715" s="52"/>
      <c r="B715" s="53"/>
      <c r="C715" s="53"/>
      <c r="D715" s="54"/>
      <c r="E715" s="54"/>
      <c r="F715" s="54"/>
      <c r="G715" s="4"/>
      <c r="H715" s="4"/>
      <c r="I715" s="7"/>
      <c r="J715" s="7"/>
      <c r="K715" s="7"/>
      <c r="L715" s="11" t="str">
        <f>IF(J715="0. Initiate","$51,000",IF(J715="1. Junior Member","$306,000",IF(J715="2. Member","$1,581,000",IF(J715="3. Senior Member","$0",IF(J715="4. Consul Initiate","$0","$0")))))</f>
        <v>$0</v>
      </c>
      <c r="M715" s="39">
        <f>L715-N715</f>
        <v>0</v>
      </c>
      <c r="N715" s="44"/>
      <c r="O715" s="9"/>
      <c r="P715" s="93"/>
      <c r="Q715" s="111"/>
      <c r="R715" s="111"/>
      <c r="S715" s="54"/>
      <c r="T715" s="54"/>
      <c r="U715" s="54"/>
      <c r="V715" s="54"/>
      <c r="W715" s="54"/>
    </row>
    <row r="716" spans="1:23" x14ac:dyDescent="0.25">
      <c r="A716" s="52"/>
      <c r="B716" s="53"/>
      <c r="C716" s="53"/>
      <c r="D716" s="54"/>
      <c r="E716" s="54"/>
      <c r="F716" s="54"/>
      <c r="G716" s="4"/>
      <c r="H716" s="4"/>
      <c r="I716" s="7"/>
      <c r="J716" s="7"/>
      <c r="K716" s="7"/>
      <c r="L716" s="11" t="str">
        <f>IF(J716="0. Initiate","$51,000",IF(J716="1. Junior Member","$306,000",IF(J716="2. Member","$1,581,000",IF(J716="3. Senior Member","$0",IF(J716="4. Consul Initiate","$0","$0")))))</f>
        <v>$0</v>
      </c>
      <c r="M716" s="39">
        <f>L716-N716</f>
        <v>0</v>
      </c>
      <c r="N716" s="44"/>
      <c r="O716" s="9"/>
      <c r="P716" s="93"/>
      <c r="Q716" s="111"/>
      <c r="R716" s="111"/>
      <c r="S716" s="54"/>
      <c r="T716" s="54"/>
      <c r="U716" s="54"/>
      <c r="V716" s="54"/>
      <c r="W716" s="54"/>
    </row>
    <row r="717" spans="1:23" x14ac:dyDescent="0.25">
      <c r="A717" s="52"/>
      <c r="B717" s="53"/>
      <c r="C717" s="53"/>
      <c r="D717" s="54"/>
      <c r="E717" s="54"/>
      <c r="F717" s="54"/>
      <c r="G717" s="4"/>
      <c r="H717" s="4"/>
      <c r="I717" s="7"/>
      <c r="J717" s="7"/>
      <c r="K717" s="7"/>
      <c r="L717" s="11" t="str">
        <f>IF(J717="0. Initiate","$51,000",IF(J717="1. Junior Member","$306,000",IF(J717="2. Member","$1,581,000",IF(J717="3. Senior Member","$0",IF(J717="4. Consul Initiate","$0","$0")))))</f>
        <v>$0</v>
      </c>
      <c r="M717" s="39">
        <f>L717-N717</f>
        <v>0</v>
      </c>
      <c r="N717" s="44"/>
      <c r="O717" s="9"/>
      <c r="P717" s="93"/>
      <c r="Q717" s="111"/>
      <c r="R717" s="111"/>
      <c r="S717" s="54"/>
      <c r="T717" s="54"/>
      <c r="U717" s="54"/>
      <c r="V717" s="54"/>
      <c r="W717" s="54"/>
    </row>
    <row r="718" spans="1:23" x14ac:dyDescent="0.25">
      <c r="A718" s="52"/>
      <c r="B718" s="53"/>
      <c r="C718" s="53"/>
      <c r="D718" s="54"/>
      <c r="E718" s="54"/>
      <c r="F718" s="54"/>
      <c r="G718" s="4"/>
      <c r="H718" s="4"/>
      <c r="I718" s="7"/>
      <c r="J718" s="7"/>
      <c r="K718" s="7"/>
      <c r="L718" s="11" t="str">
        <f>IF(J718="0. Initiate","$51,000",IF(J718="1. Junior Member","$306,000",IF(J718="2. Member","$1,581,000",IF(J718="3. Senior Member","$0",IF(J718="4. Consul Initiate","$0","$0")))))</f>
        <v>$0</v>
      </c>
      <c r="M718" s="39">
        <f>L718-N718</f>
        <v>0</v>
      </c>
      <c r="N718" s="44"/>
      <c r="O718" s="9"/>
      <c r="P718" s="93"/>
      <c r="Q718" s="111"/>
      <c r="R718" s="111"/>
      <c r="S718" s="54"/>
      <c r="T718" s="54"/>
      <c r="U718" s="54"/>
      <c r="V718" s="54"/>
      <c r="W718" s="54"/>
    </row>
    <row r="719" spans="1:23" x14ac:dyDescent="0.25">
      <c r="A719" s="52"/>
      <c r="B719" s="53"/>
      <c r="C719" s="53"/>
      <c r="D719" s="54"/>
      <c r="E719" s="54"/>
      <c r="F719" s="54"/>
      <c r="G719" s="4"/>
      <c r="H719" s="4"/>
      <c r="I719" s="7"/>
      <c r="J719" s="7"/>
      <c r="K719" s="7"/>
      <c r="L719" s="11" t="str">
        <f>IF(J719="0. Initiate","$51,000",IF(J719="1. Junior Member","$306,000",IF(J719="2. Member","$1,581,000",IF(J719="3. Senior Member","$0",IF(J719="4. Consul Initiate","$0","$0")))))</f>
        <v>$0</v>
      </c>
      <c r="M719" s="39">
        <f>L719-N719</f>
        <v>0</v>
      </c>
      <c r="N719" s="44"/>
      <c r="O719" s="9"/>
      <c r="P719" s="93"/>
      <c r="Q719" s="111"/>
      <c r="R719" s="111"/>
      <c r="S719" s="54"/>
      <c r="T719" s="54"/>
      <c r="U719" s="54"/>
      <c r="V719" s="54"/>
      <c r="W719" s="54"/>
    </row>
    <row r="720" spans="1:23" x14ac:dyDescent="0.25">
      <c r="A720" s="52"/>
      <c r="B720" s="53"/>
      <c r="C720" s="53"/>
      <c r="D720" s="54"/>
      <c r="E720" s="54"/>
      <c r="F720" s="54"/>
      <c r="G720" s="4"/>
      <c r="H720" s="4"/>
      <c r="I720" s="7"/>
      <c r="J720" s="7"/>
      <c r="K720" s="7"/>
      <c r="L720" s="11" t="str">
        <f>IF(J720="0. Initiate","$51,000",IF(J720="1. Junior Member","$306,000",IF(J720="2. Member","$1,581,000",IF(J720="3. Senior Member","$0",IF(J720="4. Consul Initiate","$0","$0")))))</f>
        <v>$0</v>
      </c>
      <c r="M720" s="39">
        <f>L720-N720</f>
        <v>0</v>
      </c>
      <c r="N720" s="44"/>
      <c r="O720" s="9"/>
      <c r="P720" s="93"/>
      <c r="Q720" s="111"/>
      <c r="R720" s="111"/>
      <c r="S720" s="54"/>
      <c r="T720" s="54"/>
      <c r="U720" s="54"/>
      <c r="V720" s="54"/>
      <c r="W720" s="54"/>
    </row>
    <row r="721" spans="1:23" x14ac:dyDescent="0.25">
      <c r="A721" s="52"/>
      <c r="B721" s="53"/>
      <c r="C721" s="53"/>
      <c r="D721" s="54"/>
      <c r="E721" s="54"/>
      <c r="F721" s="54"/>
      <c r="G721" s="4"/>
      <c r="H721" s="4"/>
      <c r="I721" s="7"/>
      <c r="J721" s="7"/>
      <c r="K721" s="7"/>
      <c r="L721" s="11" t="str">
        <f>IF(J721="0. Initiate","$51,000",IF(J721="1. Junior Member","$306,000",IF(J721="2. Member","$1,581,000",IF(J721="3. Senior Member","$0",IF(J721="4. Consul Initiate","$0","$0")))))</f>
        <v>$0</v>
      </c>
      <c r="M721" s="39">
        <f>L721-N721</f>
        <v>0</v>
      </c>
      <c r="N721" s="44"/>
      <c r="O721" s="9"/>
      <c r="P721" s="93"/>
      <c r="Q721" s="111"/>
      <c r="R721" s="111"/>
      <c r="S721" s="54"/>
      <c r="T721" s="54"/>
      <c r="U721" s="54"/>
      <c r="V721" s="54"/>
      <c r="W721" s="54"/>
    </row>
    <row r="722" spans="1:23" x14ac:dyDescent="0.25">
      <c r="A722" s="52"/>
      <c r="B722" s="53"/>
      <c r="C722" s="53"/>
      <c r="D722" s="54"/>
      <c r="E722" s="54"/>
      <c r="F722" s="54"/>
      <c r="G722" s="4"/>
      <c r="H722" s="4"/>
      <c r="I722" s="7"/>
      <c r="J722" s="7"/>
      <c r="K722" s="7"/>
      <c r="L722" s="11" t="str">
        <f>IF(J722="0. Initiate","$51,000",IF(J722="1. Junior Member","$306,000",IF(J722="2. Member","$1,581,000",IF(J722="3. Senior Member","$0",IF(J722="4. Consul Initiate","$0","$0")))))</f>
        <v>$0</v>
      </c>
      <c r="M722" s="39">
        <f>L722-N722</f>
        <v>0</v>
      </c>
      <c r="N722" s="44"/>
      <c r="O722" s="9"/>
      <c r="P722" s="93"/>
      <c r="Q722" s="111"/>
      <c r="R722" s="111"/>
      <c r="S722" s="54"/>
      <c r="T722" s="54"/>
      <c r="U722" s="54"/>
      <c r="V722" s="54"/>
      <c r="W722" s="54"/>
    </row>
    <row r="723" spans="1:23" x14ac:dyDescent="0.25">
      <c r="A723" s="52"/>
      <c r="B723" s="53"/>
      <c r="C723" s="53"/>
      <c r="D723" s="54"/>
      <c r="E723" s="54"/>
      <c r="F723" s="54"/>
      <c r="G723" s="4"/>
      <c r="H723" s="4"/>
      <c r="I723" s="7"/>
      <c r="J723" s="7"/>
      <c r="K723" s="7"/>
      <c r="L723" s="11" t="str">
        <f>IF(J723="0. Initiate","$51,000",IF(J723="1. Junior Member","$306,000",IF(J723="2. Member","$1,581,000",IF(J723="3. Senior Member","$0",IF(J723="4. Consul Initiate","$0","$0")))))</f>
        <v>$0</v>
      </c>
      <c r="M723" s="39">
        <f>L723-N723</f>
        <v>0</v>
      </c>
      <c r="N723" s="44"/>
      <c r="O723" s="9"/>
      <c r="P723" s="93"/>
      <c r="Q723" s="111"/>
      <c r="R723" s="111"/>
      <c r="S723" s="54"/>
      <c r="T723" s="54"/>
      <c r="U723" s="54"/>
      <c r="V723" s="54"/>
      <c r="W723" s="54"/>
    </row>
    <row r="724" spans="1:23" x14ac:dyDescent="0.25">
      <c r="A724" s="52"/>
      <c r="B724" s="53"/>
      <c r="C724" s="53"/>
      <c r="D724" s="54"/>
      <c r="E724" s="54"/>
      <c r="F724" s="54"/>
      <c r="G724" s="4"/>
      <c r="H724" s="4"/>
      <c r="I724" s="7"/>
      <c r="J724" s="7"/>
      <c r="K724" s="7"/>
      <c r="L724" s="11" t="str">
        <f>IF(J724="0. Initiate","$51,000",IF(J724="1. Junior Member","$306,000",IF(J724="2. Member","$1,581,000",IF(J724="3. Senior Member","$0",IF(J724="4. Consul Initiate","$0","$0")))))</f>
        <v>$0</v>
      </c>
      <c r="M724" s="39">
        <f>L724-N724</f>
        <v>0</v>
      </c>
      <c r="N724" s="44"/>
      <c r="O724" s="9"/>
      <c r="P724" s="93"/>
      <c r="Q724" s="111"/>
      <c r="R724" s="111"/>
      <c r="S724" s="54"/>
      <c r="T724" s="54"/>
      <c r="U724" s="54"/>
      <c r="V724" s="54"/>
      <c r="W724" s="54"/>
    </row>
    <row r="725" spans="1:23" x14ac:dyDescent="0.25">
      <c r="A725" s="52"/>
      <c r="B725" s="53"/>
      <c r="C725" s="53"/>
      <c r="D725" s="54"/>
      <c r="E725" s="54"/>
      <c r="F725" s="54"/>
      <c r="G725" s="4"/>
      <c r="H725" s="4"/>
      <c r="I725" s="7"/>
      <c r="J725" s="7"/>
      <c r="K725" s="7"/>
      <c r="L725" s="11" t="str">
        <f>IF(J725="0. Initiate","$51,000",IF(J725="1. Junior Member","$306,000",IF(J725="2. Member","$1,581,000",IF(J725="3. Senior Member","$0",IF(J725="4. Consul Initiate","$0","$0")))))</f>
        <v>$0</v>
      </c>
      <c r="M725" s="39">
        <f>L725-N725</f>
        <v>0</v>
      </c>
      <c r="N725" s="44"/>
      <c r="O725" s="9"/>
      <c r="P725" s="93"/>
      <c r="Q725" s="111"/>
      <c r="R725" s="111"/>
      <c r="S725" s="54"/>
      <c r="T725" s="54"/>
      <c r="U725" s="54"/>
      <c r="V725" s="54"/>
      <c r="W725" s="54"/>
    </row>
    <row r="726" spans="1:23" x14ac:dyDescent="0.25">
      <c r="A726" s="52"/>
      <c r="B726" s="53"/>
      <c r="C726" s="53"/>
      <c r="D726" s="54"/>
      <c r="E726" s="54"/>
      <c r="F726" s="54"/>
      <c r="G726" s="4"/>
      <c r="H726" s="4"/>
      <c r="I726" s="7"/>
      <c r="J726" s="7"/>
      <c r="K726" s="7"/>
      <c r="L726" s="11" t="str">
        <f>IF(J726="0. Initiate","$51,000",IF(J726="1. Junior Member","$306,000",IF(J726="2. Member","$1,581,000",IF(J726="3. Senior Member","$0",IF(J726="4. Consul Initiate","$0","$0")))))</f>
        <v>$0</v>
      </c>
      <c r="M726" s="39">
        <f>L726-N726</f>
        <v>0</v>
      </c>
      <c r="N726" s="44"/>
      <c r="O726" s="9"/>
      <c r="P726" s="93"/>
      <c r="Q726" s="111"/>
      <c r="R726" s="111"/>
      <c r="S726" s="54"/>
      <c r="T726" s="54"/>
      <c r="U726" s="54"/>
      <c r="V726" s="54"/>
      <c r="W726" s="54"/>
    </row>
    <row r="727" spans="1:23" x14ac:dyDescent="0.25">
      <c r="A727" s="52"/>
      <c r="B727" s="53"/>
      <c r="C727" s="53"/>
      <c r="D727" s="54"/>
      <c r="E727" s="54"/>
      <c r="F727" s="54"/>
      <c r="G727" s="4"/>
      <c r="H727" s="4"/>
      <c r="I727" s="7"/>
      <c r="J727" s="7"/>
      <c r="K727" s="7"/>
      <c r="L727" s="11" t="str">
        <f>IF(J727="0. Initiate","$51,000",IF(J727="1. Junior Member","$306,000",IF(J727="2. Member","$1,581,000",IF(J727="3. Senior Member","$0",IF(J727="4. Consul Initiate","$0","$0")))))</f>
        <v>$0</v>
      </c>
      <c r="M727" s="39">
        <f>L727-N727</f>
        <v>0</v>
      </c>
      <c r="N727" s="44"/>
      <c r="O727" s="9"/>
      <c r="P727" s="93"/>
      <c r="Q727" s="111"/>
      <c r="R727" s="111"/>
      <c r="S727" s="54"/>
      <c r="T727" s="54"/>
      <c r="U727" s="54"/>
      <c r="V727" s="54"/>
      <c r="W727" s="54"/>
    </row>
    <row r="728" spans="1:23" x14ac:dyDescent="0.25">
      <c r="A728" s="52"/>
      <c r="B728" s="53"/>
      <c r="C728" s="53"/>
      <c r="D728" s="54"/>
      <c r="E728" s="54"/>
      <c r="F728" s="54"/>
      <c r="G728" s="4"/>
      <c r="H728" s="4"/>
      <c r="I728" s="7"/>
      <c r="J728" s="7"/>
      <c r="K728" s="7"/>
      <c r="L728" s="11" t="str">
        <f>IF(J728="0. Initiate","$51,000",IF(J728="1. Junior Member","$306,000",IF(J728="2. Member","$1,581,000",IF(J728="3. Senior Member","$0",IF(J728="4. Consul Initiate","$0","$0")))))</f>
        <v>$0</v>
      </c>
      <c r="M728" s="39">
        <f>L728-N728</f>
        <v>0</v>
      </c>
      <c r="N728" s="44"/>
      <c r="O728" s="9"/>
      <c r="P728" s="93"/>
      <c r="Q728" s="111"/>
      <c r="R728" s="111"/>
      <c r="S728" s="54"/>
      <c r="T728" s="54"/>
      <c r="U728" s="54"/>
      <c r="V728" s="54"/>
      <c r="W728" s="54"/>
    </row>
    <row r="729" spans="1:23" x14ac:dyDescent="0.25">
      <c r="A729" s="52"/>
      <c r="B729" s="53"/>
      <c r="C729" s="53"/>
      <c r="D729" s="54"/>
      <c r="E729" s="54"/>
      <c r="F729" s="54"/>
      <c r="G729" s="4"/>
      <c r="H729" s="4"/>
      <c r="I729" s="7"/>
      <c r="J729" s="7"/>
      <c r="K729" s="7"/>
      <c r="L729" s="11" t="str">
        <f>IF(J729="0. Initiate","$51,000",IF(J729="1. Junior Member","$306,000",IF(J729="2. Member","$1,581,000",IF(J729="3. Senior Member","$0",IF(J729="4. Consul Initiate","$0","$0")))))</f>
        <v>$0</v>
      </c>
      <c r="M729" s="39">
        <f>L729-N729</f>
        <v>0</v>
      </c>
      <c r="N729" s="44"/>
      <c r="O729" s="9"/>
      <c r="P729" s="93"/>
      <c r="Q729" s="111"/>
      <c r="R729" s="111"/>
      <c r="S729" s="54"/>
      <c r="T729" s="54"/>
      <c r="U729" s="54"/>
      <c r="V729" s="54"/>
      <c r="W729" s="54"/>
    </row>
    <row r="730" spans="1:23" x14ac:dyDescent="0.25">
      <c r="A730" s="52"/>
      <c r="B730" s="53"/>
      <c r="C730" s="53"/>
      <c r="D730" s="54"/>
      <c r="E730" s="54"/>
      <c r="F730" s="54"/>
      <c r="G730" s="4"/>
      <c r="H730" s="4"/>
      <c r="I730" s="7"/>
      <c r="J730" s="7"/>
      <c r="K730" s="7"/>
      <c r="L730" s="11" t="str">
        <f>IF(J730="0. Initiate","$51,000",IF(J730="1. Junior Member","$306,000",IF(J730="2. Member","$1,581,000",IF(J730="3. Senior Member","$0",IF(J730="4. Consul Initiate","$0","$0")))))</f>
        <v>$0</v>
      </c>
      <c r="M730" s="39">
        <f>L730-N730</f>
        <v>0</v>
      </c>
      <c r="N730" s="44"/>
      <c r="O730" s="9"/>
      <c r="P730" s="93"/>
      <c r="Q730" s="111"/>
      <c r="R730" s="111"/>
      <c r="S730" s="54"/>
      <c r="T730" s="54"/>
      <c r="U730" s="54"/>
      <c r="V730" s="54"/>
      <c r="W730" s="54"/>
    </row>
    <row r="731" spans="1:23" x14ac:dyDescent="0.25">
      <c r="A731" s="52"/>
      <c r="B731" s="53"/>
      <c r="C731" s="53"/>
      <c r="D731" s="54"/>
      <c r="E731" s="54"/>
      <c r="F731" s="54"/>
      <c r="G731" s="4"/>
      <c r="H731" s="4"/>
      <c r="I731" s="7"/>
      <c r="J731" s="7"/>
      <c r="K731" s="7"/>
      <c r="L731" s="11" t="str">
        <f>IF(J731="0. Initiate","$51,000",IF(J731="1. Junior Member","$306,000",IF(J731="2. Member","$1,581,000",IF(J731="3. Senior Member","$0",IF(J731="4. Consul Initiate","$0","$0")))))</f>
        <v>$0</v>
      </c>
      <c r="M731" s="39">
        <f>L731-N731</f>
        <v>0</v>
      </c>
      <c r="N731" s="44"/>
      <c r="O731" s="9"/>
      <c r="P731" s="93"/>
      <c r="Q731" s="111"/>
      <c r="R731" s="111"/>
      <c r="S731" s="54"/>
      <c r="T731" s="54"/>
      <c r="U731" s="54"/>
      <c r="V731" s="54"/>
      <c r="W731" s="54"/>
    </row>
    <row r="732" spans="1:23" x14ac:dyDescent="0.25">
      <c r="A732" s="52"/>
      <c r="B732" s="53"/>
      <c r="C732" s="53"/>
      <c r="D732" s="54"/>
      <c r="E732" s="54"/>
      <c r="F732" s="54"/>
      <c r="G732" s="4"/>
      <c r="H732" s="4"/>
      <c r="I732" s="7"/>
      <c r="J732" s="7"/>
      <c r="K732" s="7"/>
      <c r="L732" s="11" t="str">
        <f>IF(J732="0. Initiate","$51,000",IF(J732="1. Junior Member","$306,000",IF(J732="2. Member","$1,581,000",IF(J732="3. Senior Member","$0",IF(J732="4. Consul Initiate","$0","$0")))))</f>
        <v>$0</v>
      </c>
      <c r="M732" s="39">
        <f>L732-N732</f>
        <v>0</v>
      </c>
      <c r="N732" s="44"/>
      <c r="O732" s="9"/>
      <c r="P732" s="93"/>
      <c r="Q732" s="111"/>
      <c r="R732" s="111"/>
      <c r="S732" s="54"/>
      <c r="T732" s="54"/>
      <c r="U732" s="54"/>
      <c r="V732" s="54"/>
      <c r="W732" s="54"/>
    </row>
    <row r="733" spans="1:23" x14ac:dyDescent="0.25">
      <c r="A733" s="52"/>
      <c r="B733" s="53"/>
      <c r="C733" s="53"/>
      <c r="D733" s="54"/>
      <c r="E733" s="54"/>
      <c r="F733" s="54"/>
      <c r="G733" s="4"/>
      <c r="H733" s="4"/>
      <c r="I733" s="7"/>
      <c r="J733" s="7"/>
      <c r="K733" s="7"/>
      <c r="L733" s="11" t="str">
        <f>IF(J733="0. Initiate","$51,000",IF(J733="1. Junior Member","$306,000",IF(J733="2. Member","$1,581,000",IF(J733="3. Senior Member","$0",IF(J733="4. Consul Initiate","$0","$0")))))</f>
        <v>$0</v>
      </c>
      <c r="M733" s="39">
        <f>L733-N733</f>
        <v>0</v>
      </c>
      <c r="N733" s="44"/>
      <c r="O733" s="9"/>
      <c r="P733" s="93"/>
      <c r="Q733" s="111"/>
      <c r="R733" s="111"/>
      <c r="S733" s="54"/>
      <c r="T733" s="54"/>
      <c r="U733" s="54"/>
      <c r="V733" s="54"/>
      <c r="W733" s="54"/>
    </row>
    <row r="734" spans="1:23" x14ac:dyDescent="0.25">
      <c r="A734" s="52"/>
      <c r="B734" s="53"/>
      <c r="C734" s="53"/>
      <c r="D734" s="54"/>
      <c r="E734" s="54"/>
      <c r="F734" s="54"/>
      <c r="G734" s="4"/>
      <c r="H734" s="4"/>
      <c r="I734" s="7"/>
      <c r="J734" s="7"/>
      <c r="K734" s="7"/>
      <c r="L734" s="11" t="str">
        <f>IF(J734="0. Initiate","$51,000",IF(J734="1. Junior Member","$306,000",IF(J734="2. Member","$1,581,000",IF(J734="3. Senior Member","$0",IF(J734="4. Consul Initiate","$0","$0")))))</f>
        <v>$0</v>
      </c>
      <c r="M734" s="39">
        <f>L734-N734</f>
        <v>0</v>
      </c>
      <c r="N734" s="44"/>
      <c r="O734" s="9"/>
      <c r="P734" s="93"/>
      <c r="Q734" s="111"/>
      <c r="R734" s="111"/>
      <c r="S734" s="54"/>
      <c r="T734" s="54"/>
      <c r="U734" s="54"/>
      <c r="V734" s="54"/>
      <c r="W734" s="54"/>
    </row>
    <row r="735" spans="1:23" x14ac:dyDescent="0.25">
      <c r="A735" s="52"/>
      <c r="B735" s="53"/>
      <c r="C735" s="53"/>
      <c r="D735" s="54"/>
      <c r="E735" s="54"/>
      <c r="F735" s="54"/>
      <c r="G735" s="4"/>
      <c r="H735" s="4"/>
      <c r="I735" s="7"/>
      <c r="J735" s="7"/>
      <c r="K735" s="7"/>
      <c r="L735" s="11" t="str">
        <f>IF(J735="0. Initiate","$51,000",IF(J735="1. Junior Member","$306,000",IF(J735="2. Member","$1,581,000",IF(J735="3. Senior Member","$0",IF(J735="4. Consul Initiate","$0","$0")))))</f>
        <v>$0</v>
      </c>
      <c r="M735" s="39">
        <f>L735-N735</f>
        <v>0</v>
      </c>
      <c r="N735" s="44"/>
      <c r="O735" s="9"/>
      <c r="P735" s="93"/>
      <c r="Q735" s="111"/>
      <c r="R735" s="111"/>
      <c r="S735" s="54"/>
      <c r="T735" s="54"/>
      <c r="U735" s="54"/>
      <c r="V735" s="54"/>
      <c r="W735" s="54"/>
    </row>
    <row r="736" spans="1:23" x14ac:dyDescent="0.25">
      <c r="A736" s="52"/>
      <c r="B736" s="53"/>
      <c r="C736" s="53"/>
      <c r="D736" s="54"/>
      <c r="E736" s="54"/>
      <c r="F736" s="54"/>
      <c r="G736" s="4"/>
      <c r="H736" s="4"/>
      <c r="I736" s="7"/>
      <c r="J736" s="7"/>
      <c r="K736" s="7"/>
      <c r="L736" s="11" t="str">
        <f>IF(J736="0. Initiate","$51,000",IF(J736="1. Junior Member","$306,000",IF(J736="2. Member","$1,581,000",IF(J736="3. Senior Member","$0",IF(J736="4. Consul Initiate","$0","$0")))))</f>
        <v>$0</v>
      </c>
      <c r="M736" s="39">
        <f>L736-N736</f>
        <v>0</v>
      </c>
      <c r="N736" s="44"/>
      <c r="O736" s="9"/>
      <c r="P736" s="93"/>
      <c r="Q736" s="111"/>
      <c r="R736" s="111"/>
      <c r="S736" s="54"/>
      <c r="T736" s="54"/>
      <c r="U736" s="54"/>
      <c r="V736" s="54"/>
      <c r="W736" s="54"/>
    </row>
    <row r="737" spans="1:23" x14ac:dyDescent="0.25">
      <c r="A737" s="52"/>
      <c r="B737" s="53"/>
      <c r="C737" s="53"/>
      <c r="D737" s="54"/>
      <c r="E737" s="54"/>
      <c r="F737" s="54"/>
      <c r="G737" s="4"/>
      <c r="H737" s="4"/>
      <c r="I737" s="7"/>
      <c r="J737" s="7"/>
      <c r="K737" s="7"/>
      <c r="L737" s="11" t="str">
        <f>IF(J737="0. Initiate","$51,000",IF(J737="1. Junior Member","$306,000",IF(J737="2. Member","$1,581,000",IF(J737="3. Senior Member","$0",IF(J737="4. Consul Initiate","$0","$0")))))</f>
        <v>$0</v>
      </c>
      <c r="M737" s="39">
        <f>L737-N737</f>
        <v>0</v>
      </c>
      <c r="N737" s="44"/>
      <c r="O737" s="9"/>
      <c r="P737" s="93"/>
      <c r="Q737" s="111"/>
      <c r="R737" s="111"/>
      <c r="S737" s="54"/>
      <c r="T737" s="54"/>
      <c r="U737" s="54"/>
      <c r="V737" s="54"/>
      <c r="W737" s="54"/>
    </row>
    <row r="738" spans="1:23" x14ac:dyDescent="0.25">
      <c r="A738" s="52"/>
      <c r="B738" s="53"/>
      <c r="C738" s="53"/>
      <c r="D738" s="54"/>
      <c r="E738" s="54"/>
      <c r="F738" s="54"/>
      <c r="G738" s="4"/>
      <c r="H738" s="4"/>
      <c r="I738" s="7"/>
      <c r="J738" s="7"/>
      <c r="K738" s="7"/>
      <c r="L738" s="11" t="str">
        <f>IF(J738="0. Initiate","$51,000",IF(J738="1. Junior Member","$306,000",IF(J738="2. Member","$1,581,000",IF(J738="3. Senior Member","$0",IF(J738="4. Consul Initiate","$0","$0")))))</f>
        <v>$0</v>
      </c>
      <c r="M738" s="39">
        <f>L738-N738</f>
        <v>0</v>
      </c>
      <c r="N738" s="44"/>
      <c r="O738" s="9"/>
      <c r="P738" s="93"/>
      <c r="Q738" s="111"/>
      <c r="R738" s="111"/>
      <c r="S738" s="54"/>
      <c r="T738" s="54"/>
      <c r="U738" s="54"/>
      <c r="V738" s="54"/>
      <c r="W738" s="54"/>
    </row>
    <row r="739" spans="1:23" x14ac:dyDescent="0.25">
      <c r="A739" s="52"/>
      <c r="B739" s="53"/>
      <c r="C739" s="53"/>
      <c r="D739" s="54"/>
      <c r="E739" s="54"/>
      <c r="F739" s="54"/>
      <c r="G739" s="4"/>
      <c r="H739" s="4"/>
      <c r="I739" s="7"/>
      <c r="J739" s="7"/>
      <c r="K739" s="7"/>
      <c r="L739" s="11" t="str">
        <f>IF(J739="0. Initiate","$51,000",IF(J739="1. Junior Member","$306,000",IF(J739="2. Member","$1,581,000",IF(J739="3. Senior Member","$0",IF(J739="4. Consul Initiate","$0","$0")))))</f>
        <v>$0</v>
      </c>
      <c r="M739" s="39">
        <f>L739-N739</f>
        <v>0</v>
      </c>
      <c r="N739" s="44"/>
      <c r="O739" s="9"/>
      <c r="P739" s="93"/>
      <c r="Q739" s="111"/>
      <c r="R739" s="111"/>
      <c r="S739" s="54"/>
      <c r="T739" s="54"/>
      <c r="U739" s="54"/>
      <c r="V739" s="54"/>
      <c r="W739" s="54"/>
    </row>
    <row r="740" spans="1:23" x14ac:dyDescent="0.25">
      <c r="A740" s="52"/>
      <c r="B740" s="53"/>
      <c r="C740" s="53"/>
      <c r="D740" s="54"/>
      <c r="E740" s="54"/>
      <c r="F740" s="54"/>
      <c r="G740" s="4"/>
      <c r="H740" s="4"/>
      <c r="I740" s="7"/>
      <c r="J740" s="7"/>
      <c r="K740" s="7"/>
      <c r="L740" s="11" t="str">
        <f>IF(J740="0. Initiate","$51,000",IF(J740="1. Junior Member","$306,000",IF(J740="2. Member","$1,581,000",IF(J740="3. Senior Member","$0",IF(J740="4. Consul Initiate","$0","$0")))))</f>
        <v>$0</v>
      </c>
      <c r="M740" s="39">
        <f>L740-N740</f>
        <v>0</v>
      </c>
      <c r="N740" s="44"/>
      <c r="O740" s="9"/>
      <c r="P740" s="93"/>
      <c r="Q740" s="111"/>
      <c r="R740" s="111"/>
      <c r="S740" s="54"/>
      <c r="T740" s="54"/>
      <c r="U740" s="54"/>
      <c r="V740" s="54"/>
      <c r="W740" s="54"/>
    </row>
    <row r="741" spans="1:23" x14ac:dyDescent="0.25">
      <c r="A741" s="52"/>
      <c r="B741" s="53"/>
      <c r="C741" s="53"/>
      <c r="D741" s="54"/>
      <c r="E741" s="54"/>
      <c r="F741" s="54"/>
      <c r="G741" s="4"/>
      <c r="H741" s="4"/>
      <c r="I741" s="7"/>
      <c r="J741" s="7"/>
      <c r="K741" s="7"/>
      <c r="L741" s="11" t="str">
        <f>IF(J741="0. Initiate","$51,000",IF(J741="1. Junior Member","$306,000",IF(J741="2. Member","$1,581,000",IF(J741="3. Senior Member","$0",IF(J741="4. Consul Initiate","$0","$0")))))</f>
        <v>$0</v>
      </c>
      <c r="M741" s="39">
        <f>L741-N741</f>
        <v>0</v>
      </c>
      <c r="N741" s="44"/>
      <c r="O741" s="9"/>
      <c r="P741" s="93"/>
      <c r="Q741" s="111"/>
      <c r="R741" s="111"/>
      <c r="S741" s="54"/>
      <c r="T741" s="54"/>
      <c r="U741" s="54"/>
      <c r="V741" s="54"/>
      <c r="W741" s="54"/>
    </row>
    <row r="742" spans="1:23" x14ac:dyDescent="0.25">
      <c r="A742" s="52"/>
      <c r="B742" s="53"/>
      <c r="C742" s="53"/>
      <c r="D742" s="54"/>
      <c r="E742" s="54"/>
      <c r="F742" s="54"/>
      <c r="G742" s="4"/>
      <c r="H742" s="4"/>
      <c r="I742" s="7"/>
      <c r="J742" s="7"/>
      <c r="K742" s="7"/>
      <c r="L742" s="11" t="str">
        <f>IF(J742="0. Initiate","$51,000",IF(J742="1. Junior Member","$306,000",IF(J742="2. Member","$1,581,000",IF(J742="3. Senior Member","$0",IF(J742="4. Consul Initiate","$0","$0")))))</f>
        <v>$0</v>
      </c>
      <c r="M742" s="39">
        <f>L742-N742</f>
        <v>0</v>
      </c>
      <c r="N742" s="44"/>
      <c r="O742" s="9"/>
      <c r="P742" s="93"/>
      <c r="Q742" s="111"/>
      <c r="R742" s="111"/>
      <c r="S742" s="54"/>
      <c r="T742" s="54"/>
      <c r="U742" s="54"/>
      <c r="V742" s="54"/>
      <c r="W742" s="54"/>
    </row>
    <row r="743" spans="1:23" x14ac:dyDescent="0.25">
      <c r="A743" s="52"/>
      <c r="B743" s="53"/>
      <c r="C743" s="53"/>
      <c r="D743" s="54"/>
      <c r="E743" s="54"/>
      <c r="F743" s="54"/>
      <c r="G743" s="4"/>
      <c r="H743" s="4"/>
      <c r="I743" s="7"/>
      <c r="J743" s="7"/>
      <c r="K743" s="7"/>
      <c r="L743" s="11" t="str">
        <f>IF(J743="0. Initiate","$51,000",IF(J743="1. Junior Member","$306,000",IF(J743="2. Member","$1,581,000",IF(J743="3. Senior Member","$0",IF(J743="4. Consul Initiate","$0","$0")))))</f>
        <v>$0</v>
      </c>
      <c r="M743" s="39">
        <f>L743-N743</f>
        <v>0</v>
      </c>
      <c r="N743" s="44"/>
      <c r="O743" s="9"/>
      <c r="P743" s="93"/>
      <c r="Q743" s="111"/>
      <c r="R743" s="111"/>
      <c r="S743" s="54"/>
      <c r="T743" s="54"/>
      <c r="U743" s="54"/>
      <c r="V743" s="54"/>
      <c r="W743" s="54"/>
    </row>
    <row r="744" spans="1:23" x14ac:dyDescent="0.25">
      <c r="A744" s="52"/>
      <c r="B744" s="53"/>
      <c r="C744" s="53"/>
      <c r="D744" s="54"/>
      <c r="E744" s="54"/>
      <c r="F744" s="54"/>
      <c r="G744" s="4"/>
      <c r="H744" s="4"/>
      <c r="I744" s="7"/>
      <c r="J744" s="7"/>
      <c r="K744" s="7"/>
      <c r="L744" s="11" t="str">
        <f>IF(J744="0. Initiate","$51,000",IF(J744="1. Junior Member","$306,000",IF(J744="2. Member","$1,581,000",IF(J744="3. Senior Member","$0",IF(J744="4. Consul Initiate","$0","$0")))))</f>
        <v>$0</v>
      </c>
      <c r="M744" s="39">
        <f>L744-N744</f>
        <v>0</v>
      </c>
      <c r="N744" s="44"/>
      <c r="O744" s="9"/>
      <c r="P744" s="93"/>
      <c r="Q744" s="111"/>
      <c r="R744" s="111"/>
      <c r="S744" s="54"/>
      <c r="T744" s="54"/>
      <c r="U744" s="54"/>
      <c r="V744" s="54"/>
      <c r="W744" s="54"/>
    </row>
    <row r="745" spans="1:23" x14ac:dyDescent="0.25">
      <c r="A745" s="52"/>
      <c r="B745" s="53"/>
      <c r="C745" s="53"/>
      <c r="D745" s="54"/>
      <c r="E745" s="54"/>
      <c r="F745" s="54"/>
      <c r="G745" s="4"/>
      <c r="H745" s="4"/>
      <c r="I745" s="7"/>
      <c r="J745" s="7"/>
      <c r="K745" s="7"/>
      <c r="L745" s="11" t="str">
        <f>IF(J745="0. Initiate","$51,000",IF(J745="1. Junior Member","$306,000",IF(J745="2. Member","$1,581,000",IF(J745="3. Senior Member","$0",IF(J745="4. Consul Initiate","$0","$0")))))</f>
        <v>$0</v>
      </c>
      <c r="M745" s="39">
        <f>L745-N745</f>
        <v>0</v>
      </c>
      <c r="N745" s="44"/>
      <c r="O745" s="9"/>
      <c r="P745" s="93"/>
      <c r="Q745" s="111"/>
      <c r="R745" s="111"/>
      <c r="S745" s="54"/>
      <c r="T745" s="54"/>
      <c r="U745" s="54"/>
      <c r="V745" s="54"/>
      <c r="W745" s="54"/>
    </row>
    <row r="746" spans="1:23" x14ac:dyDescent="0.25">
      <c r="A746" s="52"/>
      <c r="B746" s="53"/>
      <c r="C746" s="53"/>
      <c r="D746" s="54"/>
      <c r="E746" s="54"/>
      <c r="F746" s="54"/>
      <c r="G746" s="4"/>
      <c r="H746" s="4"/>
      <c r="I746" s="7"/>
      <c r="J746" s="7"/>
      <c r="K746" s="7"/>
      <c r="L746" s="11" t="str">
        <f>IF(J746="0. Initiate","$51,000",IF(J746="1. Junior Member","$306,000",IF(J746="2. Member","$1,581,000",IF(J746="3. Senior Member","$0",IF(J746="4. Consul Initiate","$0","$0")))))</f>
        <v>$0</v>
      </c>
      <c r="M746" s="39">
        <f>L746-N746</f>
        <v>0</v>
      </c>
      <c r="N746" s="44"/>
      <c r="O746" s="9"/>
      <c r="P746" s="93"/>
      <c r="Q746" s="111"/>
      <c r="R746" s="111"/>
      <c r="S746" s="54"/>
      <c r="T746" s="54"/>
      <c r="U746" s="54"/>
      <c r="V746" s="54"/>
      <c r="W746" s="54"/>
    </row>
    <row r="747" spans="1:23" x14ac:dyDescent="0.25">
      <c r="A747" s="52"/>
      <c r="B747" s="53"/>
      <c r="C747" s="53"/>
      <c r="D747" s="54"/>
      <c r="E747" s="54"/>
      <c r="F747" s="54"/>
      <c r="G747" s="4"/>
      <c r="H747" s="4"/>
      <c r="I747" s="7"/>
      <c r="J747" s="7"/>
      <c r="K747" s="7"/>
      <c r="L747" s="11" t="str">
        <f>IF(J747="0. Initiate","$51,000",IF(J747="1. Junior Member","$306,000",IF(J747="2. Member","$1,581,000",IF(J747="3. Senior Member","$0",IF(J747="4. Consul Initiate","$0","$0")))))</f>
        <v>$0</v>
      </c>
      <c r="M747" s="39">
        <f>L747-N747</f>
        <v>0</v>
      </c>
      <c r="N747" s="44"/>
      <c r="O747" s="9"/>
      <c r="P747" s="93"/>
      <c r="Q747" s="111"/>
      <c r="R747" s="111"/>
      <c r="S747" s="54"/>
      <c r="T747" s="54"/>
      <c r="U747" s="54"/>
      <c r="V747" s="54"/>
      <c r="W747" s="54"/>
    </row>
    <row r="748" spans="1:23" x14ac:dyDescent="0.25">
      <c r="A748" s="52"/>
      <c r="B748" s="53"/>
      <c r="C748" s="53"/>
      <c r="D748" s="54"/>
      <c r="E748" s="54"/>
      <c r="F748" s="54"/>
      <c r="G748" s="4"/>
      <c r="H748" s="4"/>
      <c r="I748" s="7"/>
      <c r="J748" s="7"/>
      <c r="K748" s="7"/>
      <c r="L748" s="11" t="str">
        <f>IF(J748="0. Initiate","$51,000",IF(J748="1. Junior Member","$306,000",IF(J748="2. Member","$1,581,000",IF(J748="3. Senior Member","$0",IF(J748="4. Consul Initiate","$0","$0")))))</f>
        <v>$0</v>
      </c>
      <c r="M748" s="39">
        <f>L748-N748</f>
        <v>0</v>
      </c>
      <c r="N748" s="44"/>
      <c r="O748" s="9"/>
      <c r="P748" s="93"/>
      <c r="Q748" s="111"/>
      <c r="R748" s="111"/>
      <c r="S748" s="54"/>
      <c r="T748" s="54"/>
      <c r="U748" s="54"/>
      <c r="V748" s="54"/>
      <c r="W748" s="54"/>
    </row>
    <row r="749" spans="1:23" x14ac:dyDescent="0.25">
      <c r="A749" s="52"/>
      <c r="B749" s="53"/>
      <c r="C749" s="53"/>
      <c r="D749" s="54"/>
      <c r="E749" s="54"/>
      <c r="F749" s="54"/>
      <c r="G749" s="4"/>
      <c r="H749" s="4"/>
      <c r="I749" s="7"/>
      <c r="J749" s="7"/>
      <c r="K749" s="7"/>
      <c r="L749" s="11" t="str">
        <f>IF(J749="0. Initiate","$51,000",IF(J749="1. Junior Member","$306,000",IF(J749="2. Member","$1,581,000",IF(J749="3. Senior Member","$0",IF(J749="4. Consul Initiate","$0","$0")))))</f>
        <v>$0</v>
      </c>
      <c r="M749" s="39">
        <f>L749-N749</f>
        <v>0</v>
      </c>
      <c r="N749" s="44"/>
      <c r="O749" s="9"/>
      <c r="P749" s="93"/>
      <c r="Q749" s="111"/>
      <c r="R749" s="111"/>
      <c r="S749" s="54"/>
      <c r="T749" s="54"/>
      <c r="U749" s="54"/>
      <c r="V749" s="54"/>
      <c r="W749" s="54"/>
    </row>
    <row r="750" spans="1:23" x14ac:dyDescent="0.25">
      <c r="A750" s="52"/>
      <c r="B750" s="53"/>
      <c r="C750" s="53"/>
      <c r="D750" s="54"/>
      <c r="E750" s="54"/>
      <c r="F750" s="54"/>
      <c r="G750" s="4"/>
      <c r="H750" s="4"/>
      <c r="I750" s="7"/>
      <c r="J750" s="7"/>
      <c r="K750" s="7"/>
      <c r="L750" s="11" t="str">
        <f>IF(J750="0. Initiate","$51,000",IF(J750="1. Junior Member","$306,000",IF(J750="2. Member","$1,581,000",IF(J750="3. Senior Member","$0",IF(J750="4. Consul Initiate","$0","$0")))))</f>
        <v>$0</v>
      </c>
      <c r="M750" s="39">
        <f>L750-N750</f>
        <v>0</v>
      </c>
      <c r="N750" s="44"/>
      <c r="O750" s="9"/>
      <c r="P750" s="93"/>
      <c r="Q750" s="111"/>
      <c r="R750" s="111"/>
      <c r="S750" s="54"/>
      <c r="T750" s="54"/>
      <c r="U750" s="54"/>
      <c r="V750" s="54"/>
      <c r="W750" s="54"/>
    </row>
    <row r="751" spans="1:23" x14ac:dyDescent="0.25">
      <c r="A751" s="52"/>
      <c r="B751" s="53"/>
      <c r="C751" s="53"/>
      <c r="D751" s="54"/>
      <c r="E751" s="54"/>
      <c r="F751" s="54"/>
      <c r="G751" s="4"/>
      <c r="H751" s="4"/>
      <c r="I751" s="7"/>
      <c r="J751" s="7"/>
      <c r="K751" s="7"/>
      <c r="L751" s="11" t="str">
        <f>IF(J751="0. Initiate","$51,000",IF(J751="1. Junior Member","$306,000",IF(J751="2. Member","$1,581,000",IF(J751="3. Senior Member","$0",IF(J751="4. Consul Initiate","$0","$0")))))</f>
        <v>$0</v>
      </c>
      <c r="M751" s="39">
        <f>L751-N751</f>
        <v>0</v>
      </c>
      <c r="N751" s="44"/>
      <c r="O751" s="9"/>
      <c r="P751" s="93"/>
      <c r="Q751" s="111"/>
      <c r="R751" s="111"/>
      <c r="S751" s="54"/>
      <c r="T751" s="54"/>
      <c r="U751" s="54"/>
      <c r="V751" s="54"/>
      <c r="W751" s="54"/>
    </row>
    <row r="752" spans="1:23" x14ac:dyDescent="0.25">
      <c r="A752" s="52"/>
      <c r="B752" s="53"/>
      <c r="C752" s="53"/>
      <c r="D752" s="54"/>
      <c r="E752" s="54"/>
      <c r="F752" s="54"/>
      <c r="G752" s="4"/>
      <c r="H752" s="4"/>
      <c r="I752" s="7"/>
      <c r="J752" s="7"/>
      <c r="K752" s="7"/>
      <c r="L752" s="11" t="str">
        <f>IF(J752="0. Initiate","$51,000",IF(J752="1. Junior Member","$306,000",IF(J752="2. Member","$1,581,000",IF(J752="3. Senior Member","$0",IF(J752="4. Consul Initiate","$0","$0")))))</f>
        <v>$0</v>
      </c>
      <c r="M752" s="39">
        <f>L752-N752</f>
        <v>0</v>
      </c>
      <c r="N752" s="44"/>
      <c r="O752" s="9"/>
      <c r="P752" s="93"/>
      <c r="Q752" s="111"/>
      <c r="R752" s="111"/>
      <c r="S752" s="54"/>
      <c r="T752" s="54"/>
      <c r="U752" s="54"/>
      <c r="V752" s="54"/>
      <c r="W752" s="54"/>
    </row>
    <row r="753" spans="1:23" x14ac:dyDescent="0.25">
      <c r="A753" s="52"/>
      <c r="B753" s="53"/>
      <c r="C753" s="53"/>
      <c r="D753" s="54"/>
      <c r="E753" s="54"/>
      <c r="F753" s="54"/>
      <c r="G753" s="4"/>
      <c r="H753" s="4"/>
      <c r="I753" s="7"/>
      <c r="J753" s="7"/>
      <c r="K753" s="7"/>
      <c r="L753" s="11" t="str">
        <f>IF(J753="0. Initiate","$51,000",IF(J753="1. Junior Member","$306,000",IF(J753="2. Member","$1,581,000",IF(J753="3. Senior Member","$0",IF(J753="4. Consul Initiate","$0","$0")))))</f>
        <v>$0</v>
      </c>
      <c r="M753" s="39">
        <f>L753-N753</f>
        <v>0</v>
      </c>
      <c r="N753" s="44"/>
      <c r="O753" s="9"/>
      <c r="P753" s="93"/>
      <c r="Q753" s="111"/>
      <c r="R753" s="111"/>
      <c r="S753" s="54"/>
      <c r="T753" s="54"/>
      <c r="U753" s="54"/>
      <c r="V753" s="54"/>
      <c r="W753" s="54"/>
    </row>
    <row r="754" spans="1:23" x14ac:dyDescent="0.25">
      <c r="A754" s="52"/>
      <c r="B754" s="53"/>
      <c r="C754" s="53"/>
      <c r="D754" s="54"/>
      <c r="E754" s="54"/>
      <c r="F754" s="54"/>
      <c r="G754" s="4"/>
      <c r="H754" s="4"/>
      <c r="I754" s="7"/>
      <c r="J754" s="7"/>
      <c r="K754" s="7"/>
      <c r="L754" s="11" t="str">
        <f>IF(J754="0. Initiate","$51,000",IF(J754="1. Junior Member","$306,000",IF(J754="2. Member","$1,581,000",IF(J754="3. Senior Member","$0",IF(J754="4. Consul Initiate","$0","$0")))))</f>
        <v>$0</v>
      </c>
      <c r="M754" s="39">
        <f>L754-N754</f>
        <v>0</v>
      </c>
      <c r="N754" s="44"/>
      <c r="O754" s="9"/>
      <c r="P754" s="93"/>
      <c r="Q754" s="111"/>
      <c r="R754" s="111"/>
      <c r="S754" s="54"/>
      <c r="T754" s="54"/>
      <c r="U754" s="54"/>
      <c r="V754" s="54"/>
      <c r="W754" s="54"/>
    </row>
    <row r="755" spans="1:23" x14ac:dyDescent="0.25">
      <c r="A755" s="52"/>
      <c r="B755" s="53"/>
      <c r="C755" s="53"/>
      <c r="D755" s="54"/>
      <c r="E755" s="54"/>
      <c r="F755" s="54"/>
      <c r="G755" s="4"/>
      <c r="H755" s="4"/>
      <c r="I755" s="7"/>
      <c r="J755" s="7"/>
      <c r="K755" s="7"/>
      <c r="L755" s="11" t="str">
        <f>IF(J755="0. Initiate","$51,000",IF(J755="1. Junior Member","$306,000",IF(J755="2. Member","$1,581,000",IF(J755="3. Senior Member","$0",IF(J755="4. Consul Initiate","$0","$0")))))</f>
        <v>$0</v>
      </c>
      <c r="M755" s="39">
        <f>L755-N755</f>
        <v>0</v>
      </c>
      <c r="N755" s="44"/>
      <c r="O755" s="9"/>
      <c r="P755" s="93"/>
      <c r="Q755" s="111"/>
      <c r="R755" s="111"/>
      <c r="S755" s="54"/>
      <c r="T755" s="54"/>
      <c r="U755" s="54"/>
      <c r="V755" s="54"/>
      <c r="W755" s="54"/>
    </row>
    <row r="756" spans="1:23" x14ac:dyDescent="0.25">
      <c r="A756" s="52"/>
      <c r="B756" s="53"/>
      <c r="C756" s="53"/>
      <c r="D756" s="54"/>
      <c r="E756" s="54"/>
      <c r="F756" s="54"/>
      <c r="G756" s="4"/>
      <c r="H756" s="4"/>
      <c r="I756" s="7"/>
      <c r="J756" s="7"/>
      <c r="K756" s="7"/>
      <c r="L756" s="11" t="str">
        <f>IF(J756="0. Initiate","$51,000",IF(J756="1. Junior Member","$306,000",IF(J756="2. Member","$1,581,000",IF(J756="3. Senior Member","$0",IF(J756="4. Consul Initiate","$0","$0")))))</f>
        <v>$0</v>
      </c>
      <c r="M756" s="39">
        <f>L756-N756</f>
        <v>0</v>
      </c>
      <c r="N756" s="44"/>
      <c r="O756" s="9"/>
      <c r="P756" s="93"/>
      <c r="Q756" s="111"/>
      <c r="R756" s="111"/>
      <c r="S756" s="54"/>
      <c r="T756" s="54"/>
      <c r="U756" s="54"/>
      <c r="V756" s="54"/>
      <c r="W756" s="54"/>
    </row>
    <row r="757" spans="1:23" x14ac:dyDescent="0.25">
      <c r="A757" s="52"/>
      <c r="B757" s="53"/>
      <c r="C757" s="53"/>
      <c r="D757" s="54"/>
      <c r="E757" s="54"/>
      <c r="F757" s="54"/>
      <c r="G757" s="4"/>
      <c r="H757" s="4"/>
      <c r="I757" s="7"/>
      <c r="J757" s="7"/>
      <c r="K757" s="7"/>
      <c r="L757" s="11" t="str">
        <f>IF(J757="0. Initiate","$51,000",IF(J757="1. Junior Member","$306,000",IF(J757="2. Member","$1,581,000",IF(J757="3. Senior Member","$0",IF(J757="4. Consul Initiate","$0","$0")))))</f>
        <v>$0</v>
      </c>
      <c r="M757" s="39">
        <f>L757-N757</f>
        <v>0</v>
      </c>
      <c r="N757" s="44"/>
      <c r="O757" s="9"/>
      <c r="P757" s="93"/>
      <c r="Q757" s="111"/>
      <c r="R757" s="111"/>
      <c r="S757" s="54"/>
      <c r="T757" s="54"/>
      <c r="U757" s="54"/>
      <c r="V757" s="54"/>
      <c r="W757" s="54"/>
    </row>
    <row r="758" spans="1:23" x14ac:dyDescent="0.25">
      <c r="A758" s="52"/>
      <c r="B758" s="53"/>
      <c r="C758" s="53"/>
      <c r="D758" s="54"/>
      <c r="E758" s="54"/>
      <c r="F758" s="54"/>
      <c r="G758" s="4"/>
      <c r="H758" s="4"/>
      <c r="I758" s="7"/>
      <c r="J758" s="7"/>
      <c r="K758" s="7"/>
      <c r="L758" s="11" t="str">
        <f>IF(J758="0. Initiate","$51,000",IF(J758="1. Junior Member","$306,000",IF(J758="2. Member","$1,581,000",IF(J758="3. Senior Member","$0",IF(J758="4. Consul Initiate","$0","$0")))))</f>
        <v>$0</v>
      </c>
      <c r="M758" s="39">
        <f>L758-N758</f>
        <v>0</v>
      </c>
      <c r="N758" s="44"/>
      <c r="O758" s="9"/>
      <c r="P758" s="93"/>
      <c r="Q758" s="111"/>
      <c r="R758" s="111"/>
      <c r="S758" s="54"/>
      <c r="T758" s="54"/>
      <c r="U758" s="54"/>
      <c r="V758" s="54"/>
      <c r="W758" s="54"/>
    </row>
    <row r="759" spans="1:23" x14ac:dyDescent="0.25">
      <c r="A759" s="52"/>
      <c r="B759" s="53"/>
      <c r="C759" s="53"/>
      <c r="D759" s="54"/>
      <c r="E759" s="54"/>
      <c r="F759" s="54"/>
      <c r="G759" s="4"/>
      <c r="H759" s="4"/>
      <c r="I759" s="7"/>
      <c r="J759" s="7"/>
      <c r="K759" s="7"/>
      <c r="L759" s="11" t="str">
        <f>IF(J759="0. Initiate","$51,000",IF(J759="1. Junior Member","$306,000",IF(J759="2. Member","$1,581,000",IF(J759="3. Senior Member","$0",IF(J759="4. Consul Initiate","$0","$0")))))</f>
        <v>$0</v>
      </c>
      <c r="M759" s="39">
        <f>L759-N759</f>
        <v>0</v>
      </c>
      <c r="N759" s="44"/>
      <c r="O759" s="9"/>
      <c r="P759" s="93"/>
      <c r="Q759" s="111"/>
      <c r="R759" s="111"/>
      <c r="S759" s="54"/>
      <c r="T759" s="54"/>
      <c r="U759" s="54"/>
      <c r="V759" s="54"/>
      <c r="W759" s="54"/>
    </row>
    <row r="760" spans="1:23" x14ac:dyDescent="0.25">
      <c r="A760" s="52"/>
      <c r="B760" s="53"/>
      <c r="C760" s="53"/>
      <c r="D760" s="54"/>
      <c r="E760" s="54"/>
      <c r="F760" s="54"/>
      <c r="G760" s="4"/>
      <c r="H760" s="4"/>
      <c r="I760" s="7"/>
      <c r="J760" s="7"/>
      <c r="K760" s="7"/>
      <c r="L760" s="11" t="str">
        <f>IF(J760="0. Initiate","$51,000",IF(J760="1. Junior Member","$306,000",IF(J760="2. Member","$1,581,000",IF(J760="3. Senior Member","$0",IF(J760="4. Consul Initiate","$0","$0")))))</f>
        <v>$0</v>
      </c>
      <c r="M760" s="39">
        <f>L760-N760</f>
        <v>0</v>
      </c>
      <c r="N760" s="44"/>
      <c r="O760" s="9"/>
      <c r="P760" s="93"/>
      <c r="Q760" s="111"/>
      <c r="R760" s="111"/>
      <c r="S760" s="54"/>
      <c r="T760" s="54"/>
      <c r="U760" s="54"/>
      <c r="V760" s="54"/>
      <c r="W760" s="54"/>
    </row>
    <row r="761" spans="1:23" x14ac:dyDescent="0.25">
      <c r="A761" s="52"/>
      <c r="B761" s="53"/>
      <c r="C761" s="53"/>
      <c r="D761" s="54"/>
      <c r="E761" s="54"/>
      <c r="F761" s="54"/>
      <c r="G761" s="4"/>
      <c r="H761" s="4"/>
      <c r="I761" s="7"/>
      <c r="J761" s="7"/>
      <c r="K761" s="7"/>
      <c r="L761" s="11" t="str">
        <f>IF(J761="0. Initiate","$51,000",IF(J761="1. Junior Member","$306,000",IF(J761="2. Member","$1,581,000",IF(J761="3. Senior Member","$0",IF(J761="4. Consul Initiate","$0","$0")))))</f>
        <v>$0</v>
      </c>
      <c r="M761" s="39">
        <f>L761-N761</f>
        <v>0</v>
      </c>
      <c r="N761" s="44"/>
      <c r="O761" s="9"/>
      <c r="P761" s="93"/>
      <c r="Q761" s="111"/>
      <c r="R761" s="111"/>
      <c r="S761" s="54"/>
      <c r="T761" s="54"/>
      <c r="U761" s="54"/>
      <c r="V761" s="54"/>
      <c r="W761" s="54"/>
    </row>
    <row r="762" spans="1:23" x14ac:dyDescent="0.25">
      <c r="A762" s="52"/>
      <c r="B762" s="53"/>
      <c r="C762" s="53"/>
      <c r="D762" s="54"/>
      <c r="E762" s="54"/>
      <c r="F762" s="54"/>
      <c r="G762" s="4"/>
      <c r="H762" s="4"/>
      <c r="I762" s="7"/>
      <c r="J762" s="7"/>
      <c r="K762" s="7"/>
      <c r="L762" s="11" t="str">
        <f>IF(J762="0. Initiate","$51,000",IF(J762="1. Junior Member","$306,000",IF(J762="2. Member","$1,581,000",IF(J762="3. Senior Member","$0",IF(J762="4. Consul Initiate","$0","$0")))))</f>
        <v>$0</v>
      </c>
      <c r="M762" s="39">
        <f>L762-N762</f>
        <v>0</v>
      </c>
      <c r="N762" s="44"/>
      <c r="O762" s="9"/>
      <c r="P762" s="93"/>
      <c r="Q762" s="111"/>
      <c r="R762" s="111"/>
      <c r="S762" s="54"/>
      <c r="T762" s="54"/>
      <c r="U762" s="54"/>
      <c r="V762" s="54"/>
      <c r="W762" s="54"/>
    </row>
    <row r="763" spans="1:23" x14ac:dyDescent="0.25">
      <c r="A763" s="52"/>
      <c r="B763" s="53"/>
      <c r="C763" s="53"/>
      <c r="D763" s="54"/>
      <c r="E763" s="54"/>
      <c r="F763" s="54"/>
      <c r="G763" s="4"/>
      <c r="H763" s="4"/>
      <c r="I763" s="7"/>
      <c r="J763" s="7"/>
      <c r="K763" s="7"/>
      <c r="L763" s="11" t="str">
        <f>IF(J763="0. Initiate","$51,000",IF(J763="1. Junior Member","$306,000",IF(J763="2. Member","$1,581,000",IF(J763="3. Senior Member","$0",IF(J763="4. Consul Initiate","$0","$0")))))</f>
        <v>$0</v>
      </c>
      <c r="M763" s="39">
        <f>L763-N763</f>
        <v>0</v>
      </c>
      <c r="N763" s="44"/>
      <c r="O763" s="9"/>
      <c r="P763" s="93"/>
      <c r="Q763" s="111"/>
      <c r="R763" s="111"/>
      <c r="S763" s="54"/>
      <c r="T763" s="54"/>
      <c r="U763" s="54"/>
      <c r="V763" s="54"/>
      <c r="W763" s="54"/>
    </row>
    <row r="764" spans="1:23" x14ac:dyDescent="0.25">
      <c r="A764" s="52"/>
      <c r="B764" s="53"/>
      <c r="C764" s="53"/>
      <c r="D764" s="54"/>
      <c r="E764" s="54"/>
      <c r="F764" s="54"/>
      <c r="G764" s="4"/>
      <c r="H764" s="4"/>
      <c r="I764" s="7"/>
      <c r="J764" s="7"/>
      <c r="K764" s="7"/>
      <c r="L764" s="11" t="str">
        <f>IF(J764="0. Initiate","$51,000",IF(J764="1. Junior Member","$306,000",IF(J764="2. Member","$1,581,000",IF(J764="3. Senior Member","$0",IF(J764="4. Consul Initiate","$0","$0")))))</f>
        <v>$0</v>
      </c>
      <c r="M764" s="39">
        <f>L764-N764</f>
        <v>0</v>
      </c>
      <c r="N764" s="44"/>
      <c r="O764" s="9"/>
      <c r="P764" s="93"/>
      <c r="Q764" s="111"/>
      <c r="R764" s="111"/>
      <c r="S764" s="54"/>
      <c r="T764" s="54"/>
      <c r="U764" s="54"/>
      <c r="V764" s="54"/>
      <c r="W764" s="54"/>
    </row>
    <row r="765" spans="1:23" x14ac:dyDescent="0.25">
      <c r="A765" s="52"/>
      <c r="B765" s="53"/>
      <c r="C765" s="53"/>
      <c r="D765" s="54"/>
      <c r="E765" s="54"/>
      <c r="F765" s="54"/>
      <c r="G765" s="4"/>
      <c r="H765" s="4"/>
      <c r="I765" s="7"/>
      <c r="J765" s="7"/>
      <c r="K765" s="7"/>
      <c r="L765" s="11" t="str">
        <f>IF(J765="0. Initiate","$51,000",IF(J765="1. Junior Member","$306,000",IF(J765="2. Member","$1,581,000",IF(J765="3. Senior Member","$0",IF(J765="4. Consul Initiate","$0","$0")))))</f>
        <v>$0</v>
      </c>
      <c r="M765" s="39">
        <f>L765-N765</f>
        <v>0</v>
      </c>
      <c r="N765" s="44"/>
      <c r="O765" s="9"/>
      <c r="P765" s="93"/>
      <c r="Q765" s="111"/>
      <c r="R765" s="111"/>
      <c r="S765" s="54"/>
      <c r="T765" s="54"/>
      <c r="U765" s="54"/>
      <c r="V765" s="54"/>
      <c r="W765" s="54"/>
    </row>
    <row r="766" spans="1:23" x14ac:dyDescent="0.25">
      <c r="A766" s="52"/>
      <c r="B766" s="53"/>
      <c r="C766" s="53"/>
      <c r="D766" s="54"/>
      <c r="E766" s="54"/>
      <c r="F766" s="54"/>
      <c r="G766" s="4"/>
      <c r="H766" s="4"/>
      <c r="I766" s="7"/>
      <c r="J766" s="7"/>
      <c r="K766" s="7"/>
      <c r="L766" s="11" t="str">
        <f>IF(J766="0. Initiate","$51,000",IF(J766="1. Junior Member","$306,000",IF(J766="2. Member","$1,581,000",IF(J766="3. Senior Member","$0",IF(J766="4. Consul Initiate","$0","$0")))))</f>
        <v>$0</v>
      </c>
      <c r="M766" s="39">
        <f>L766-N766</f>
        <v>0</v>
      </c>
      <c r="N766" s="44"/>
      <c r="O766" s="9"/>
      <c r="P766" s="93"/>
      <c r="Q766" s="111"/>
      <c r="R766" s="111"/>
      <c r="S766" s="54"/>
      <c r="T766" s="54"/>
      <c r="U766" s="54"/>
      <c r="V766" s="54"/>
      <c r="W766" s="54"/>
    </row>
    <row r="767" spans="1:23" x14ac:dyDescent="0.25">
      <c r="A767" s="52"/>
      <c r="B767" s="53"/>
      <c r="C767" s="53"/>
      <c r="D767" s="54"/>
      <c r="E767" s="54"/>
      <c r="F767" s="54"/>
      <c r="G767" s="4"/>
      <c r="H767" s="4"/>
      <c r="I767" s="7"/>
      <c r="J767" s="7"/>
      <c r="K767" s="7"/>
      <c r="L767" s="11" t="str">
        <f>IF(J767="0. Initiate","$51,000",IF(J767="1. Junior Member","$306,000",IF(J767="2. Member","$1,581,000",IF(J767="3. Senior Member","$0",IF(J767="4. Consul Initiate","$0","$0")))))</f>
        <v>$0</v>
      </c>
      <c r="M767" s="39">
        <f>L767-N767</f>
        <v>0</v>
      </c>
      <c r="N767" s="44"/>
      <c r="O767" s="9"/>
      <c r="P767" s="93"/>
      <c r="Q767" s="111"/>
      <c r="R767" s="111"/>
      <c r="S767" s="54"/>
      <c r="T767" s="54"/>
      <c r="U767" s="54"/>
      <c r="V767" s="54"/>
      <c r="W767" s="54"/>
    </row>
    <row r="768" spans="1:23" x14ac:dyDescent="0.25">
      <c r="A768" s="52"/>
      <c r="B768" s="53"/>
      <c r="C768" s="53"/>
      <c r="D768" s="54"/>
      <c r="E768" s="54"/>
      <c r="F768" s="54"/>
      <c r="G768" s="4"/>
      <c r="H768" s="4"/>
      <c r="I768" s="7"/>
      <c r="J768" s="7"/>
      <c r="K768" s="7"/>
      <c r="L768" s="11" t="str">
        <f>IF(J768="0. Initiate","$51,000",IF(J768="1. Junior Member","$306,000",IF(J768="2. Member","$1,581,000",IF(J768="3. Senior Member","$0",IF(J768="4. Consul Initiate","$0","$0")))))</f>
        <v>$0</v>
      </c>
      <c r="M768" s="39">
        <f>L768-N768</f>
        <v>0</v>
      </c>
      <c r="N768" s="44"/>
      <c r="O768" s="9"/>
      <c r="P768" s="93"/>
      <c r="Q768" s="111"/>
      <c r="R768" s="111"/>
      <c r="S768" s="54"/>
      <c r="T768" s="54"/>
      <c r="U768" s="54"/>
      <c r="V768" s="54"/>
      <c r="W768" s="54"/>
    </row>
    <row r="769" spans="1:23" x14ac:dyDescent="0.25">
      <c r="A769" s="52"/>
      <c r="B769" s="53"/>
      <c r="C769" s="53"/>
      <c r="D769" s="54"/>
      <c r="E769" s="54"/>
      <c r="F769" s="54"/>
      <c r="G769" s="4"/>
      <c r="H769" s="4"/>
      <c r="I769" s="7"/>
      <c r="J769" s="7"/>
      <c r="K769" s="7"/>
      <c r="L769" s="11" t="str">
        <f>IF(J769="0. Initiate","$51,000",IF(J769="1. Junior Member","$306,000",IF(J769="2. Member","$1,581,000",IF(J769="3. Senior Member","$0",IF(J769="4. Consul Initiate","$0","$0")))))</f>
        <v>$0</v>
      </c>
      <c r="M769" s="39">
        <f>L769-N769</f>
        <v>0</v>
      </c>
      <c r="N769" s="44"/>
      <c r="O769" s="9"/>
      <c r="P769" s="93"/>
      <c r="Q769" s="111"/>
      <c r="R769" s="111"/>
      <c r="S769" s="54"/>
      <c r="T769" s="54"/>
      <c r="U769" s="54"/>
      <c r="V769" s="54"/>
      <c r="W769" s="54"/>
    </row>
    <row r="770" spans="1:23" x14ac:dyDescent="0.25">
      <c r="A770" s="52"/>
      <c r="B770" s="53"/>
      <c r="C770" s="53"/>
      <c r="D770" s="54"/>
      <c r="E770" s="54"/>
      <c r="F770" s="54"/>
      <c r="G770" s="4"/>
      <c r="H770" s="4"/>
      <c r="I770" s="7"/>
      <c r="J770" s="7"/>
      <c r="K770" s="7"/>
      <c r="L770" s="11" t="str">
        <f>IF(J770="0. Initiate","$51,000",IF(J770="1. Junior Member","$306,000",IF(J770="2. Member","$1,581,000",IF(J770="3. Senior Member","$0",IF(J770="4. Consul Initiate","$0","$0")))))</f>
        <v>$0</v>
      </c>
      <c r="M770" s="39">
        <f>L770-N770</f>
        <v>0</v>
      </c>
      <c r="N770" s="44"/>
      <c r="O770" s="9"/>
      <c r="P770" s="93"/>
      <c r="Q770" s="111"/>
      <c r="R770" s="111"/>
      <c r="S770" s="54"/>
      <c r="T770" s="54"/>
      <c r="U770" s="54"/>
      <c r="V770" s="54"/>
      <c r="W770" s="54"/>
    </row>
    <row r="771" spans="1:23" x14ac:dyDescent="0.25">
      <c r="A771" s="52"/>
      <c r="B771" s="53"/>
      <c r="C771" s="53"/>
      <c r="D771" s="54"/>
      <c r="E771" s="54"/>
      <c r="F771" s="54"/>
      <c r="G771" s="4"/>
      <c r="H771" s="4"/>
      <c r="I771" s="7"/>
      <c r="J771" s="7"/>
      <c r="K771" s="7"/>
      <c r="L771" s="11" t="str">
        <f>IF(J771="0. Initiate","$51,000",IF(J771="1. Junior Member","$306,000",IF(J771="2. Member","$1,581,000",IF(J771="3. Senior Member","$0",IF(J771="4. Consul Initiate","$0","$0")))))</f>
        <v>$0</v>
      </c>
      <c r="M771" s="39">
        <f>L771-N771</f>
        <v>0</v>
      </c>
      <c r="N771" s="44"/>
      <c r="O771" s="9"/>
      <c r="P771" s="93"/>
      <c r="Q771" s="111"/>
      <c r="R771" s="111"/>
      <c r="S771" s="54"/>
      <c r="T771" s="54"/>
      <c r="U771" s="54"/>
      <c r="V771" s="54"/>
      <c r="W771" s="54"/>
    </row>
    <row r="772" spans="1:23" x14ac:dyDescent="0.25">
      <c r="A772" s="52"/>
      <c r="B772" s="53"/>
      <c r="C772" s="53"/>
      <c r="D772" s="54"/>
      <c r="E772" s="54"/>
      <c r="F772" s="54"/>
      <c r="G772" s="4"/>
      <c r="H772" s="4"/>
      <c r="I772" s="7"/>
      <c r="J772" s="7"/>
      <c r="K772" s="7"/>
      <c r="L772" s="11" t="str">
        <f>IF(J772="0. Initiate","$51,000",IF(J772="1. Junior Member","$306,000",IF(J772="2. Member","$1,581,000",IF(J772="3. Senior Member","$0",IF(J772="4. Consul Initiate","$0","$0")))))</f>
        <v>$0</v>
      </c>
      <c r="M772" s="39">
        <f>L772-N772</f>
        <v>0</v>
      </c>
      <c r="N772" s="44"/>
      <c r="O772" s="9"/>
      <c r="P772" s="93"/>
      <c r="Q772" s="111"/>
      <c r="R772" s="111"/>
      <c r="S772" s="54"/>
      <c r="T772" s="54"/>
      <c r="U772" s="54"/>
      <c r="V772" s="54"/>
      <c r="W772" s="54"/>
    </row>
    <row r="773" spans="1:23" x14ac:dyDescent="0.25">
      <c r="A773" s="52"/>
      <c r="B773" s="53"/>
      <c r="C773" s="53"/>
      <c r="D773" s="54"/>
      <c r="E773" s="54"/>
      <c r="F773" s="54"/>
      <c r="G773" s="4"/>
      <c r="H773" s="4"/>
      <c r="I773" s="7"/>
      <c r="J773" s="7"/>
      <c r="K773" s="7"/>
      <c r="L773" s="11" t="str">
        <f>IF(J773="0. Initiate","$51,000",IF(J773="1. Junior Member","$306,000",IF(J773="2. Member","$1,581,000",IF(J773="3. Senior Member","$0",IF(J773="4. Consul Initiate","$0","$0")))))</f>
        <v>$0</v>
      </c>
      <c r="M773" s="39">
        <f>L773-N773</f>
        <v>0</v>
      </c>
      <c r="N773" s="44"/>
      <c r="O773" s="9"/>
      <c r="P773" s="93"/>
      <c r="Q773" s="111"/>
      <c r="R773" s="111"/>
      <c r="S773" s="54"/>
      <c r="T773" s="54"/>
      <c r="U773" s="54"/>
      <c r="V773" s="54"/>
      <c r="W773" s="54"/>
    </row>
    <row r="774" spans="1:23" x14ac:dyDescent="0.25">
      <c r="A774" s="52"/>
      <c r="B774" s="53"/>
      <c r="C774" s="53"/>
      <c r="D774" s="54"/>
      <c r="E774" s="54"/>
      <c r="F774" s="54"/>
      <c r="G774" s="4"/>
      <c r="H774" s="4"/>
      <c r="I774" s="7"/>
      <c r="J774" s="7"/>
      <c r="K774" s="7"/>
      <c r="L774" s="11" t="str">
        <f>IF(J774="0. Initiate","$51,000",IF(J774="1. Junior Member","$306,000",IF(J774="2. Member","$1,581,000",IF(J774="3. Senior Member","$0",IF(J774="4. Consul Initiate","$0","$0")))))</f>
        <v>$0</v>
      </c>
      <c r="M774" s="39">
        <f>L774-N774</f>
        <v>0</v>
      </c>
      <c r="N774" s="44"/>
      <c r="O774" s="9"/>
      <c r="P774" s="93"/>
      <c r="Q774" s="111"/>
      <c r="R774" s="111"/>
      <c r="S774" s="54"/>
      <c r="T774" s="54"/>
      <c r="U774" s="54"/>
      <c r="V774" s="54"/>
      <c r="W774" s="54"/>
    </row>
    <row r="775" spans="1:23" x14ac:dyDescent="0.25">
      <c r="A775" s="52"/>
      <c r="B775" s="53"/>
      <c r="C775" s="53"/>
      <c r="D775" s="54"/>
      <c r="E775" s="54"/>
      <c r="F775" s="54"/>
      <c r="G775" s="4"/>
      <c r="H775" s="4"/>
      <c r="I775" s="7"/>
      <c r="J775" s="7"/>
      <c r="K775" s="7"/>
      <c r="L775" s="11" t="str">
        <f>IF(J775="0. Initiate","$51,000",IF(J775="1. Junior Member","$306,000",IF(J775="2. Member","$1,581,000",IF(J775="3. Senior Member","$0",IF(J775="4. Consul Initiate","$0","$0")))))</f>
        <v>$0</v>
      </c>
      <c r="M775" s="39">
        <f>L775-N775</f>
        <v>0</v>
      </c>
      <c r="N775" s="44"/>
      <c r="O775" s="9"/>
      <c r="P775" s="93"/>
      <c r="Q775" s="111"/>
      <c r="R775" s="111"/>
      <c r="S775" s="54"/>
      <c r="T775" s="54"/>
      <c r="U775" s="54"/>
      <c r="V775" s="54"/>
      <c r="W775" s="54"/>
    </row>
    <row r="776" spans="1:23" x14ac:dyDescent="0.25">
      <c r="A776" s="52"/>
      <c r="B776" s="53"/>
      <c r="C776" s="53"/>
      <c r="D776" s="54"/>
      <c r="E776" s="54"/>
      <c r="F776" s="54"/>
      <c r="G776" s="4"/>
      <c r="H776" s="4"/>
      <c r="I776" s="7"/>
      <c r="J776" s="7"/>
      <c r="K776" s="7"/>
      <c r="L776" s="11" t="str">
        <f>IF(J776="0. Initiate","$51,000",IF(J776="1. Junior Member","$306,000",IF(J776="2. Member","$1,581,000",IF(J776="3. Senior Member","$0",IF(J776="4. Consul Initiate","$0","$0")))))</f>
        <v>$0</v>
      </c>
      <c r="M776" s="39">
        <f>L776-N776</f>
        <v>0</v>
      </c>
      <c r="N776" s="44"/>
      <c r="O776" s="9"/>
      <c r="P776" s="93"/>
      <c r="Q776" s="111"/>
      <c r="R776" s="111"/>
      <c r="S776" s="54"/>
      <c r="T776" s="54"/>
      <c r="U776" s="54"/>
      <c r="V776" s="54"/>
      <c r="W776" s="54"/>
    </row>
    <row r="777" spans="1:23" x14ac:dyDescent="0.25">
      <c r="A777" s="52"/>
      <c r="B777" s="53"/>
      <c r="C777" s="53"/>
      <c r="D777" s="54"/>
      <c r="E777" s="54"/>
      <c r="F777" s="54"/>
      <c r="G777" s="4"/>
      <c r="H777" s="4"/>
      <c r="I777" s="7"/>
      <c r="J777" s="7"/>
      <c r="K777" s="7"/>
      <c r="L777" s="11" t="str">
        <f>IF(J777="0. Initiate","$51,000",IF(J777="1. Junior Member","$306,000",IF(J777="2. Member","$1,581,000",IF(J777="3. Senior Member","$0",IF(J777="4. Consul Initiate","$0","$0")))))</f>
        <v>$0</v>
      </c>
      <c r="M777" s="39">
        <f>L777-N777</f>
        <v>0</v>
      </c>
      <c r="N777" s="44"/>
      <c r="O777" s="9"/>
      <c r="P777" s="93"/>
      <c r="Q777" s="111"/>
      <c r="R777" s="111"/>
      <c r="S777" s="54"/>
      <c r="T777" s="54"/>
      <c r="U777" s="54"/>
      <c r="V777" s="54"/>
      <c r="W777" s="54"/>
    </row>
    <row r="778" spans="1:23" x14ac:dyDescent="0.25">
      <c r="A778" s="52"/>
      <c r="B778" s="53"/>
      <c r="C778" s="53"/>
      <c r="D778" s="54"/>
      <c r="E778" s="54"/>
      <c r="F778" s="54"/>
      <c r="G778" s="4"/>
      <c r="H778" s="4"/>
      <c r="I778" s="7"/>
      <c r="J778" s="7"/>
      <c r="K778" s="7"/>
      <c r="L778" s="11" t="str">
        <f>IF(J778="0. Initiate","$51,000",IF(J778="1. Junior Member","$306,000",IF(J778="2. Member","$1,581,000",IF(J778="3. Senior Member","$0",IF(J778="4. Consul Initiate","$0","$0")))))</f>
        <v>$0</v>
      </c>
      <c r="M778" s="39">
        <f>L778-N778</f>
        <v>0</v>
      </c>
      <c r="N778" s="44"/>
      <c r="O778" s="9"/>
      <c r="P778" s="93"/>
      <c r="Q778" s="111"/>
      <c r="R778" s="111"/>
      <c r="S778" s="54"/>
      <c r="T778" s="54"/>
      <c r="U778" s="54"/>
      <c r="V778" s="54"/>
      <c r="W778" s="54"/>
    </row>
    <row r="779" spans="1:23" x14ac:dyDescent="0.25">
      <c r="A779" s="52"/>
      <c r="B779" s="53"/>
      <c r="C779" s="53"/>
      <c r="D779" s="54"/>
      <c r="E779" s="54"/>
      <c r="F779" s="54"/>
      <c r="G779" s="4"/>
      <c r="H779" s="4"/>
      <c r="I779" s="7"/>
      <c r="J779" s="7"/>
      <c r="K779" s="7"/>
      <c r="L779" s="11" t="str">
        <f>IF(J779="0. Initiate","$51,000",IF(J779="1. Junior Member","$306,000",IF(J779="2. Member","$1,581,000",IF(J779="3. Senior Member","$0",IF(J779="4. Consul Initiate","$0","$0")))))</f>
        <v>$0</v>
      </c>
      <c r="M779" s="39">
        <f>L779-N779</f>
        <v>0</v>
      </c>
      <c r="N779" s="44"/>
      <c r="O779" s="9"/>
      <c r="P779" s="93"/>
      <c r="Q779" s="111"/>
      <c r="R779" s="111"/>
      <c r="S779" s="54"/>
      <c r="T779" s="54"/>
      <c r="U779" s="54"/>
      <c r="V779" s="54"/>
      <c r="W779" s="54"/>
    </row>
    <row r="780" spans="1:23" x14ac:dyDescent="0.25">
      <c r="A780" s="52"/>
      <c r="B780" s="53"/>
      <c r="C780" s="53"/>
      <c r="D780" s="54"/>
      <c r="E780" s="54"/>
      <c r="F780" s="54"/>
      <c r="G780" s="4"/>
      <c r="H780" s="4"/>
      <c r="I780" s="7"/>
      <c r="J780" s="7"/>
      <c r="K780" s="7"/>
      <c r="L780" s="11" t="str">
        <f>IF(J780="0. Initiate","$51,000",IF(J780="1. Junior Member","$306,000",IF(J780="2. Member","$1,581,000",IF(J780="3. Senior Member","$0",IF(J780="4. Consul Initiate","$0","$0")))))</f>
        <v>$0</v>
      </c>
      <c r="M780" s="39">
        <f>L780-N780</f>
        <v>0</v>
      </c>
      <c r="N780" s="44"/>
      <c r="O780" s="9"/>
      <c r="P780" s="93"/>
      <c r="Q780" s="111"/>
      <c r="R780" s="111"/>
      <c r="S780" s="54"/>
      <c r="T780" s="54"/>
      <c r="U780" s="54"/>
      <c r="V780" s="54"/>
      <c r="W780" s="54"/>
    </row>
    <row r="781" spans="1:23" x14ac:dyDescent="0.25">
      <c r="A781" s="52"/>
      <c r="B781" s="53"/>
      <c r="C781" s="53"/>
      <c r="D781" s="54"/>
      <c r="E781" s="54"/>
      <c r="F781" s="54"/>
      <c r="G781" s="4"/>
      <c r="H781" s="4"/>
      <c r="I781" s="7"/>
      <c r="J781" s="7"/>
      <c r="K781" s="7"/>
      <c r="L781" s="11" t="str">
        <f>IF(J781="0. Initiate","$51,000",IF(J781="1. Junior Member","$306,000",IF(J781="2. Member","$1,581,000",IF(J781="3. Senior Member","$0",IF(J781="4. Consul Initiate","$0","$0")))))</f>
        <v>$0</v>
      </c>
      <c r="M781" s="39">
        <f>L781-N781</f>
        <v>0</v>
      </c>
      <c r="N781" s="44"/>
      <c r="O781" s="9"/>
      <c r="P781" s="93"/>
      <c r="Q781" s="111"/>
      <c r="R781" s="111"/>
      <c r="S781" s="54"/>
      <c r="T781" s="54"/>
      <c r="U781" s="54"/>
      <c r="V781" s="54"/>
      <c r="W781" s="54"/>
    </row>
    <row r="782" spans="1:23" x14ac:dyDescent="0.25">
      <c r="A782" s="52"/>
      <c r="B782" s="53"/>
      <c r="C782" s="53"/>
      <c r="D782" s="54"/>
      <c r="E782" s="54"/>
      <c r="F782" s="54"/>
      <c r="G782" s="4"/>
      <c r="H782" s="4"/>
      <c r="I782" s="7"/>
      <c r="J782" s="7"/>
      <c r="K782" s="7"/>
      <c r="L782" s="11" t="str">
        <f>IF(J782="0. Initiate","$51,000",IF(J782="1. Junior Member","$306,000",IF(J782="2. Member","$1,581,000",IF(J782="3. Senior Member","$0",IF(J782="4. Consul Initiate","$0","$0")))))</f>
        <v>$0</v>
      </c>
      <c r="M782" s="39">
        <f>L782-N782</f>
        <v>0</v>
      </c>
      <c r="N782" s="44"/>
      <c r="O782" s="9"/>
      <c r="P782" s="93"/>
      <c r="Q782" s="111"/>
      <c r="R782" s="111"/>
      <c r="S782" s="54"/>
      <c r="T782" s="54"/>
      <c r="U782" s="54"/>
      <c r="V782" s="54"/>
      <c r="W782" s="54"/>
    </row>
    <row r="783" spans="1:23" x14ac:dyDescent="0.25">
      <c r="A783" s="52"/>
      <c r="B783" s="53"/>
      <c r="C783" s="53"/>
      <c r="D783" s="54"/>
      <c r="E783" s="54"/>
      <c r="F783" s="54"/>
      <c r="G783" s="4"/>
      <c r="H783" s="4"/>
      <c r="I783" s="7"/>
      <c r="J783" s="7"/>
      <c r="K783" s="7"/>
      <c r="L783" s="11" t="str">
        <f>IF(J783="0. Initiate","$51,000",IF(J783="1. Junior Member","$306,000",IF(J783="2. Member","$1,581,000",IF(J783="3. Senior Member","$0",IF(J783="4. Consul Initiate","$0","$0")))))</f>
        <v>$0</v>
      </c>
      <c r="M783" s="39">
        <f>L783-N783</f>
        <v>0</v>
      </c>
      <c r="N783" s="44"/>
      <c r="O783" s="9"/>
      <c r="P783" s="93"/>
      <c r="Q783" s="111"/>
      <c r="R783" s="111"/>
      <c r="S783" s="54"/>
      <c r="T783" s="54"/>
      <c r="U783" s="54"/>
      <c r="V783" s="54"/>
      <c r="W783" s="54"/>
    </row>
    <row r="784" spans="1:23" x14ac:dyDescent="0.25">
      <c r="A784" s="52"/>
      <c r="B784" s="53"/>
      <c r="C784" s="53"/>
      <c r="D784" s="54"/>
      <c r="E784" s="54"/>
      <c r="F784" s="54"/>
      <c r="G784" s="4"/>
      <c r="H784" s="4"/>
      <c r="I784" s="7"/>
      <c r="J784" s="7"/>
      <c r="K784" s="7"/>
      <c r="L784" s="11" t="str">
        <f>IF(J784="0. Initiate","$51,000",IF(J784="1. Junior Member","$306,000",IF(J784="2. Member","$1,581,000",IF(J784="3. Senior Member","$0",IF(J784="4. Consul Initiate","$0","$0")))))</f>
        <v>$0</v>
      </c>
      <c r="M784" s="39">
        <f>L784-N784</f>
        <v>0</v>
      </c>
      <c r="N784" s="44"/>
      <c r="O784" s="9"/>
      <c r="P784" s="93"/>
      <c r="Q784" s="111"/>
      <c r="R784" s="111"/>
      <c r="S784" s="54"/>
      <c r="T784" s="54"/>
      <c r="U784" s="54"/>
      <c r="V784" s="54"/>
      <c r="W784" s="54"/>
    </row>
    <row r="785" spans="1:23" x14ac:dyDescent="0.25">
      <c r="A785" s="52"/>
      <c r="B785" s="53"/>
      <c r="C785" s="53"/>
      <c r="D785" s="54"/>
      <c r="E785" s="54"/>
      <c r="F785" s="54"/>
      <c r="G785" s="4"/>
      <c r="H785" s="4"/>
      <c r="I785" s="7"/>
      <c r="J785" s="7"/>
      <c r="K785" s="7"/>
      <c r="L785" s="11" t="str">
        <f>IF(J785="0. Initiate","$51,000",IF(J785="1. Junior Member","$306,000",IF(J785="2. Member","$1,581,000",IF(J785="3. Senior Member","$0",IF(J785="4. Consul Initiate","$0","$0")))))</f>
        <v>$0</v>
      </c>
      <c r="M785" s="39">
        <f>L785-N785</f>
        <v>0</v>
      </c>
      <c r="N785" s="44"/>
      <c r="O785" s="9"/>
      <c r="P785" s="93"/>
      <c r="Q785" s="111"/>
      <c r="R785" s="111"/>
      <c r="S785" s="54"/>
      <c r="T785" s="54"/>
      <c r="U785" s="54"/>
      <c r="V785" s="54"/>
      <c r="W785" s="54"/>
    </row>
    <row r="786" spans="1:23" x14ac:dyDescent="0.25">
      <c r="A786" s="52"/>
      <c r="B786" s="53"/>
      <c r="C786" s="53"/>
      <c r="D786" s="54"/>
      <c r="E786" s="54"/>
      <c r="F786" s="54"/>
      <c r="G786" s="4"/>
      <c r="H786" s="4"/>
      <c r="I786" s="7"/>
      <c r="J786" s="7"/>
      <c r="K786" s="7"/>
      <c r="L786" s="11" t="str">
        <f>IF(J786="0. Initiate","$51,000",IF(J786="1. Junior Member","$306,000",IF(J786="2. Member","$1,581,000",IF(J786="3. Senior Member","$0",IF(J786="4. Consul Initiate","$0","$0")))))</f>
        <v>$0</v>
      </c>
      <c r="M786" s="39">
        <f>L786-N786</f>
        <v>0</v>
      </c>
      <c r="N786" s="44"/>
      <c r="O786" s="9"/>
      <c r="P786" s="93"/>
      <c r="Q786" s="111"/>
      <c r="R786" s="111"/>
      <c r="S786" s="54"/>
      <c r="T786" s="54"/>
      <c r="U786" s="54"/>
      <c r="V786" s="54"/>
      <c r="W786" s="54"/>
    </row>
    <row r="787" spans="1:23" x14ac:dyDescent="0.25">
      <c r="A787" s="52"/>
      <c r="B787" s="53"/>
      <c r="C787" s="53"/>
      <c r="D787" s="54"/>
      <c r="E787" s="54"/>
      <c r="F787" s="54"/>
      <c r="G787" s="4"/>
      <c r="H787" s="4"/>
      <c r="I787" s="7"/>
      <c r="J787" s="7"/>
      <c r="K787" s="7"/>
      <c r="L787" s="11" t="str">
        <f>IF(J787="0. Initiate","$51,000",IF(J787="1. Junior Member","$306,000",IF(J787="2. Member","$1,581,000",IF(J787="3. Senior Member","$0",IF(J787="4. Consul Initiate","$0","$0")))))</f>
        <v>$0</v>
      </c>
      <c r="M787" s="39">
        <f>L787-N787</f>
        <v>0</v>
      </c>
      <c r="N787" s="44"/>
      <c r="O787" s="9"/>
      <c r="P787" s="93"/>
      <c r="Q787" s="111"/>
      <c r="R787" s="111"/>
      <c r="S787" s="54"/>
      <c r="T787" s="54"/>
      <c r="U787" s="54"/>
      <c r="V787" s="54"/>
      <c r="W787" s="54"/>
    </row>
    <row r="788" spans="1:23" x14ac:dyDescent="0.25">
      <c r="A788" s="52"/>
      <c r="B788" s="53"/>
      <c r="C788" s="53"/>
      <c r="D788" s="54"/>
      <c r="E788" s="54"/>
      <c r="F788" s="54"/>
      <c r="G788" s="4"/>
      <c r="H788" s="4"/>
      <c r="I788" s="7"/>
      <c r="J788" s="7"/>
      <c r="K788" s="7"/>
      <c r="L788" s="11" t="str">
        <f>IF(J788="0. Initiate","$51,000",IF(J788="1. Junior Member","$306,000",IF(J788="2. Member","$1,581,000",IF(J788="3. Senior Member","$0",IF(J788="4. Consul Initiate","$0","$0")))))</f>
        <v>$0</v>
      </c>
      <c r="M788" s="39">
        <f>L788-N788</f>
        <v>0</v>
      </c>
      <c r="N788" s="44"/>
      <c r="O788" s="9"/>
      <c r="P788" s="93"/>
      <c r="Q788" s="111"/>
      <c r="R788" s="111"/>
      <c r="S788" s="54"/>
      <c r="T788" s="54"/>
      <c r="U788" s="54"/>
      <c r="V788" s="54"/>
      <c r="W788" s="54"/>
    </row>
    <row r="789" spans="1:23" x14ac:dyDescent="0.25">
      <c r="A789" s="52"/>
      <c r="B789" s="53"/>
      <c r="C789" s="53"/>
      <c r="D789" s="54"/>
      <c r="E789" s="54"/>
      <c r="F789" s="54"/>
      <c r="G789" s="4"/>
      <c r="H789" s="4"/>
      <c r="I789" s="7"/>
      <c r="J789" s="7"/>
      <c r="K789" s="7"/>
      <c r="L789" s="11" t="str">
        <f>IF(J789="0. Initiate","$51,000",IF(J789="1. Junior Member","$306,000",IF(J789="2. Member","$1,581,000",IF(J789="3. Senior Member","$0",IF(J789="4. Consul Initiate","$0","$0")))))</f>
        <v>$0</v>
      </c>
      <c r="M789" s="39">
        <f>L789-N789</f>
        <v>0</v>
      </c>
      <c r="N789" s="44"/>
      <c r="O789" s="9"/>
      <c r="P789" s="93"/>
      <c r="Q789" s="111"/>
      <c r="R789" s="111"/>
      <c r="S789" s="54"/>
      <c r="T789" s="54"/>
      <c r="U789" s="54"/>
      <c r="V789" s="54"/>
      <c r="W789" s="54"/>
    </row>
    <row r="790" spans="1:23" x14ac:dyDescent="0.25">
      <c r="A790" s="52"/>
      <c r="B790" s="53"/>
      <c r="C790" s="53"/>
      <c r="D790" s="54"/>
      <c r="E790" s="54"/>
      <c r="F790" s="54"/>
      <c r="G790" s="4"/>
      <c r="H790" s="4"/>
      <c r="I790" s="7"/>
      <c r="J790" s="7"/>
      <c r="K790" s="7"/>
      <c r="L790" s="11" t="str">
        <f>IF(J790="0. Initiate","$51,000",IF(J790="1. Junior Member","$306,000",IF(J790="2. Member","$1,581,000",IF(J790="3. Senior Member","$0",IF(J790="4. Consul Initiate","$0","$0")))))</f>
        <v>$0</v>
      </c>
      <c r="M790" s="39">
        <f>L790-N790</f>
        <v>0</v>
      </c>
      <c r="N790" s="44"/>
      <c r="O790" s="9"/>
      <c r="P790" s="93"/>
      <c r="Q790" s="111"/>
      <c r="R790" s="111"/>
      <c r="S790" s="54"/>
      <c r="T790" s="54"/>
      <c r="U790" s="54"/>
      <c r="V790" s="54"/>
      <c r="W790" s="54"/>
    </row>
    <row r="791" spans="1:23" x14ac:dyDescent="0.25">
      <c r="A791" s="52"/>
      <c r="B791" s="53"/>
      <c r="C791" s="53"/>
      <c r="D791" s="54"/>
      <c r="E791" s="54"/>
      <c r="F791" s="54"/>
      <c r="G791" s="4"/>
      <c r="H791" s="4"/>
      <c r="I791" s="7"/>
      <c r="J791" s="7"/>
      <c r="K791" s="7"/>
      <c r="L791" s="11" t="str">
        <f>IF(J791="0. Initiate","$51,000",IF(J791="1. Junior Member","$306,000",IF(J791="2. Member","$1,581,000",IF(J791="3. Senior Member","$0",IF(J791="4. Consul Initiate","$0","$0")))))</f>
        <v>$0</v>
      </c>
      <c r="M791" s="39">
        <f>L791-N791</f>
        <v>0</v>
      </c>
      <c r="N791" s="44"/>
      <c r="O791" s="9"/>
      <c r="P791" s="93"/>
      <c r="Q791" s="111"/>
      <c r="R791" s="111"/>
      <c r="S791" s="54"/>
      <c r="T791" s="54"/>
      <c r="U791" s="54"/>
      <c r="V791" s="54"/>
      <c r="W791" s="54"/>
    </row>
    <row r="792" spans="1:23" x14ac:dyDescent="0.25">
      <c r="A792" s="52"/>
      <c r="B792" s="53"/>
      <c r="C792" s="53"/>
      <c r="D792" s="54"/>
      <c r="E792" s="54"/>
      <c r="F792" s="54"/>
      <c r="G792" s="4"/>
      <c r="H792" s="4"/>
      <c r="I792" s="7"/>
      <c r="J792" s="7"/>
      <c r="K792" s="7"/>
      <c r="L792" s="11" t="str">
        <f>IF(J792="0. Initiate","$51,000",IF(J792="1. Junior Member","$306,000",IF(J792="2. Member","$1,581,000",IF(J792="3. Senior Member","$0",IF(J792="4. Consul Initiate","$0","$0")))))</f>
        <v>$0</v>
      </c>
      <c r="M792" s="39">
        <f>L792-N792</f>
        <v>0</v>
      </c>
      <c r="N792" s="44"/>
      <c r="O792" s="9"/>
      <c r="P792" s="93"/>
      <c r="Q792" s="111"/>
      <c r="R792" s="111"/>
      <c r="S792" s="54"/>
      <c r="T792" s="54"/>
      <c r="U792" s="54"/>
      <c r="V792" s="54"/>
      <c r="W792" s="54"/>
    </row>
    <row r="793" spans="1:23" x14ac:dyDescent="0.25">
      <c r="A793" s="52"/>
      <c r="B793" s="53"/>
      <c r="C793" s="53"/>
      <c r="D793" s="54"/>
      <c r="E793" s="54"/>
      <c r="F793" s="54"/>
      <c r="G793" s="4"/>
      <c r="H793" s="4"/>
      <c r="I793" s="7"/>
      <c r="J793" s="7"/>
      <c r="K793" s="7"/>
      <c r="L793" s="11" t="str">
        <f>IF(J793="0. Initiate","$51,000",IF(J793="1. Junior Member","$306,000",IF(J793="2. Member","$1,581,000",IF(J793="3. Senior Member","$0",IF(J793="4. Consul Initiate","$0","$0")))))</f>
        <v>$0</v>
      </c>
      <c r="M793" s="39">
        <f>L793-N793</f>
        <v>0</v>
      </c>
      <c r="N793" s="44"/>
      <c r="O793" s="9"/>
      <c r="P793" s="93"/>
      <c r="Q793" s="111"/>
      <c r="R793" s="111"/>
      <c r="S793" s="54"/>
      <c r="T793" s="54"/>
      <c r="U793" s="54"/>
      <c r="V793" s="54"/>
      <c r="W793" s="54"/>
    </row>
    <row r="794" spans="1:23" x14ac:dyDescent="0.25">
      <c r="A794" s="52"/>
      <c r="B794" s="53"/>
      <c r="C794" s="53"/>
      <c r="D794" s="54"/>
      <c r="E794" s="54"/>
      <c r="F794" s="54"/>
      <c r="G794" s="4"/>
      <c r="H794" s="4"/>
      <c r="I794" s="7"/>
      <c r="J794" s="7"/>
      <c r="K794" s="7"/>
      <c r="L794" s="11" t="str">
        <f>IF(J794="0. Initiate","$51,000",IF(J794="1. Junior Member","$306,000",IF(J794="2. Member","$1,581,000",IF(J794="3. Senior Member","$0",IF(J794="4. Consul Initiate","$0","$0")))))</f>
        <v>$0</v>
      </c>
      <c r="M794" s="39">
        <f>L794-N794</f>
        <v>0</v>
      </c>
      <c r="N794" s="44"/>
      <c r="O794" s="9"/>
      <c r="P794" s="93"/>
      <c r="Q794" s="111"/>
      <c r="R794" s="111"/>
      <c r="S794" s="54"/>
      <c r="T794" s="54"/>
      <c r="U794" s="54"/>
      <c r="V794" s="54"/>
      <c r="W794" s="54"/>
    </row>
    <row r="795" spans="1:23" x14ac:dyDescent="0.25">
      <c r="A795" s="52"/>
      <c r="B795" s="53"/>
      <c r="C795" s="53"/>
      <c r="D795" s="54"/>
      <c r="E795" s="54"/>
      <c r="F795" s="54"/>
      <c r="G795" s="4"/>
      <c r="H795" s="4"/>
      <c r="I795" s="7"/>
      <c r="J795" s="7"/>
      <c r="K795" s="7"/>
      <c r="L795" s="11" t="str">
        <f>IF(J795="0. Initiate","$51,000",IF(J795="1. Junior Member","$306,000",IF(J795="2. Member","$1,581,000",IF(J795="3. Senior Member","$0",IF(J795="4. Consul Initiate","$0","$0")))))</f>
        <v>$0</v>
      </c>
      <c r="M795" s="39">
        <f>L795-N795</f>
        <v>0</v>
      </c>
      <c r="N795" s="44"/>
      <c r="O795" s="9"/>
      <c r="P795" s="93"/>
      <c r="Q795" s="111"/>
      <c r="R795" s="111"/>
      <c r="S795" s="54"/>
      <c r="T795" s="54"/>
      <c r="U795" s="54"/>
      <c r="V795" s="54"/>
      <c r="W795" s="54"/>
    </row>
    <row r="796" spans="1:23" x14ac:dyDescent="0.25">
      <c r="A796" s="52"/>
      <c r="B796" s="53"/>
      <c r="C796" s="53"/>
      <c r="D796" s="54"/>
      <c r="E796" s="54"/>
      <c r="F796" s="54"/>
      <c r="G796" s="4"/>
      <c r="H796" s="4"/>
      <c r="I796" s="7"/>
      <c r="J796" s="7"/>
      <c r="K796" s="7"/>
      <c r="L796" s="11" t="str">
        <f>IF(J796="0. Initiate","$51,000",IF(J796="1. Junior Member","$306,000",IF(J796="2. Member","$1,581,000",IF(J796="3. Senior Member","$0",IF(J796="4. Consul Initiate","$0","$0")))))</f>
        <v>$0</v>
      </c>
      <c r="M796" s="39">
        <f>L796-N796</f>
        <v>0</v>
      </c>
      <c r="N796" s="44"/>
      <c r="O796" s="9"/>
      <c r="P796" s="93"/>
      <c r="Q796" s="111"/>
      <c r="R796" s="111"/>
      <c r="S796" s="54"/>
      <c r="T796" s="54"/>
      <c r="U796" s="54"/>
      <c r="V796" s="54"/>
      <c r="W796" s="54"/>
    </row>
    <row r="797" spans="1:23" x14ac:dyDescent="0.25">
      <c r="A797" s="52"/>
      <c r="B797" s="53"/>
      <c r="C797" s="53"/>
      <c r="D797" s="54"/>
      <c r="E797" s="54"/>
      <c r="F797" s="54"/>
      <c r="G797" s="4"/>
      <c r="H797" s="4"/>
      <c r="I797" s="7"/>
      <c r="J797" s="7"/>
      <c r="K797" s="7"/>
      <c r="L797" s="11" t="str">
        <f>IF(J797="0. Initiate","$51,000",IF(J797="1. Junior Member","$306,000",IF(J797="2. Member","$1,581,000",IF(J797="3. Senior Member","$0",IF(J797="4. Consul Initiate","$0","$0")))))</f>
        <v>$0</v>
      </c>
      <c r="M797" s="39">
        <f>L797-N797</f>
        <v>0</v>
      </c>
      <c r="N797" s="44"/>
      <c r="O797" s="9"/>
      <c r="P797" s="93"/>
      <c r="Q797" s="111"/>
      <c r="R797" s="111"/>
      <c r="S797" s="54"/>
      <c r="T797" s="54"/>
      <c r="U797" s="54"/>
      <c r="V797" s="54"/>
      <c r="W797" s="54"/>
    </row>
    <row r="798" spans="1:23" x14ac:dyDescent="0.25">
      <c r="A798" s="52"/>
      <c r="B798" s="53"/>
      <c r="C798" s="53"/>
      <c r="D798" s="54"/>
      <c r="E798" s="54"/>
      <c r="F798" s="54"/>
      <c r="G798" s="4"/>
      <c r="H798" s="4"/>
      <c r="I798" s="7"/>
      <c r="J798" s="7"/>
      <c r="K798" s="7"/>
      <c r="L798" s="11" t="str">
        <f>IF(J798="0. Initiate","$51,000",IF(J798="1. Junior Member","$306,000",IF(J798="2. Member","$1,581,000",IF(J798="3. Senior Member","$0",IF(J798="4. Consul Initiate","$0","$0")))))</f>
        <v>$0</v>
      </c>
      <c r="M798" s="39">
        <f>L798-N798</f>
        <v>0</v>
      </c>
      <c r="N798" s="44"/>
      <c r="O798" s="9"/>
      <c r="P798" s="93"/>
      <c r="Q798" s="111"/>
      <c r="R798" s="111"/>
      <c r="S798" s="54"/>
      <c r="T798" s="54"/>
      <c r="U798" s="54"/>
      <c r="V798" s="54"/>
      <c r="W798" s="54"/>
    </row>
    <row r="799" spans="1:23" x14ac:dyDescent="0.25">
      <c r="A799" s="52"/>
      <c r="B799" s="53"/>
      <c r="C799" s="53"/>
      <c r="D799" s="54"/>
      <c r="E799" s="54"/>
      <c r="F799" s="54"/>
      <c r="G799" s="4"/>
      <c r="H799" s="4"/>
      <c r="I799" s="7"/>
      <c r="J799" s="7"/>
      <c r="K799" s="7"/>
      <c r="L799" s="11" t="str">
        <f>IF(J799="0. Initiate","$51,000",IF(J799="1. Junior Member","$306,000",IF(J799="2. Member","$1,581,000",IF(J799="3. Senior Member","$0",IF(J799="4. Consul Initiate","$0","$0")))))</f>
        <v>$0</v>
      </c>
      <c r="M799" s="39">
        <f>L799-N799</f>
        <v>0</v>
      </c>
      <c r="N799" s="44"/>
      <c r="O799" s="9"/>
      <c r="P799" s="93"/>
      <c r="Q799" s="111"/>
      <c r="R799" s="111"/>
      <c r="S799" s="54"/>
      <c r="T799" s="54"/>
      <c r="U799" s="54"/>
      <c r="V799" s="54"/>
      <c r="W799" s="54"/>
    </row>
    <row r="800" spans="1:23" x14ac:dyDescent="0.25">
      <c r="A800" s="52"/>
      <c r="B800" s="53"/>
      <c r="C800" s="53"/>
      <c r="D800" s="54"/>
      <c r="E800" s="54"/>
      <c r="F800" s="54"/>
      <c r="G800" s="4"/>
      <c r="H800" s="4"/>
      <c r="I800" s="7"/>
      <c r="J800" s="7"/>
      <c r="K800" s="7"/>
      <c r="L800" s="11" t="str">
        <f>IF(J800="0. Initiate","$51,000",IF(J800="1. Junior Member","$306,000",IF(J800="2. Member","$1,581,000",IF(J800="3. Senior Member","$0",IF(J800="4. Consul Initiate","$0","$0")))))</f>
        <v>$0</v>
      </c>
      <c r="M800" s="39">
        <f>L800-N800</f>
        <v>0</v>
      </c>
      <c r="N800" s="44"/>
      <c r="O800" s="9"/>
      <c r="P800" s="93"/>
      <c r="Q800" s="111"/>
      <c r="R800" s="111"/>
      <c r="S800" s="54"/>
      <c r="T800" s="54"/>
      <c r="U800" s="54"/>
      <c r="V800" s="54"/>
      <c r="W800" s="54"/>
    </row>
    <row r="801" spans="1:23" x14ac:dyDescent="0.25">
      <c r="A801" s="52"/>
      <c r="B801" s="53"/>
      <c r="C801" s="53"/>
      <c r="D801" s="54"/>
      <c r="E801" s="54"/>
      <c r="F801" s="54"/>
      <c r="G801" s="4"/>
      <c r="H801" s="4"/>
      <c r="I801" s="7"/>
      <c r="J801" s="7"/>
      <c r="K801" s="7"/>
      <c r="L801" s="11" t="str">
        <f>IF(J801="0. Initiate","$51,000",IF(J801="1. Junior Member","$306,000",IF(J801="2. Member","$1,581,000",IF(J801="3. Senior Member","$0",IF(J801="4. Consul Initiate","$0","$0")))))</f>
        <v>$0</v>
      </c>
      <c r="M801" s="39">
        <f>L801-N801</f>
        <v>0</v>
      </c>
      <c r="N801" s="44"/>
      <c r="O801" s="9"/>
      <c r="P801" s="93"/>
      <c r="Q801" s="111"/>
      <c r="R801" s="111"/>
      <c r="S801" s="54"/>
      <c r="T801" s="54"/>
      <c r="U801" s="54"/>
      <c r="V801" s="54"/>
      <c r="W801" s="54"/>
    </row>
    <row r="802" spans="1:23" x14ac:dyDescent="0.25">
      <c r="A802" s="52"/>
      <c r="B802" s="53"/>
      <c r="C802" s="53"/>
      <c r="D802" s="54"/>
      <c r="E802" s="54"/>
      <c r="F802" s="54"/>
      <c r="G802" s="4"/>
      <c r="H802" s="4"/>
      <c r="I802" s="7"/>
      <c r="J802" s="7"/>
      <c r="K802" s="7"/>
      <c r="L802" s="11" t="str">
        <f>IF(J802="0. Initiate","$51,000",IF(J802="1. Junior Member","$306,000",IF(J802="2. Member","$1,581,000",IF(J802="3. Senior Member","$0",IF(J802="4. Consul Initiate","$0","$0")))))</f>
        <v>$0</v>
      </c>
      <c r="M802" s="39">
        <f>L802-N802</f>
        <v>0</v>
      </c>
      <c r="N802" s="44"/>
      <c r="O802" s="9"/>
      <c r="P802" s="93"/>
      <c r="Q802" s="111"/>
      <c r="R802" s="111"/>
      <c r="S802" s="54"/>
      <c r="T802" s="54"/>
      <c r="U802" s="54"/>
      <c r="V802" s="54"/>
      <c r="W802" s="54"/>
    </row>
    <row r="803" spans="1:23" x14ac:dyDescent="0.25">
      <c r="A803" s="52"/>
      <c r="B803" s="53"/>
      <c r="C803" s="53"/>
      <c r="D803" s="54"/>
      <c r="E803" s="54"/>
      <c r="F803" s="54"/>
      <c r="G803" s="4"/>
      <c r="H803" s="4"/>
      <c r="I803" s="7"/>
      <c r="J803" s="7"/>
      <c r="K803" s="7"/>
      <c r="L803" s="11" t="str">
        <f>IF(J803="0. Initiate","$51,000",IF(J803="1. Junior Member","$306,000",IF(J803="2. Member","$1,581,000",IF(J803="3. Senior Member","$0",IF(J803="4. Consul Initiate","$0","$0")))))</f>
        <v>$0</v>
      </c>
      <c r="M803" s="39">
        <f>L803-N803</f>
        <v>0</v>
      </c>
      <c r="N803" s="44"/>
      <c r="O803" s="9"/>
      <c r="P803" s="93"/>
      <c r="Q803" s="111"/>
      <c r="R803" s="111"/>
      <c r="S803" s="54"/>
      <c r="T803" s="54"/>
      <c r="U803" s="54"/>
      <c r="V803" s="54"/>
      <c r="W803" s="54"/>
    </row>
    <row r="804" spans="1:23" x14ac:dyDescent="0.25">
      <c r="A804" s="52"/>
      <c r="B804" s="53"/>
      <c r="C804" s="53"/>
      <c r="D804" s="54"/>
      <c r="E804" s="54"/>
      <c r="F804" s="54"/>
      <c r="G804" s="4"/>
      <c r="H804" s="4"/>
      <c r="I804" s="7"/>
      <c r="J804" s="7"/>
      <c r="K804" s="7"/>
      <c r="L804" s="11" t="str">
        <f>IF(J804="0. Initiate","$51,000",IF(J804="1. Junior Member","$306,000",IF(J804="2. Member","$1,581,000",IF(J804="3. Senior Member","$0",IF(J804="4. Consul Initiate","$0","$0")))))</f>
        <v>$0</v>
      </c>
      <c r="M804" s="39">
        <f>L804-N804</f>
        <v>0</v>
      </c>
      <c r="N804" s="44"/>
      <c r="O804" s="9"/>
      <c r="P804" s="93"/>
      <c r="Q804" s="111"/>
      <c r="R804" s="111"/>
      <c r="S804" s="54"/>
      <c r="T804" s="54"/>
      <c r="U804" s="54"/>
      <c r="V804" s="54"/>
      <c r="W804" s="54"/>
    </row>
    <row r="805" spans="1:23" x14ac:dyDescent="0.25">
      <c r="A805" s="52"/>
      <c r="B805" s="53"/>
      <c r="C805" s="53"/>
      <c r="D805" s="54"/>
      <c r="E805" s="54"/>
      <c r="F805" s="54"/>
      <c r="G805" s="4"/>
      <c r="H805" s="4"/>
      <c r="I805" s="7"/>
      <c r="J805" s="7"/>
      <c r="K805" s="7"/>
      <c r="L805" s="11" t="str">
        <f>IF(J805="0. Initiate","$51,000",IF(J805="1. Junior Member","$306,000",IF(J805="2. Member","$1,581,000",IF(J805="3. Senior Member","$0",IF(J805="4. Consul Initiate","$0","$0")))))</f>
        <v>$0</v>
      </c>
      <c r="M805" s="39">
        <f>L805-N805</f>
        <v>0</v>
      </c>
      <c r="N805" s="44"/>
      <c r="O805" s="9"/>
      <c r="P805" s="93"/>
      <c r="Q805" s="111"/>
      <c r="R805" s="111"/>
      <c r="S805" s="54"/>
      <c r="T805" s="54"/>
      <c r="U805" s="54"/>
      <c r="V805" s="54"/>
      <c r="W805" s="54"/>
    </row>
    <row r="806" spans="1:23" x14ac:dyDescent="0.25">
      <c r="A806" s="52"/>
      <c r="B806" s="53"/>
      <c r="C806" s="53"/>
      <c r="D806" s="54"/>
      <c r="E806" s="54"/>
      <c r="F806" s="54"/>
      <c r="G806" s="4"/>
      <c r="H806" s="4"/>
      <c r="I806" s="7"/>
      <c r="J806" s="7"/>
      <c r="K806" s="7"/>
      <c r="L806" s="11" t="str">
        <f>IF(J806="0. Initiate","$51,000",IF(J806="1. Junior Member","$306,000",IF(J806="2. Member","$1,581,000",IF(J806="3. Senior Member","$0",IF(J806="4. Consul Initiate","$0","$0")))))</f>
        <v>$0</v>
      </c>
      <c r="M806" s="39">
        <f>L806-N806</f>
        <v>0</v>
      </c>
      <c r="N806" s="44"/>
      <c r="O806" s="9"/>
      <c r="P806" s="93"/>
      <c r="Q806" s="111"/>
      <c r="R806" s="111"/>
      <c r="S806" s="54"/>
      <c r="T806" s="54"/>
      <c r="U806" s="54"/>
      <c r="V806" s="54"/>
      <c r="W806" s="54"/>
    </row>
    <row r="807" spans="1:23" x14ac:dyDescent="0.25">
      <c r="A807" s="52"/>
      <c r="B807" s="53"/>
      <c r="C807" s="53"/>
      <c r="D807" s="54"/>
      <c r="E807" s="54"/>
      <c r="F807" s="54"/>
      <c r="G807" s="4"/>
      <c r="H807" s="4"/>
      <c r="I807" s="7"/>
      <c r="J807" s="7"/>
      <c r="K807" s="7"/>
      <c r="L807" s="11" t="str">
        <f>IF(J807="0. Initiate","$51,000",IF(J807="1. Junior Member","$306,000",IF(J807="2. Member","$1,581,000",IF(J807="3. Senior Member","$0",IF(J807="4. Consul Initiate","$0","$0")))))</f>
        <v>$0</v>
      </c>
      <c r="M807" s="39">
        <f>L807-N807</f>
        <v>0</v>
      </c>
      <c r="N807" s="44"/>
      <c r="O807" s="9"/>
      <c r="P807" s="93"/>
      <c r="Q807" s="111"/>
      <c r="R807" s="111"/>
      <c r="S807" s="54"/>
      <c r="T807" s="54"/>
      <c r="U807" s="54"/>
      <c r="V807" s="54"/>
      <c r="W807" s="54"/>
    </row>
    <row r="808" spans="1:23" x14ac:dyDescent="0.25">
      <c r="A808" s="52"/>
      <c r="B808" s="53"/>
      <c r="C808" s="53"/>
      <c r="D808" s="54"/>
      <c r="E808" s="54"/>
      <c r="F808" s="54"/>
      <c r="G808" s="4"/>
      <c r="H808" s="4"/>
      <c r="I808" s="7"/>
      <c r="J808" s="7"/>
      <c r="K808" s="7"/>
      <c r="L808" s="11" t="str">
        <f>IF(J808="0. Initiate","$51,000",IF(J808="1. Junior Member","$306,000",IF(J808="2. Member","$1,581,000",IF(J808="3. Senior Member","$0",IF(J808="4. Consul Initiate","$0","$0")))))</f>
        <v>$0</v>
      </c>
      <c r="M808" s="39">
        <f>L808-N808</f>
        <v>0</v>
      </c>
      <c r="N808" s="44"/>
      <c r="O808" s="9"/>
      <c r="P808" s="93"/>
      <c r="Q808" s="111"/>
      <c r="R808" s="111"/>
      <c r="S808" s="54"/>
      <c r="T808" s="54"/>
      <c r="U808" s="54"/>
      <c r="V808" s="54"/>
      <c r="W808" s="54"/>
    </row>
    <row r="809" spans="1:23" x14ac:dyDescent="0.25">
      <c r="A809" s="52"/>
      <c r="B809" s="53"/>
      <c r="C809" s="53"/>
      <c r="D809" s="54"/>
      <c r="E809" s="54"/>
      <c r="F809" s="54"/>
      <c r="G809" s="4"/>
      <c r="H809" s="4"/>
      <c r="I809" s="7"/>
      <c r="J809" s="7"/>
      <c r="K809" s="7"/>
      <c r="L809" s="11" t="str">
        <f>IF(J809="0. Initiate","$51,000",IF(J809="1. Junior Member","$306,000",IF(J809="2. Member","$1,581,000",IF(J809="3. Senior Member","$0",IF(J809="4. Consul Initiate","$0","$0")))))</f>
        <v>$0</v>
      </c>
      <c r="M809" s="39">
        <f>L809-N809</f>
        <v>0</v>
      </c>
      <c r="N809" s="44"/>
      <c r="O809" s="9"/>
      <c r="P809" s="93"/>
      <c r="Q809" s="111"/>
      <c r="R809" s="111"/>
      <c r="S809" s="54"/>
      <c r="T809" s="54"/>
      <c r="U809" s="54"/>
      <c r="V809" s="54"/>
      <c r="W809" s="54"/>
    </row>
    <row r="810" spans="1:23" x14ac:dyDescent="0.25">
      <c r="A810" s="52"/>
      <c r="B810" s="53"/>
      <c r="C810" s="53"/>
      <c r="D810" s="54"/>
      <c r="E810" s="54"/>
      <c r="F810" s="54"/>
      <c r="G810" s="4"/>
      <c r="H810" s="4"/>
      <c r="I810" s="7"/>
      <c r="J810" s="7"/>
      <c r="K810" s="7"/>
      <c r="L810" s="11" t="str">
        <f>IF(J810="0. Initiate","$51,000",IF(J810="1. Junior Member","$306,000",IF(J810="2. Member","$1,581,000",IF(J810="3. Senior Member","$0",IF(J810="4. Consul Initiate","$0","$0")))))</f>
        <v>$0</v>
      </c>
      <c r="M810" s="39">
        <f>L810-N810</f>
        <v>0</v>
      </c>
      <c r="N810" s="44"/>
      <c r="O810" s="9"/>
      <c r="P810" s="93"/>
      <c r="Q810" s="111"/>
      <c r="R810" s="111"/>
      <c r="S810" s="54"/>
      <c r="T810" s="54"/>
      <c r="U810" s="54"/>
      <c r="V810" s="54"/>
      <c r="W810" s="54"/>
    </row>
    <row r="811" spans="1:23" x14ac:dyDescent="0.25">
      <c r="A811" s="52"/>
      <c r="B811" s="53"/>
      <c r="C811" s="53"/>
      <c r="D811" s="54"/>
      <c r="E811" s="54"/>
      <c r="F811" s="54"/>
      <c r="G811" s="4"/>
      <c r="H811" s="4"/>
      <c r="I811" s="7"/>
      <c r="J811" s="7"/>
      <c r="K811" s="7"/>
      <c r="L811" s="11" t="str">
        <f>IF(J811="0. Initiate","$51,000",IF(J811="1. Junior Member","$306,000",IF(J811="2. Member","$1,581,000",IF(J811="3. Senior Member","$0",IF(J811="4. Consul Initiate","$0","$0")))))</f>
        <v>$0</v>
      </c>
      <c r="M811" s="39">
        <f>L811-N811</f>
        <v>0</v>
      </c>
      <c r="N811" s="44"/>
      <c r="O811" s="9"/>
      <c r="P811" s="93"/>
      <c r="Q811" s="111"/>
      <c r="R811" s="111"/>
      <c r="S811" s="54"/>
      <c r="T811" s="54"/>
      <c r="U811" s="54"/>
      <c r="V811" s="54"/>
      <c r="W811" s="54"/>
    </row>
    <row r="812" spans="1:23" x14ac:dyDescent="0.25">
      <c r="A812" s="52"/>
      <c r="B812" s="53"/>
      <c r="C812" s="53"/>
      <c r="D812" s="54"/>
      <c r="E812" s="54"/>
      <c r="F812" s="54"/>
      <c r="G812" s="4"/>
      <c r="H812" s="4"/>
      <c r="I812" s="7"/>
      <c r="J812" s="7"/>
      <c r="K812" s="7"/>
      <c r="L812" s="11" t="str">
        <f>IF(J812="0. Initiate","$51,000",IF(J812="1. Junior Member","$306,000",IF(J812="2. Member","$1,581,000",IF(J812="3. Senior Member","$0",IF(J812="4. Consul Initiate","$0","$0")))))</f>
        <v>$0</v>
      </c>
      <c r="M812" s="39">
        <f>L812-N812</f>
        <v>0</v>
      </c>
      <c r="N812" s="44"/>
      <c r="O812" s="9"/>
      <c r="P812" s="93"/>
      <c r="Q812" s="111"/>
      <c r="R812" s="111"/>
      <c r="S812" s="54"/>
      <c r="T812" s="54"/>
      <c r="U812" s="54"/>
      <c r="V812" s="54"/>
      <c r="W812" s="54"/>
    </row>
    <row r="813" spans="1:23" x14ac:dyDescent="0.25">
      <c r="A813" s="52"/>
      <c r="B813" s="53"/>
      <c r="C813" s="53"/>
      <c r="D813" s="54"/>
      <c r="E813" s="54"/>
      <c r="F813" s="54"/>
      <c r="G813" s="4"/>
      <c r="H813" s="4"/>
      <c r="I813" s="7"/>
      <c r="J813" s="7"/>
      <c r="K813" s="7"/>
      <c r="L813" s="11" t="str">
        <f>IF(J813="0. Initiate","$51,000",IF(J813="1. Junior Member","$306,000",IF(J813="2. Member","$1,581,000",IF(J813="3. Senior Member","$0",IF(J813="4. Consul Initiate","$0","$0")))))</f>
        <v>$0</v>
      </c>
      <c r="M813" s="39">
        <f>L813-N813</f>
        <v>0</v>
      </c>
      <c r="N813" s="44"/>
      <c r="O813" s="9"/>
      <c r="P813" s="93"/>
      <c r="Q813" s="111"/>
      <c r="R813" s="111"/>
      <c r="S813" s="54"/>
      <c r="T813" s="54"/>
      <c r="U813" s="54"/>
      <c r="V813" s="54"/>
      <c r="W813" s="54"/>
    </row>
    <row r="814" spans="1:23" x14ac:dyDescent="0.25">
      <c r="A814" s="52"/>
      <c r="B814" s="53"/>
      <c r="C814" s="53"/>
      <c r="D814" s="54"/>
      <c r="E814" s="54"/>
      <c r="F814" s="54"/>
      <c r="G814" s="4"/>
      <c r="H814" s="4"/>
      <c r="I814" s="7"/>
      <c r="J814" s="7"/>
      <c r="K814" s="7"/>
      <c r="L814" s="11" t="str">
        <f>IF(J814="0. Initiate","$51,000",IF(J814="1. Junior Member","$306,000",IF(J814="2. Member","$1,581,000",IF(J814="3. Senior Member","$0",IF(J814="4. Consul Initiate","$0","$0")))))</f>
        <v>$0</v>
      </c>
      <c r="M814" s="39">
        <f>L814-N814</f>
        <v>0</v>
      </c>
      <c r="N814" s="44"/>
      <c r="O814" s="9"/>
      <c r="P814" s="93"/>
      <c r="Q814" s="111"/>
      <c r="R814" s="111"/>
      <c r="S814" s="54"/>
      <c r="T814" s="54"/>
      <c r="U814" s="54"/>
      <c r="V814" s="54"/>
      <c r="W814" s="54"/>
    </row>
    <row r="815" spans="1:23" x14ac:dyDescent="0.25">
      <c r="A815" s="52"/>
      <c r="B815" s="53"/>
      <c r="C815" s="53"/>
      <c r="D815" s="54"/>
      <c r="E815" s="54"/>
      <c r="F815" s="54"/>
      <c r="G815" s="4"/>
      <c r="H815" s="4"/>
      <c r="I815" s="7"/>
      <c r="J815" s="7"/>
      <c r="K815" s="7"/>
      <c r="L815" s="11" t="str">
        <f>IF(J815="0. Initiate","$51,000",IF(J815="1. Junior Member","$306,000",IF(J815="2. Member","$1,581,000",IF(J815="3. Senior Member","$0",IF(J815="4. Consul Initiate","$0","$0")))))</f>
        <v>$0</v>
      </c>
      <c r="M815" s="39">
        <f>L815-N815</f>
        <v>0</v>
      </c>
      <c r="N815" s="44"/>
      <c r="O815" s="9"/>
      <c r="P815" s="93"/>
      <c r="Q815" s="111"/>
      <c r="R815" s="111"/>
      <c r="S815" s="54"/>
      <c r="T815" s="54"/>
      <c r="U815" s="54"/>
      <c r="V815" s="54"/>
      <c r="W815" s="54"/>
    </row>
    <row r="816" spans="1:23" x14ac:dyDescent="0.25">
      <c r="A816" s="52"/>
      <c r="B816" s="53"/>
      <c r="C816" s="53"/>
      <c r="D816" s="54"/>
      <c r="E816" s="54"/>
      <c r="F816" s="54"/>
      <c r="G816" s="4"/>
      <c r="H816" s="4"/>
      <c r="I816" s="7"/>
      <c r="J816" s="7"/>
      <c r="K816" s="7"/>
      <c r="L816" s="11" t="str">
        <f>IF(J816="0. Initiate","$51,000",IF(J816="1. Junior Member","$306,000",IF(J816="2. Member","$1,581,000",IF(J816="3. Senior Member","$0",IF(J816="4. Consul Initiate","$0","$0")))))</f>
        <v>$0</v>
      </c>
      <c r="M816" s="39">
        <f>L816-N816</f>
        <v>0</v>
      </c>
      <c r="N816" s="44"/>
      <c r="O816" s="9"/>
      <c r="P816" s="93"/>
      <c r="Q816" s="111"/>
      <c r="R816" s="111"/>
      <c r="S816" s="54"/>
      <c r="T816" s="54"/>
      <c r="U816" s="54"/>
      <c r="V816" s="54"/>
      <c r="W816" s="54"/>
    </row>
    <row r="817" spans="1:23" x14ac:dyDescent="0.25">
      <c r="A817" s="52"/>
      <c r="B817" s="53"/>
      <c r="C817" s="53"/>
      <c r="D817" s="54"/>
      <c r="E817" s="54"/>
      <c r="F817" s="54"/>
      <c r="G817" s="4"/>
      <c r="H817" s="4"/>
      <c r="I817" s="7"/>
      <c r="J817" s="7"/>
      <c r="K817" s="7"/>
      <c r="L817" s="11" t="str">
        <f>IF(J817="0. Initiate","$51,000",IF(J817="1. Junior Member","$306,000",IF(J817="2. Member","$1,581,000",IF(J817="3. Senior Member","$0",IF(J817="4. Consul Initiate","$0","$0")))))</f>
        <v>$0</v>
      </c>
      <c r="M817" s="39">
        <f>L817-N817</f>
        <v>0</v>
      </c>
      <c r="N817" s="44"/>
      <c r="O817" s="9"/>
      <c r="P817" s="93"/>
      <c r="Q817" s="111"/>
      <c r="R817" s="111"/>
      <c r="S817" s="54"/>
      <c r="T817" s="54"/>
      <c r="U817" s="54"/>
      <c r="V817" s="54"/>
      <c r="W817" s="54"/>
    </row>
    <row r="818" spans="1:23" x14ac:dyDescent="0.25">
      <c r="A818" s="52"/>
      <c r="B818" s="53"/>
      <c r="C818" s="53"/>
      <c r="D818" s="54"/>
      <c r="E818" s="54"/>
      <c r="F818" s="54"/>
      <c r="G818" s="4"/>
      <c r="H818" s="4"/>
      <c r="I818" s="7"/>
      <c r="J818" s="7"/>
      <c r="K818" s="7"/>
      <c r="L818" s="11" t="str">
        <f>IF(J818="0. Initiate","$51,000",IF(J818="1. Junior Member","$306,000",IF(J818="2. Member","$1,581,000",IF(J818="3. Senior Member","$0",IF(J818="4. Consul Initiate","$0","$0")))))</f>
        <v>$0</v>
      </c>
      <c r="M818" s="39">
        <f>L818-N818</f>
        <v>0</v>
      </c>
      <c r="N818" s="44"/>
      <c r="O818" s="9"/>
      <c r="P818" s="93"/>
      <c r="Q818" s="111"/>
      <c r="R818" s="111"/>
      <c r="S818" s="54"/>
      <c r="T818" s="54"/>
      <c r="U818" s="54"/>
      <c r="V818" s="54"/>
      <c r="W818" s="54"/>
    </row>
    <row r="819" spans="1:23" x14ac:dyDescent="0.25">
      <c r="A819" s="52"/>
      <c r="B819" s="53"/>
      <c r="C819" s="53"/>
      <c r="D819" s="54"/>
      <c r="E819" s="54"/>
      <c r="F819" s="54"/>
      <c r="G819" s="4"/>
      <c r="H819" s="4"/>
      <c r="I819" s="7"/>
      <c r="J819" s="7"/>
      <c r="K819" s="7"/>
      <c r="L819" s="11" t="str">
        <f>IF(J819="0. Initiate","$51,000",IF(J819="1. Junior Member","$306,000",IF(J819="2. Member","$1,581,000",IF(J819="3. Senior Member","$0",IF(J819="4. Consul Initiate","$0","$0")))))</f>
        <v>$0</v>
      </c>
      <c r="M819" s="39">
        <f>L819-N819</f>
        <v>0</v>
      </c>
      <c r="N819" s="44"/>
      <c r="O819" s="9"/>
      <c r="P819" s="93"/>
      <c r="Q819" s="111"/>
      <c r="R819" s="111"/>
      <c r="S819" s="54"/>
      <c r="T819" s="54"/>
      <c r="U819" s="54"/>
      <c r="V819" s="54"/>
      <c r="W819" s="54"/>
    </row>
    <row r="820" spans="1:23" x14ac:dyDescent="0.25">
      <c r="A820" s="52"/>
      <c r="B820" s="53"/>
      <c r="C820" s="53"/>
      <c r="D820" s="54"/>
      <c r="E820" s="54"/>
      <c r="F820" s="54"/>
      <c r="G820" s="4"/>
      <c r="H820" s="4"/>
      <c r="I820" s="7"/>
      <c r="J820" s="7"/>
      <c r="K820" s="7"/>
      <c r="L820" s="11" t="str">
        <f>IF(J820="0. Initiate","$51,000",IF(J820="1. Junior Member","$306,000",IF(J820="2. Member","$1,581,000",IF(J820="3. Senior Member","$0",IF(J820="4. Consul Initiate","$0","$0")))))</f>
        <v>$0</v>
      </c>
      <c r="M820" s="39">
        <f>L820-N820</f>
        <v>0</v>
      </c>
      <c r="N820" s="44"/>
      <c r="O820" s="9"/>
      <c r="P820" s="93"/>
      <c r="Q820" s="111"/>
      <c r="R820" s="111"/>
      <c r="S820" s="54"/>
      <c r="T820" s="54"/>
      <c r="U820" s="54"/>
      <c r="V820" s="54"/>
      <c r="W820" s="54"/>
    </row>
    <row r="821" spans="1:23" x14ac:dyDescent="0.25">
      <c r="A821" s="52"/>
      <c r="B821" s="53"/>
      <c r="C821" s="53"/>
      <c r="D821" s="54"/>
      <c r="E821" s="54"/>
      <c r="F821" s="54"/>
      <c r="G821" s="4"/>
      <c r="H821" s="4"/>
      <c r="I821" s="7"/>
      <c r="J821" s="7"/>
      <c r="K821" s="7"/>
      <c r="L821" s="11" t="str">
        <f>IF(J821="0. Initiate","$51,000",IF(J821="1. Junior Member","$306,000",IF(J821="2. Member","$1,581,000",IF(J821="3. Senior Member","$0",IF(J821="4. Consul Initiate","$0","$0")))))</f>
        <v>$0</v>
      </c>
      <c r="M821" s="39">
        <f>L821-N821</f>
        <v>0</v>
      </c>
      <c r="N821" s="44"/>
      <c r="O821" s="9"/>
      <c r="P821" s="93"/>
      <c r="Q821" s="111"/>
      <c r="R821" s="111"/>
      <c r="S821" s="54"/>
      <c r="T821" s="54"/>
      <c r="U821" s="54"/>
      <c r="V821" s="54"/>
      <c r="W821" s="54"/>
    </row>
    <row r="822" spans="1:23" x14ac:dyDescent="0.25">
      <c r="A822" s="52"/>
      <c r="B822" s="53"/>
      <c r="C822" s="53"/>
      <c r="D822" s="54"/>
      <c r="E822" s="54"/>
      <c r="F822" s="54"/>
      <c r="G822" s="4"/>
      <c r="H822" s="4"/>
      <c r="I822" s="7"/>
      <c r="J822" s="7"/>
      <c r="K822" s="7"/>
      <c r="L822" s="11" t="str">
        <f>IF(J822="0. Initiate","$51,000",IF(J822="1. Junior Member","$306,000",IF(J822="2. Member","$1,581,000",IF(J822="3. Senior Member","$0",IF(J822="4. Consul Initiate","$0","$0")))))</f>
        <v>$0</v>
      </c>
      <c r="M822" s="39">
        <f>L822-N822</f>
        <v>0</v>
      </c>
      <c r="N822" s="44"/>
      <c r="O822" s="9"/>
      <c r="P822" s="93"/>
      <c r="Q822" s="111"/>
      <c r="R822" s="111"/>
      <c r="S822" s="54"/>
      <c r="T822" s="54"/>
      <c r="U822" s="54"/>
      <c r="V822" s="54"/>
      <c r="W822" s="54"/>
    </row>
    <row r="823" spans="1:23" x14ac:dyDescent="0.25">
      <c r="A823" s="52"/>
      <c r="B823" s="53"/>
      <c r="C823" s="53"/>
      <c r="D823" s="54"/>
      <c r="E823" s="54"/>
      <c r="F823" s="54"/>
      <c r="G823" s="4"/>
      <c r="H823" s="4"/>
      <c r="I823" s="7"/>
      <c r="J823" s="7"/>
      <c r="K823" s="7"/>
      <c r="L823" s="11" t="str">
        <f>IF(J823="0. Initiate","$51,000",IF(J823="1. Junior Member","$306,000",IF(J823="2. Member","$1,581,000",IF(J823="3. Senior Member","$0",IF(J823="4. Consul Initiate","$0","$0")))))</f>
        <v>$0</v>
      </c>
      <c r="M823" s="39">
        <f>L823-N823</f>
        <v>0</v>
      </c>
      <c r="N823" s="44"/>
      <c r="O823" s="9"/>
      <c r="P823" s="93"/>
      <c r="Q823" s="111"/>
      <c r="R823" s="111"/>
      <c r="S823" s="54"/>
      <c r="T823" s="54"/>
      <c r="U823" s="54"/>
      <c r="V823" s="54"/>
      <c r="W823" s="54"/>
    </row>
    <row r="824" spans="1:23" x14ac:dyDescent="0.25">
      <c r="A824" s="52"/>
      <c r="B824" s="53"/>
      <c r="C824" s="53"/>
      <c r="D824" s="54"/>
      <c r="E824" s="54"/>
      <c r="F824" s="54"/>
      <c r="G824" s="4"/>
      <c r="H824" s="4"/>
      <c r="I824" s="7"/>
      <c r="J824" s="7"/>
      <c r="K824" s="7"/>
      <c r="L824" s="11" t="str">
        <f>IF(J824="0. Initiate","$51,000",IF(J824="1. Junior Member","$306,000",IF(J824="2. Member","$1,581,000",IF(J824="3. Senior Member","$0",IF(J824="4. Consul Initiate","$0","$0")))))</f>
        <v>$0</v>
      </c>
      <c r="M824" s="39">
        <f>L824-N824</f>
        <v>0</v>
      </c>
      <c r="N824" s="44"/>
      <c r="O824" s="9"/>
      <c r="P824" s="93"/>
      <c r="Q824" s="111"/>
      <c r="R824" s="111"/>
      <c r="S824" s="54"/>
      <c r="T824" s="54"/>
      <c r="U824" s="54"/>
      <c r="V824" s="54"/>
      <c r="W824" s="54"/>
    </row>
    <row r="825" spans="1:23" x14ac:dyDescent="0.25">
      <c r="A825" s="52"/>
      <c r="B825" s="53"/>
      <c r="C825" s="53"/>
      <c r="D825" s="54"/>
      <c r="E825" s="54"/>
      <c r="F825" s="54"/>
      <c r="G825" s="4"/>
      <c r="H825" s="4"/>
      <c r="I825" s="7"/>
      <c r="J825" s="7"/>
      <c r="K825" s="7"/>
      <c r="L825" s="11" t="str">
        <f>IF(J825="0. Initiate","$51,000",IF(J825="1. Junior Member","$306,000",IF(J825="2. Member","$1,581,000",IF(J825="3. Senior Member","$0",IF(J825="4. Consul Initiate","$0","$0")))))</f>
        <v>$0</v>
      </c>
      <c r="M825" s="39">
        <f>L825-N825</f>
        <v>0</v>
      </c>
      <c r="N825" s="44"/>
      <c r="O825" s="9"/>
      <c r="P825" s="93"/>
      <c r="Q825" s="111"/>
      <c r="R825" s="111"/>
      <c r="S825" s="54"/>
      <c r="T825" s="54"/>
      <c r="U825" s="54"/>
      <c r="V825" s="54"/>
      <c r="W825" s="54"/>
    </row>
    <row r="826" spans="1:23" x14ac:dyDescent="0.25">
      <c r="A826" s="52"/>
      <c r="B826" s="53"/>
      <c r="C826" s="53"/>
      <c r="D826" s="54"/>
      <c r="E826" s="54"/>
      <c r="F826" s="54"/>
      <c r="G826" s="4"/>
      <c r="H826" s="4"/>
      <c r="I826" s="7"/>
      <c r="J826" s="7"/>
      <c r="K826" s="7"/>
      <c r="L826" s="11" t="str">
        <f>IF(J826="0. Initiate","$51,000",IF(J826="1. Junior Member","$306,000",IF(J826="2. Member","$1,581,000",IF(J826="3. Senior Member","$0",IF(J826="4. Consul Initiate","$0","$0")))))</f>
        <v>$0</v>
      </c>
      <c r="M826" s="39">
        <f>L826-N826</f>
        <v>0</v>
      </c>
      <c r="N826" s="44"/>
      <c r="O826" s="9"/>
      <c r="P826" s="93"/>
      <c r="Q826" s="111"/>
      <c r="R826" s="111"/>
      <c r="S826" s="54"/>
      <c r="T826" s="54"/>
      <c r="U826" s="54"/>
      <c r="V826" s="54"/>
      <c r="W826" s="54"/>
    </row>
    <row r="827" spans="1:23" x14ac:dyDescent="0.25">
      <c r="A827" s="52"/>
      <c r="B827" s="53"/>
      <c r="C827" s="53"/>
      <c r="D827" s="54"/>
      <c r="E827" s="54"/>
      <c r="F827" s="54"/>
      <c r="G827" s="4"/>
      <c r="H827" s="4"/>
      <c r="I827" s="7"/>
      <c r="J827" s="7"/>
      <c r="K827" s="7"/>
      <c r="L827" s="11" t="str">
        <f>IF(J827="0. Initiate","$51,000",IF(J827="1. Junior Member","$306,000",IF(J827="2. Member","$1,581,000",IF(J827="3. Senior Member","$0",IF(J827="4. Consul Initiate","$0","$0")))))</f>
        <v>$0</v>
      </c>
      <c r="M827" s="39">
        <f>L827-N827</f>
        <v>0</v>
      </c>
      <c r="N827" s="44"/>
      <c r="O827" s="9"/>
      <c r="P827" s="93"/>
      <c r="Q827" s="111"/>
      <c r="R827" s="111"/>
      <c r="S827" s="54"/>
      <c r="T827" s="54"/>
      <c r="U827" s="54"/>
      <c r="V827" s="54"/>
      <c r="W827" s="54"/>
    </row>
    <row r="828" spans="1:23" x14ac:dyDescent="0.25">
      <c r="A828" s="52"/>
      <c r="B828" s="53"/>
      <c r="C828" s="53"/>
      <c r="D828" s="54"/>
      <c r="E828" s="54"/>
      <c r="F828" s="54"/>
      <c r="G828" s="4"/>
      <c r="H828" s="4"/>
      <c r="I828" s="7"/>
      <c r="J828" s="7"/>
      <c r="K828" s="7"/>
      <c r="L828" s="11" t="str">
        <f>IF(J828="0. Initiate","$51,000",IF(J828="1. Junior Member","$306,000",IF(J828="2. Member","$1,581,000",IF(J828="3. Senior Member","$0",IF(J828="4. Consul Initiate","$0","$0")))))</f>
        <v>$0</v>
      </c>
      <c r="M828" s="39">
        <f>L828-N828</f>
        <v>0</v>
      </c>
      <c r="N828" s="44"/>
      <c r="O828" s="9"/>
      <c r="P828" s="93"/>
      <c r="Q828" s="111"/>
      <c r="R828" s="111"/>
      <c r="S828" s="54"/>
      <c r="T828" s="54"/>
      <c r="U828" s="54"/>
      <c r="V828" s="54"/>
      <c r="W828" s="54"/>
    </row>
    <row r="829" spans="1:23" x14ac:dyDescent="0.25">
      <c r="A829" s="52"/>
      <c r="B829" s="53"/>
      <c r="C829" s="53"/>
      <c r="D829" s="54"/>
      <c r="E829" s="54"/>
      <c r="F829" s="54"/>
      <c r="G829" s="4"/>
      <c r="H829" s="4"/>
      <c r="I829" s="7"/>
      <c r="J829" s="7"/>
      <c r="K829" s="7"/>
      <c r="L829" s="11" t="str">
        <f>IF(J829="0. Initiate","$51,000",IF(J829="1. Junior Member","$306,000",IF(J829="2. Member","$1,581,000",IF(J829="3. Senior Member","$0",IF(J829="4. Consul Initiate","$0","$0")))))</f>
        <v>$0</v>
      </c>
      <c r="M829" s="39">
        <f>L829-N829</f>
        <v>0</v>
      </c>
      <c r="N829" s="44"/>
      <c r="O829" s="9"/>
      <c r="P829" s="93"/>
      <c r="Q829" s="111"/>
      <c r="R829" s="111"/>
      <c r="S829" s="54"/>
      <c r="T829" s="54"/>
      <c r="U829" s="54"/>
      <c r="V829" s="54"/>
      <c r="W829" s="54"/>
    </row>
    <row r="830" spans="1:23" x14ac:dyDescent="0.25">
      <c r="A830" s="52"/>
      <c r="B830" s="53"/>
      <c r="C830" s="53"/>
      <c r="D830" s="54"/>
      <c r="E830" s="54"/>
      <c r="F830" s="54"/>
      <c r="G830" s="4"/>
      <c r="H830" s="4"/>
      <c r="I830" s="7"/>
      <c r="J830" s="7"/>
      <c r="K830" s="7"/>
      <c r="L830" s="11" t="str">
        <f>IF(J830="0. Initiate","$51,000",IF(J830="1. Junior Member","$306,000",IF(J830="2. Member","$1,581,000",IF(J830="3. Senior Member","$0",IF(J830="4. Consul Initiate","$0","$0")))))</f>
        <v>$0</v>
      </c>
      <c r="M830" s="39">
        <f>L830-N830</f>
        <v>0</v>
      </c>
      <c r="N830" s="44"/>
      <c r="O830" s="9"/>
      <c r="P830" s="93"/>
      <c r="Q830" s="111"/>
      <c r="R830" s="111"/>
      <c r="S830" s="54"/>
      <c r="T830" s="54"/>
      <c r="U830" s="54"/>
      <c r="V830" s="54"/>
      <c r="W830" s="54"/>
    </row>
    <row r="831" spans="1:23" x14ac:dyDescent="0.25">
      <c r="A831" s="52"/>
      <c r="B831" s="53"/>
      <c r="C831" s="53"/>
      <c r="D831" s="54"/>
      <c r="E831" s="54"/>
      <c r="F831" s="54"/>
      <c r="G831" s="4"/>
      <c r="H831" s="4"/>
      <c r="I831" s="7"/>
      <c r="J831" s="7"/>
      <c r="K831" s="7"/>
      <c r="L831" s="11" t="str">
        <f>IF(J831="0. Initiate","$51,000",IF(J831="1. Junior Member","$306,000",IF(J831="2. Member","$1,581,000",IF(J831="3. Senior Member","$0",IF(J831="4. Consul Initiate","$0","$0")))))</f>
        <v>$0</v>
      </c>
      <c r="M831" s="39">
        <f>L831-N831</f>
        <v>0</v>
      </c>
      <c r="N831" s="44"/>
      <c r="O831" s="9"/>
      <c r="P831" s="93"/>
      <c r="Q831" s="111"/>
      <c r="R831" s="111"/>
      <c r="S831" s="54"/>
      <c r="T831" s="54"/>
      <c r="U831" s="54"/>
      <c r="V831" s="54"/>
      <c r="W831" s="54"/>
    </row>
    <row r="832" spans="1:23" x14ac:dyDescent="0.25">
      <c r="A832" s="52"/>
      <c r="B832" s="53"/>
      <c r="C832" s="53"/>
      <c r="D832" s="54"/>
      <c r="E832" s="54"/>
      <c r="F832" s="54"/>
      <c r="G832" s="4"/>
      <c r="H832" s="4"/>
      <c r="I832" s="7"/>
      <c r="J832" s="7"/>
      <c r="K832" s="7"/>
      <c r="L832" s="11" t="str">
        <f>IF(J832="0. Initiate","$51,000",IF(J832="1. Junior Member","$306,000",IF(J832="2. Member","$1,581,000",IF(J832="3. Senior Member","$0",IF(J832="4. Consul Initiate","$0","$0")))))</f>
        <v>$0</v>
      </c>
      <c r="M832" s="39">
        <f>L832-N832</f>
        <v>0</v>
      </c>
      <c r="N832" s="44"/>
      <c r="O832" s="9"/>
      <c r="P832" s="93"/>
      <c r="Q832" s="111"/>
      <c r="R832" s="111"/>
      <c r="S832" s="54"/>
      <c r="T832" s="54"/>
      <c r="U832" s="54"/>
      <c r="V832" s="54"/>
      <c r="W832" s="54"/>
    </row>
    <row r="833" spans="1:23" x14ac:dyDescent="0.25">
      <c r="A833" s="52"/>
      <c r="B833" s="53"/>
      <c r="C833" s="53"/>
      <c r="D833" s="54"/>
      <c r="E833" s="54"/>
      <c r="F833" s="54"/>
      <c r="G833" s="4"/>
      <c r="H833" s="4"/>
      <c r="I833" s="7"/>
      <c r="J833" s="7"/>
      <c r="K833" s="7"/>
      <c r="L833" s="11" t="str">
        <f>IF(J833="0. Initiate","$51,000",IF(J833="1. Junior Member","$306,000",IF(J833="2. Member","$1,581,000",IF(J833="3. Senior Member","$0",IF(J833="4. Consul Initiate","$0","$0")))))</f>
        <v>$0</v>
      </c>
      <c r="M833" s="39">
        <f>L833-N833</f>
        <v>0</v>
      </c>
      <c r="N833" s="44"/>
      <c r="O833" s="9"/>
      <c r="P833" s="93"/>
      <c r="Q833" s="111"/>
      <c r="R833" s="111"/>
      <c r="S833" s="54"/>
      <c r="T833" s="54"/>
      <c r="U833" s="54"/>
      <c r="V833" s="54"/>
      <c r="W833" s="54"/>
    </row>
    <row r="834" spans="1:23" x14ac:dyDescent="0.25">
      <c r="A834" s="52"/>
      <c r="B834" s="53"/>
      <c r="C834" s="53"/>
      <c r="D834" s="54"/>
      <c r="E834" s="54"/>
      <c r="F834" s="54"/>
      <c r="G834" s="4"/>
      <c r="H834" s="4"/>
      <c r="I834" s="7"/>
      <c r="J834" s="7"/>
      <c r="K834" s="7"/>
      <c r="L834" s="11" t="str">
        <f>IF(J834="0. Initiate","$51,000",IF(J834="1. Junior Member","$306,000",IF(J834="2. Member","$1,581,000",IF(J834="3. Senior Member","$0",IF(J834="4. Consul Initiate","$0","$0")))))</f>
        <v>$0</v>
      </c>
      <c r="M834" s="39">
        <f>L834-N834</f>
        <v>0</v>
      </c>
      <c r="N834" s="44"/>
      <c r="O834" s="9"/>
      <c r="P834" s="93"/>
      <c r="Q834" s="111"/>
      <c r="R834" s="111"/>
      <c r="S834" s="54"/>
      <c r="T834" s="54"/>
      <c r="U834" s="54"/>
      <c r="V834" s="54"/>
      <c r="W834" s="54"/>
    </row>
    <row r="835" spans="1:23" x14ac:dyDescent="0.25">
      <c r="A835" s="52"/>
      <c r="B835" s="53"/>
      <c r="C835" s="53"/>
      <c r="D835" s="54"/>
      <c r="E835" s="54"/>
      <c r="F835" s="54"/>
      <c r="G835" s="4"/>
      <c r="H835" s="4"/>
      <c r="I835" s="7"/>
      <c r="J835" s="7"/>
      <c r="K835" s="7"/>
      <c r="L835" s="11" t="str">
        <f>IF(J835="0. Initiate","$51,000",IF(J835="1. Junior Member","$306,000",IF(J835="2. Member","$1,581,000",IF(J835="3. Senior Member","$0",IF(J835="4. Consul Initiate","$0","$0")))))</f>
        <v>$0</v>
      </c>
      <c r="M835" s="39">
        <f>L835-N835</f>
        <v>0</v>
      </c>
      <c r="N835" s="44"/>
      <c r="O835" s="9"/>
      <c r="P835" s="93"/>
      <c r="Q835" s="111"/>
      <c r="R835" s="111"/>
      <c r="S835" s="54"/>
      <c r="T835" s="54"/>
      <c r="U835" s="54"/>
      <c r="V835" s="54"/>
      <c r="W835" s="54"/>
    </row>
    <row r="836" spans="1:23" x14ac:dyDescent="0.25">
      <c r="A836" s="52"/>
      <c r="B836" s="53"/>
      <c r="C836" s="53"/>
      <c r="D836" s="54"/>
      <c r="E836" s="54"/>
      <c r="F836" s="54"/>
      <c r="G836" s="4"/>
      <c r="H836" s="4"/>
      <c r="I836" s="7"/>
      <c r="J836" s="7"/>
      <c r="K836" s="7"/>
      <c r="L836" s="11" t="str">
        <f>IF(J836="0. Initiate","$51,000",IF(J836="1. Junior Member","$306,000",IF(J836="2. Member","$1,581,000",IF(J836="3. Senior Member","$0",IF(J836="4. Consul Initiate","$0","$0")))))</f>
        <v>$0</v>
      </c>
      <c r="M836" s="39">
        <f>L836-N836</f>
        <v>0</v>
      </c>
      <c r="N836" s="44"/>
      <c r="O836" s="9"/>
      <c r="P836" s="93"/>
      <c r="Q836" s="111"/>
      <c r="R836" s="111"/>
      <c r="S836" s="54"/>
      <c r="T836" s="54"/>
      <c r="U836" s="54"/>
      <c r="V836" s="54"/>
      <c r="W836" s="54"/>
    </row>
    <row r="837" spans="1:23" x14ac:dyDescent="0.25">
      <c r="A837" s="52"/>
      <c r="B837" s="53"/>
      <c r="C837" s="53"/>
      <c r="D837" s="54"/>
      <c r="E837" s="54"/>
      <c r="F837" s="54"/>
      <c r="G837" s="4"/>
      <c r="H837" s="4"/>
      <c r="I837" s="7"/>
      <c r="J837" s="7"/>
      <c r="K837" s="7"/>
      <c r="L837" s="11" t="str">
        <f>IF(J837="0. Initiate","$51,000",IF(J837="1. Junior Member","$306,000",IF(J837="2. Member","$1,581,000",IF(J837="3. Senior Member","$0",IF(J837="4. Consul Initiate","$0","$0")))))</f>
        <v>$0</v>
      </c>
      <c r="M837" s="39">
        <f>L837-N837</f>
        <v>0</v>
      </c>
      <c r="N837" s="44"/>
      <c r="O837" s="9"/>
      <c r="P837" s="93"/>
      <c r="Q837" s="111"/>
      <c r="R837" s="111"/>
      <c r="S837" s="54"/>
      <c r="T837" s="54"/>
      <c r="U837" s="54"/>
      <c r="V837" s="54"/>
      <c r="W837" s="54"/>
    </row>
    <row r="838" spans="1:23" x14ac:dyDescent="0.25">
      <c r="A838" s="52"/>
      <c r="B838" s="53"/>
      <c r="C838" s="53"/>
      <c r="D838" s="54"/>
      <c r="E838" s="54"/>
      <c r="F838" s="54"/>
      <c r="G838" s="4"/>
      <c r="H838" s="4"/>
      <c r="I838" s="7"/>
      <c r="J838" s="7"/>
      <c r="K838" s="7"/>
      <c r="L838" s="11" t="str">
        <f>IF(J838="0. Initiate","$51,000",IF(J838="1. Junior Member","$306,000",IF(J838="2. Member","$1,581,000",IF(J838="3. Senior Member","$0",IF(J838="4. Consul Initiate","$0","$0")))))</f>
        <v>$0</v>
      </c>
      <c r="M838" s="39">
        <f>L838-N838</f>
        <v>0</v>
      </c>
      <c r="N838" s="44"/>
      <c r="O838" s="9"/>
      <c r="P838" s="93"/>
      <c r="Q838" s="111"/>
      <c r="R838" s="111"/>
      <c r="S838" s="54"/>
      <c r="T838" s="54"/>
      <c r="U838" s="54"/>
      <c r="V838" s="54"/>
      <c r="W838" s="54"/>
    </row>
    <row r="839" spans="1:23" x14ac:dyDescent="0.25">
      <c r="A839" s="52"/>
      <c r="B839" s="53"/>
      <c r="C839" s="53"/>
      <c r="D839" s="54"/>
      <c r="E839" s="54"/>
      <c r="F839" s="54"/>
      <c r="G839" s="4"/>
      <c r="H839" s="4"/>
      <c r="I839" s="7"/>
      <c r="J839" s="7"/>
      <c r="K839" s="7"/>
      <c r="L839" s="11" t="str">
        <f>IF(J839="0. Initiate","$51,000",IF(J839="1. Junior Member","$306,000",IF(J839="2. Member","$1,581,000",IF(J839="3. Senior Member","$0",IF(J839="4. Consul Initiate","$0","$0")))))</f>
        <v>$0</v>
      </c>
      <c r="M839" s="39">
        <f>L839-N839</f>
        <v>0</v>
      </c>
      <c r="N839" s="44"/>
      <c r="O839" s="9"/>
      <c r="P839" s="93"/>
      <c r="Q839" s="111"/>
      <c r="R839" s="111"/>
      <c r="S839" s="54"/>
      <c r="T839" s="54"/>
      <c r="U839" s="54"/>
      <c r="V839" s="54"/>
      <c r="W839" s="54"/>
    </row>
    <row r="840" spans="1:23" x14ac:dyDescent="0.25">
      <c r="A840" s="52"/>
      <c r="B840" s="53"/>
      <c r="C840" s="53"/>
      <c r="D840" s="54"/>
      <c r="E840" s="54"/>
      <c r="F840" s="54"/>
      <c r="G840" s="4"/>
      <c r="H840" s="4"/>
      <c r="I840" s="7"/>
      <c r="J840" s="7"/>
      <c r="K840" s="7"/>
      <c r="L840" s="11" t="str">
        <f>IF(J840="0. Initiate","$51,000",IF(J840="1. Junior Member","$306,000",IF(J840="2. Member","$1,581,000",IF(J840="3. Senior Member","$0",IF(J840="4. Consul Initiate","$0","$0")))))</f>
        <v>$0</v>
      </c>
      <c r="M840" s="39">
        <f>L840-N840</f>
        <v>0</v>
      </c>
      <c r="N840" s="44"/>
      <c r="O840" s="9"/>
      <c r="P840" s="93"/>
      <c r="Q840" s="111"/>
      <c r="R840" s="111"/>
      <c r="S840" s="54"/>
      <c r="T840" s="54"/>
      <c r="U840" s="54"/>
      <c r="V840" s="54"/>
      <c r="W840" s="54"/>
    </row>
    <row r="841" spans="1:23" x14ac:dyDescent="0.25">
      <c r="A841" s="52"/>
      <c r="B841" s="53"/>
      <c r="C841" s="53"/>
      <c r="D841" s="54"/>
      <c r="E841" s="54"/>
      <c r="F841" s="54"/>
      <c r="G841" s="4"/>
      <c r="H841" s="4"/>
      <c r="I841" s="7"/>
      <c r="J841" s="7"/>
      <c r="K841" s="7"/>
      <c r="L841" s="11" t="str">
        <f>IF(J841="0. Initiate","$51,000",IF(J841="1. Junior Member","$306,000",IF(J841="2. Member","$1,581,000",IF(J841="3. Senior Member","$0",IF(J841="4. Consul Initiate","$0","$0")))))</f>
        <v>$0</v>
      </c>
      <c r="M841" s="39">
        <f>L841-N841</f>
        <v>0</v>
      </c>
      <c r="N841" s="44"/>
      <c r="O841" s="9"/>
      <c r="P841" s="93"/>
      <c r="Q841" s="111"/>
      <c r="R841" s="111"/>
      <c r="S841" s="54"/>
      <c r="T841" s="54"/>
      <c r="U841" s="54"/>
      <c r="V841" s="54"/>
      <c r="W841" s="54"/>
    </row>
    <row r="842" spans="1:23" x14ac:dyDescent="0.25">
      <c r="A842" s="52"/>
      <c r="B842" s="53"/>
      <c r="C842" s="53"/>
      <c r="D842" s="54"/>
      <c r="E842" s="54"/>
      <c r="F842" s="54"/>
      <c r="G842" s="4"/>
      <c r="H842" s="4"/>
      <c r="I842" s="7"/>
      <c r="J842" s="7"/>
      <c r="K842" s="7"/>
      <c r="L842" s="11" t="str">
        <f>IF(J842="0. Initiate","$51,000",IF(J842="1. Junior Member","$306,000",IF(J842="2. Member","$1,581,000",IF(J842="3. Senior Member","$0",IF(J842="4. Consul Initiate","$0","$0")))))</f>
        <v>$0</v>
      </c>
      <c r="M842" s="39">
        <f>L842-N842</f>
        <v>0</v>
      </c>
      <c r="N842" s="44"/>
      <c r="O842" s="9"/>
      <c r="P842" s="93"/>
      <c r="Q842" s="111"/>
      <c r="R842" s="111"/>
      <c r="S842" s="54"/>
      <c r="T842" s="54"/>
      <c r="U842" s="54"/>
      <c r="V842" s="54"/>
      <c r="W842" s="54"/>
    </row>
    <row r="843" spans="1:23" x14ac:dyDescent="0.25">
      <c r="A843" s="52"/>
      <c r="B843" s="53"/>
      <c r="C843" s="53"/>
      <c r="D843" s="54"/>
      <c r="E843" s="54"/>
      <c r="F843" s="54"/>
      <c r="G843" s="4"/>
      <c r="H843" s="4"/>
      <c r="I843" s="7"/>
      <c r="J843" s="7"/>
      <c r="K843" s="7"/>
      <c r="L843" s="11" t="str">
        <f>IF(J843="0. Initiate","$51,000",IF(J843="1. Junior Member","$306,000",IF(J843="2. Member","$1,581,000",IF(J843="3. Senior Member","$0",IF(J843="4. Consul Initiate","$0","$0")))))</f>
        <v>$0</v>
      </c>
      <c r="M843" s="39">
        <f>L843-N843</f>
        <v>0</v>
      </c>
      <c r="N843" s="44"/>
      <c r="O843" s="9"/>
      <c r="P843" s="93"/>
      <c r="Q843" s="111"/>
      <c r="R843" s="111"/>
      <c r="S843" s="54"/>
      <c r="T843" s="54"/>
      <c r="U843" s="54"/>
      <c r="V843" s="54"/>
      <c r="W843" s="54"/>
    </row>
    <row r="844" spans="1:23" x14ac:dyDescent="0.25">
      <c r="A844" s="52"/>
      <c r="B844" s="53"/>
      <c r="C844" s="53"/>
      <c r="D844" s="54"/>
      <c r="E844" s="54"/>
      <c r="F844" s="54"/>
      <c r="G844" s="4"/>
      <c r="H844" s="4"/>
      <c r="I844" s="7"/>
      <c r="J844" s="7"/>
      <c r="K844" s="7"/>
      <c r="L844" s="11" t="str">
        <f>IF(J844="0. Initiate","$51,000",IF(J844="1. Junior Member","$306,000",IF(J844="2. Member","$1,581,000",IF(J844="3. Senior Member","$0",IF(J844="4. Consul Initiate","$0","$0")))))</f>
        <v>$0</v>
      </c>
      <c r="M844" s="39">
        <f>L844-N844</f>
        <v>0</v>
      </c>
      <c r="N844" s="44"/>
      <c r="O844" s="9"/>
      <c r="P844" s="93"/>
      <c r="Q844" s="111"/>
      <c r="R844" s="111"/>
      <c r="S844" s="54"/>
      <c r="T844" s="54"/>
      <c r="U844" s="54"/>
      <c r="V844" s="54"/>
      <c r="W844" s="54"/>
    </row>
    <row r="845" spans="1:23" x14ac:dyDescent="0.25">
      <c r="A845" s="52"/>
      <c r="B845" s="53"/>
      <c r="C845" s="53"/>
      <c r="D845" s="54"/>
      <c r="E845" s="54"/>
      <c r="F845" s="54"/>
      <c r="G845" s="4"/>
      <c r="H845" s="4"/>
      <c r="I845" s="7"/>
      <c r="J845" s="7"/>
      <c r="K845" s="7"/>
      <c r="L845" s="11" t="str">
        <f>IF(J845="0. Initiate","$51,000",IF(J845="1. Junior Member","$306,000",IF(J845="2. Member","$1,581,000",IF(J845="3. Senior Member","$0",IF(J845="4. Consul Initiate","$0","$0")))))</f>
        <v>$0</v>
      </c>
      <c r="M845" s="39">
        <f>L845-N845</f>
        <v>0</v>
      </c>
      <c r="N845" s="44"/>
      <c r="O845" s="9"/>
      <c r="P845" s="93"/>
      <c r="Q845" s="111"/>
      <c r="R845" s="111"/>
      <c r="S845" s="54"/>
      <c r="T845" s="54"/>
      <c r="U845" s="54"/>
      <c r="V845" s="54"/>
      <c r="W845" s="54"/>
    </row>
    <row r="846" spans="1:23" x14ac:dyDescent="0.25">
      <c r="A846" s="52"/>
      <c r="B846" s="53"/>
      <c r="C846" s="53"/>
      <c r="D846" s="54"/>
      <c r="E846" s="54"/>
      <c r="F846" s="54"/>
      <c r="G846" s="4"/>
      <c r="H846" s="4"/>
      <c r="I846" s="7"/>
      <c r="J846" s="7"/>
      <c r="K846" s="7"/>
      <c r="L846" s="11" t="str">
        <f>IF(J846="0. Initiate","$51,000",IF(J846="1. Junior Member","$306,000",IF(J846="2. Member","$1,581,000",IF(J846="3. Senior Member","$0",IF(J846="4. Consul Initiate","$0","$0")))))</f>
        <v>$0</v>
      </c>
      <c r="M846" s="39">
        <f>L846-N846</f>
        <v>0</v>
      </c>
      <c r="N846" s="44"/>
      <c r="O846" s="9"/>
      <c r="P846" s="93"/>
      <c r="Q846" s="111"/>
      <c r="R846" s="111"/>
      <c r="S846" s="54"/>
      <c r="T846" s="54"/>
      <c r="U846" s="54"/>
      <c r="V846" s="54"/>
      <c r="W846" s="54"/>
    </row>
    <row r="847" spans="1:23" x14ac:dyDescent="0.25">
      <c r="A847" s="52"/>
      <c r="B847" s="53"/>
      <c r="C847" s="53"/>
      <c r="D847" s="54"/>
      <c r="E847" s="54"/>
      <c r="F847" s="54"/>
      <c r="G847" s="4"/>
      <c r="H847" s="4"/>
      <c r="I847" s="7"/>
      <c r="J847" s="7"/>
      <c r="K847" s="7"/>
      <c r="L847" s="11" t="str">
        <f>IF(J847="0. Initiate","$51,000",IF(J847="1. Junior Member","$306,000",IF(J847="2. Member","$1,581,000",IF(J847="3. Senior Member","$0",IF(J847="4. Consul Initiate","$0","$0")))))</f>
        <v>$0</v>
      </c>
      <c r="M847" s="39">
        <f>L847-N847</f>
        <v>0</v>
      </c>
      <c r="N847" s="44"/>
      <c r="O847" s="9"/>
      <c r="P847" s="93"/>
      <c r="Q847" s="111"/>
      <c r="R847" s="111"/>
      <c r="S847" s="54"/>
      <c r="T847" s="54"/>
      <c r="U847" s="54"/>
      <c r="V847" s="54"/>
      <c r="W847" s="54"/>
    </row>
    <row r="848" spans="1:23" x14ac:dyDescent="0.25">
      <c r="A848" s="52"/>
      <c r="B848" s="53"/>
      <c r="C848" s="53"/>
      <c r="D848" s="54"/>
      <c r="E848" s="54"/>
      <c r="F848" s="54"/>
      <c r="G848" s="4"/>
      <c r="H848" s="4"/>
      <c r="I848" s="7"/>
      <c r="J848" s="7"/>
      <c r="K848" s="7"/>
      <c r="L848" s="11" t="str">
        <f>IF(J848="0. Initiate","$51,000",IF(J848="1. Junior Member","$306,000",IF(J848="2. Member","$1,581,000",IF(J848="3. Senior Member","$0",IF(J848="4. Consul Initiate","$0","$0")))))</f>
        <v>$0</v>
      </c>
      <c r="M848" s="39">
        <f>L848-N848</f>
        <v>0</v>
      </c>
      <c r="N848" s="44"/>
      <c r="O848" s="9"/>
      <c r="P848" s="93"/>
      <c r="Q848" s="111"/>
      <c r="R848" s="111"/>
      <c r="S848" s="54"/>
      <c r="T848" s="54"/>
      <c r="U848" s="54"/>
      <c r="V848" s="54"/>
      <c r="W848" s="54"/>
    </row>
    <row r="849" spans="1:23" x14ac:dyDescent="0.25">
      <c r="A849" s="52"/>
      <c r="B849" s="53"/>
      <c r="C849" s="53"/>
      <c r="D849" s="54"/>
      <c r="E849" s="54"/>
      <c r="F849" s="54"/>
      <c r="G849" s="4"/>
      <c r="H849" s="4"/>
      <c r="I849" s="7"/>
      <c r="J849" s="7"/>
      <c r="K849" s="7"/>
      <c r="L849" s="11" t="str">
        <f>IF(J849="0. Initiate","$51,000",IF(J849="1. Junior Member","$306,000",IF(J849="2. Member","$1,581,000",IF(J849="3. Senior Member","$0",IF(J849="4. Consul Initiate","$0","$0")))))</f>
        <v>$0</v>
      </c>
      <c r="M849" s="39">
        <f>L849-N849</f>
        <v>0</v>
      </c>
      <c r="N849" s="44"/>
      <c r="O849" s="9"/>
      <c r="P849" s="93"/>
      <c r="Q849" s="111"/>
      <c r="R849" s="111"/>
      <c r="S849" s="54"/>
      <c r="T849" s="54"/>
      <c r="U849" s="54"/>
      <c r="V849" s="54"/>
      <c r="W849" s="54"/>
    </row>
    <row r="850" spans="1:23" x14ac:dyDescent="0.25">
      <c r="A850" s="52"/>
      <c r="B850" s="53"/>
      <c r="C850" s="53"/>
      <c r="D850" s="54"/>
      <c r="E850" s="54"/>
      <c r="F850" s="54"/>
      <c r="G850" s="4"/>
      <c r="H850" s="4"/>
      <c r="I850" s="7"/>
      <c r="J850" s="7"/>
      <c r="K850" s="7"/>
      <c r="L850" s="11" t="str">
        <f>IF(J850="0. Initiate","$51,000",IF(J850="1. Junior Member","$306,000",IF(J850="2. Member","$1,581,000",IF(J850="3. Senior Member","$0",IF(J850="4. Consul Initiate","$0","$0")))))</f>
        <v>$0</v>
      </c>
      <c r="M850" s="39">
        <f>L850-N850</f>
        <v>0</v>
      </c>
      <c r="N850" s="44"/>
      <c r="O850" s="9"/>
      <c r="P850" s="93"/>
      <c r="Q850" s="111"/>
      <c r="R850" s="111"/>
      <c r="S850" s="54"/>
      <c r="T850" s="54"/>
      <c r="U850" s="54"/>
      <c r="V850" s="54"/>
      <c r="W850" s="54"/>
    </row>
    <row r="851" spans="1:23" x14ac:dyDescent="0.25">
      <c r="A851" s="52"/>
      <c r="B851" s="53"/>
      <c r="C851" s="53"/>
      <c r="D851" s="54"/>
      <c r="E851" s="54"/>
      <c r="F851" s="54"/>
      <c r="G851" s="4"/>
      <c r="H851" s="4"/>
      <c r="I851" s="7"/>
      <c r="J851" s="7"/>
      <c r="K851" s="7"/>
      <c r="L851" s="11" t="str">
        <f>IF(J851="0. Initiate","$51,000",IF(J851="1. Junior Member","$306,000",IF(J851="2. Member","$1,581,000",IF(J851="3. Senior Member","$0",IF(J851="4. Consul Initiate","$0","$0")))))</f>
        <v>$0</v>
      </c>
      <c r="M851" s="39">
        <f>L851-N851</f>
        <v>0</v>
      </c>
      <c r="N851" s="44"/>
      <c r="O851" s="9"/>
      <c r="P851" s="93"/>
      <c r="Q851" s="111"/>
      <c r="R851" s="111"/>
      <c r="S851" s="54"/>
      <c r="T851" s="54"/>
      <c r="U851" s="54"/>
      <c r="V851" s="54"/>
      <c r="W851" s="54"/>
    </row>
    <row r="852" spans="1:23" x14ac:dyDescent="0.25">
      <c r="A852" s="52"/>
      <c r="B852" s="53"/>
      <c r="C852" s="53"/>
      <c r="D852" s="54"/>
      <c r="E852" s="54"/>
      <c r="F852" s="54"/>
      <c r="G852" s="4"/>
      <c r="H852" s="4"/>
      <c r="I852" s="7"/>
      <c r="J852" s="7"/>
      <c r="K852" s="7"/>
      <c r="L852" s="11" t="str">
        <f>IF(J852="0. Initiate","$51,000",IF(J852="1. Junior Member","$306,000",IF(J852="2. Member","$1,581,000",IF(J852="3. Senior Member","$0",IF(J852="4. Consul Initiate","$0","$0")))))</f>
        <v>$0</v>
      </c>
      <c r="M852" s="39">
        <f>L852-N852</f>
        <v>0</v>
      </c>
      <c r="N852" s="44"/>
      <c r="O852" s="9"/>
      <c r="P852" s="93"/>
      <c r="Q852" s="111"/>
      <c r="R852" s="111"/>
      <c r="S852" s="54"/>
      <c r="T852" s="54"/>
      <c r="U852" s="54"/>
      <c r="V852" s="54"/>
      <c r="W852" s="54"/>
    </row>
    <row r="853" spans="1:23" x14ac:dyDescent="0.25">
      <c r="A853" s="52"/>
      <c r="B853" s="53"/>
      <c r="C853" s="53"/>
      <c r="D853" s="54"/>
      <c r="E853" s="54"/>
      <c r="F853" s="54"/>
      <c r="G853" s="4"/>
      <c r="H853" s="4"/>
      <c r="I853" s="7"/>
      <c r="J853" s="7"/>
      <c r="K853" s="7"/>
      <c r="L853" s="11" t="str">
        <f>IF(J853="0. Initiate","$51,000",IF(J853="1. Junior Member","$306,000",IF(J853="2. Member","$1,581,000",IF(J853="3. Senior Member","$0",IF(J853="4. Consul Initiate","$0","$0")))))</f>
        <v>$0</v>
      </c>
      <c r="M853" s="39">
        <f>L853-N853</f>
        <v>0</v>
      </c>
      <c r="N853" s="44"/>
      <c r="O853" s="9"/>
      <c r="P853" s="93"/>
      <c r="Q853" s="111"/>
      <c r="R853" s="111"/>
      <c r="S853" s="54"/>
      <c r="T853" s="54"/>
      <c r="U853" s="54"/>
      <c r="V853" s="54"/>
      <c r="W853" s="54"/>
    </row>
    <row r="854" spans="1:23" x14ac:dyDescent="0.25">
      <c r="A854" s="52"/>
      <c r="B854" s="53"/>
      <c r="C854" s="53"/>
      <c r="D854" s="54"/>
      <c r="E854" s="54"/>
      <c r="F854" s="54"/>
      <c r="G854" s="4"/>
      <c r="H854" s="4"/>
      <c r="I854" s="7"/>
      <c r="J854" s="7"/>
      <c r="K854" s="7"/>
      <c r="L854" s="11" t="str">
        <f>IF(J854="0. Initiate","$51,000",IF(J854="1. Junior Member","$306,000",IF(J854="2. Member","$1,581,000",IF(J854="3. Senior Member","$0",IF(J854="4. Consul Initiate","$0","$0")))))</f>
        <v>$0</v>
      </c>
      <c r="M854" s="39">
        <f>L854-N854</f>
        <v>0</v>
      </c>
      <c r="N854" s="44"/>
      <c r="O854" s="9"/>
      <c r="P854" s="93"/>
      <c r="Q854" s="111"/>
      <c r="R854" s="111"/>
      <c r="S854" s="54"/>
      <c r="T854" s="54"/>
      <c r="U854" s="54"/>
      <c r="V854" s="54"/>
      <c r="W854" s="54"/>
    </row>
    <row r="855" spans="1:23" x14ac:dyDescent="0.25">
      <c r="A855" s="52"/>
      <c r="B855" s="53"/>
      <c r="C855" s="53"/>
      <c r="D855" s="54"/>
      <c r="E855" s="54"/>
      <c r="F855" s="54"/>
      <c r="G855" s="4"/>
      <c r="H855" s="4"/>
      <c r="I855" s="7"/>
      <c r="J855" s="7"/>
      <c r="K855" s="7"/>
      <c r="L855" s="11" t="str">
        <f>IF(J855="0. Initiate","$51,000",IF(J855="1. Junior Member","$306,000",IF(J855="2. Member","$1,581,000",IF(J855="3. Senior Member","$0",IF(J855="4. Consul Initiate","$0","$0")))))</f>
        <v>$0</v>
      </c>
      <c r="M855" s="39">
        <f>L855-N855</f>
        <v>0</v>
      </c>
      <c r="N855" s="44"/>
      <c r="O855" s="9"/>
      <c r="P855" s="93"/>
      <c r="Q855" s="111"/>
      <c r="R855" s="111"/>
      <c r="S855" s="54"/>
      <c r="T855" s="54"/>
      <c r="U855" s="54"/>
      <c r="V855" s="54"/>
      <c r="W855" s="54"/>
    </row>
    <row r="856" spans="1:23" x14ac:dyDescent="0.25">
      <c r="A856" s="52"/>
      <c r="B856" s="53"/>
      <c r="C856" s="53"/>
      <c r="D856" s="54"/>
      <c r="E856" s="54"/>
      <c r="F856" s="54"/>
      <c r="G856" s="4"/>
      <c r="H856" s="4"/>
      <c r="I856" s="7"/>
      <c r="J856" s="7"/>
      <c r="K856" s="7"/>
      <c r="L856" s="11" t="str">
        <f>IF(J856="0. Initiate","$51,000",IF(J856="1. Junior Member","$306,000",IF(J856="2. Member","$1,581,000",IF(J856="3. Senior Member","$0",IF(J856="4. Consul Initiate","$0","$0")))))</f>
        <v>$0</v>
      </c>
      <c r="M856" s="39">
        <f>L856-N856</f>
        <v>0</v>
      </c>
      <c r="N856" s="44"/>
      <c r="O856" s="9"/>
      <c r="P856" s="93"/>
      <c r="Q856" s="111"/>
      <c r="R856" s="111"/>
      <c r="S856" s="54"/>
      <c r="T856" s="54"/>
      <c r="U856" s="54"/>
      <c r="V856" s="54"/>
      <c r="W856" s="54"/>
    </row>
    <row r="857" spans="1:23" x14ac:dyDescent="0.25">
      <c r="A857" s="52"/>
      <c r="B857" s="53"/>
      <c r="C857" s="53"/>
      <c r="D857" s="54"/>
      <c r="E857" s="54"/>
      <c r="F857" s="54"/>
      <c r="G857" s="4"/>
      <c r="H857" s="4"/>
      <c r="I857" s="7"/>
      <c r="J857" s="7"/>
      <c r="K857" s="7"/>
      <c r="L857" s="11" t="str">
        <f>IF(J857="0. Initiate","$51,000",IF(J857="1. Junior Member","$306,000",IF(J857="2. Member","$1,581,000",IF(J857="3. Senior Member","$0",IF(J857="4. Consul Initiate","$0","$0")))))</f>
        <v>$0</v>
      </c>
      <c r="M857" s="39">
        <f>L857-N857</f>
        <v>0</v>
      </c>
      <c r="N857" s="44"/>
      <c r="O857" s="9"/>
      <c r="P857" s="93"/>
      <c r="Q857" s="111"/>
      <c r="R857" s="111"/>
      <c r="S857" s="54"/>
      <c r="T857" s="54"/>
      <c r="U857" s="54"/>
      <c r="V857" s="54"/>
      <c r="W857" s="54"/>
    </row>
    <row r="858" spans="1:23" x14ac:dyDescent="0.25">
      <c r="A858" s="52"/>
      <c r="B858" s="53"/>
      <c r="C858" s="53"/>
      <c r="D858" s="54"/>
      <c r="E858" s="54"/>
      <c r="F858" s="54"/>
      <c r="G858" s="4"/>
      <c r="H858" s="4"/>
      <c r="I858" s="7"/>
      <c r="J858" s="7"/>
      <c r="K858" s="7"/>
      <c r="L858" s="11" t="str">
        <f>IF(J858="0. Initiate","$51,000",IF(J858="1. Junior Member","$306,000",IF(J858="2. Member","$1,581,000",IF(J858="3. Senior Member","$0",IF(J858="4. Consul Initiate","$0","$0")))))</f>
        <v>$0</v>
      </c>
      <c r="M858" s="39">
        <f>L858-N858</f>
        <v>0</v>
      </c>
      <c r="N858" s="44"/>
      <c r="O858" s="9"/>
      <c r="P858" s="93"/>
      <c r="Q858" s="111"/>
      <c r="R858" s="111"/>
      <c r="S858" s="54"/>
      <c r="T858" s="54"/>
      <c r="U858" s="54"/>
      <c r="V858" s="54"/>
      <c r="W858" s="54"/>
    </row>
    <row r="859" spans="1:23" x14ac:dyDescent="0.25">
      <c r="A859" s="52"/>
      <c r="B859" s="53"/>
      <c r="C859" s="53"/>
      <c r="D859" s="54"/>
      <c r="E859" s="54"/>
      <c r="F859" s="54"/>
      <c r="G859" s="4"/>
      <c r="H859" s="4"/>
      <c r="I859" s="7"/>
      <c r="J859" s="7"/>
      <c r="K859" s="7"/>
      <c r="L859" s="11" t="str">
        <f>IF(J859="0. Initiate","$51,000",IF(J859="1. Junior Member","$306,000",IF(J859="2. Member","$1,581,000",IF(J859="3. Senior Member","$0",IF(J859="4. Consul Initiate","$0","$0")))))</f>
        <v>$0</v>
      </c>
      <c r="M859" s="39">
        <f>L859-N859</f>
        <v>0</v>
      </c>
      <c r="N859" s="44"/>
      <c r="O859" s="9"/>
      <c r="P859" s="93"/>
      <c r="Q859" s="111"/>
      <c r="R859" s="111"/>
      <c r="S859" s="54"/>
      <c r="T859" s="54"/>
      <c r="U859" s="54"/>
      <c r="V859" s="54"/>
      <c r="W859" s="54"/>
    </row>
    <row r="860" spans="1:23" x14ac:dyDescent="0.25">
      <c r="A860" s="52"/>
      <c r="B860" s="53"/>
      <c r="C860" s="53"/>
      <c r="D860" s="54"/>
      <c r="E860" s="54"/>
      <c r="F860" s="54"/>
      <c r="G860" s="4"/>
      <c r="H860" s="4"/>
      <c r="I860" s="7"/>
      <c r="J860" s="7"/>
      <c r="K860" s="7"/>
      <c r="L860" s="11" t="str">
        <f>IF(J860="0. Initiate","$51,000",IF(J860="1. Junior Member","$306,000",IF(J860="2. Member","$1,581,000",IF(J860="3. Senior Member","$0",IF(J860="4. Consul Initiate","$0","$0")))))</f>
        <v>$0</v>
      </c>
      <c r="M860" s="39">
        <f>L860-N860</f>
        <v>0</v>
      </c>
      <c r="N860" s="44"/>
      <c r="O860" s="9"/>
      <c r="P860" s="93"/>
      <c r="Q860" s="111"/>
      <c r="R860" s="111"/>
      <c r="S860" s="54"/>
      <c r="T860" s="54"/>
      <c r="U860" s="54"/>
      <c r="V860" s="54"/>
      <c r="W860" s="54"/>
    </row>
    <row r="861" spans="1:23" x14ac:dyDescent="0.25">
      <c r="A861" s="52"/>
      <c r="B861" s="53"/>
      <c r="C861" s="53"/>
      <c r="D861" s="54"/>
      <c r="E861" s="54"/>
      <c r="F861" s="54"/>
      <c r="G861" s="4"/>
      <c r="H861" s="4"/>
      <c r="I861" s="7"/>
      <c r="J861" s="7"/>
      <c r="K861" s="7"/>
      <c r="L861" s="11" t="str">
        <f>IF(J861="0. Initiate","$51,000",IF(J861="1. Junior Member","$306,000",IF(J861="2. Member","$1,581,000",IF(J861="3. Senior Member","$0",IF(J861="4. Consul Initiate","$0","$0")))))</f>
        <v>$0</v>
      </c>
      <c r="M861" s="39">
        <f>L861-N861</f>
        <v>0</v>
      </c>
      <c r="N861" s="44"/>
      <c r="O861" s="9"/>
      <c r="P861" s="93"/>
      <c r="Q861" s="111"/>
      <c r="R861" s="111"/>
      <c r="S861" s="54"/>
      <c r="T861" s="54"/>
      <c r="U861" s="54"/>
      <c r="V861" s="54"/>
      <c r="W861" s="54"/>
    </row>
    <row r="862" spans="1:23" x14ac:dyDescent="0.25">
      <c r="A862" s="52"/>
      <c r="B862" s="53"/>
      <c r="C862" s="53"/>
      <c r="D862" s="54"/>
      <c r="E862" s="54"/>
      <c r="F862" s="54"/>
      <c r="G862" s="4"/>
      <c r="H862" s="4"/>
      <c r="I862" s="7"/>
      <c r="J862" s="7"/>
      <c r="K862" s="7"/>
      <c r="L862" s="11" t="str">
        <f>IF(J862="0. Initiate","$51,000",IF(J862="1. Junior Member","$306,000",IF(J862="2. Member","$1,581,000",IF(J862="3. Senior Member","$0",IF(J862="4. Consul Initiate","$0","$0")))))</f>
        <v>$0</v>
      </c>
      <c r="M862" s="39">
        <f>L862-N862</f>
        <v>0</v>
      </c>
      <c r="N862" s="44"/>
      <c r="O862" s="9"/>
      <c r="P862" s="93"/>
      <c r="Q862" s="111"/>
      <c r="R862" s="111"/>
      <c r="S862" s="54"/>
      <c r="T862" s="54"/>
      <c r="U862" s="54"/>
      <c r="V862" s="54"/>
      <c r="W862" s="54"/>
    </row>
    <row r="863" spans="1:23" x14ac:dyDescent="0.25">
      <c r="A863" s="52"/>
      <c r="B863" s="53"/>
      <c r="C863" s="53"/>
      <c r="D863" s="54"/>
      <c r="E863" s="54"/>
      <c r="F863" s="54"/>
      <c r="G863" s="4"/>
      <c r="H863" s="4"/>
      <c r="I863" s="7"/>
      <c r="J863" s="7"/>
      <c r="K863" s="7"/>
      <c r="L863" s="11" t="str">
        <f>IF(J863="0. Initiate","$51,000",IF(J863="1. Junior Member","$306,000",IF(J863="2. Member","$1,581,000",IF(J863="3. Senior Member","$0",IF(J863="4. Consul Initiate","$0","$0")))))</f>
        <v>$0</v>
      </c>
      <c r="M863" s="39">
        <f>L863-N863</f>
        <v>0</v>
      </c>
      <c r="N863" s="44"/>
      <c r="O863" s="9"/>
      <c r="P863" s="93"/>
      <c r="Q863" s="111"/>
      <c r="R863" s="111"/>
      <c r="S863" s="54"/>
      <c r="T863" s="54"/>
      <c r="U863" s="54"/>
      <c r="V863" s="54"/>
      <c r="W863" s="54"/>
    </row>
    <row r="864" spans="1:23" x14ac:dyDescent="0.25">
      <c r="A864" s="52"/>
      <c r="B864" s="53"/>
      <c r="C864" s="53"/>
      <c r="D864" s="54"/>
      <c r="E864" s="54"/>
      <c r="F864" s="54"/>
      <c r="G864" s="4"/>
      <c r="H864" s="4"/>
      <c r="I864" s="7"/>
      <c r="J864" s="7"/>
      <c r="K864" s="7"/>
      <c r="L864" s="11" t="str">
        <f>IF(J864="0. Initiate","$51,000",IF(J864="1. Junior Member","$306,000",IF(J864="2. Member","$1,581,000",IF(J864="3. Senior Member","$0",IF(J864="4. Consul Initiate","$0","$0")))))</f>
        <v>$0</v>
      </c>
      <c r="M864" s="39">
        <f>L864-N864</f>
        <v>0</v>
      </c>
      <c r="N864" s="44"/>
      <c r="O864" s="9"/>
      <c r="P864" s="93"/>
      <c r="Q864" s="111"/>
      <c r="R864" s="111"/>
      <c r="S864" s="54"/>
      <c r="T864" s="54"/>
      <c r="U864" s="54"/>
      <c r="V864" s="54"/>
      <c r="W864" s="54"/>
    </row>
    <row r="865" spans="1:23" x14ac:dyDescent="0.25">
      <c r="A865" s="52"/>
      <c r="B865" s="53"/>
      <c r="C865" s="53"/>
      <c r="D865" s="54"/>
      <c r="E865" s="54"/>
      <c r="F865" s="54"/>
      <c r="G865" s="4"/>
      <c r="H865" s="4"/>
      <c r="I865" s="7"/>
      <c r="J865" s="7"/>
      <c r="K865" s="7"/>
      <c r="L865" s="11" t="str">
        <f>IF(J865="0. Initiate","$51,000",IF(J865="1. Junior Member","$306,000",IF(J865="2. Member","$1,581,000",IF(J865="3. Senior Member","$0",IF(J865="4. Consul Initiate","$0","$0")))))</f>
        <v>$0</v>
      </c>
      <c r="M865" s="39">
        <f>L865-N865</f>
        <v>0</v>
      </c>
      <c r="N865" s="44"/>
      <c r="O865" s="9"/>
      <c r="P865" s="93"/>
      <c r="Q865" s="111"/>
      <c r="R865" s="111"/>
      <c r="S865" s="54"/>
      <c r="T865" s="54"/>
      <c r="U865" s="54"/>
      <c r="V865" s="54"/>
      <c r="W865" s="54"/>
    </row>
    <row r="866" spans="1:23" x14ac:dyDescent="0.25">
      <c r="A866" s="52"/>
      <c r="B866" s="53"/>
      <c r="C866" s="53"/>
      <c r="D866" s="54"/>
      <c r="E866" s="54"/>
      <c r="F866" s="54"/>
      <c r="G866" s="4"/>
      <c r="H866" s="4"/>
      <c r="I866" s="7"/>
      <c r="J866" s="7"/>
      <c r="K866" s="7"/>
      <c r="L866" s="11" t="str">
        <f>IF(J866="0. Initiate","$51,000",IF(J866="1. Junior Member","$306,000",IF(J866="2. Member","$1,581,000",IF(J866="3. Senior Member","$0",IF(J866="4. Consul Initiate","$0","$0")))))</f>
        <v>$0</v>
      </c>
      <c r="M866" s="39">
        <f>L866-N866</f>
        <v>0</v>
      </c>
      <c r="N866" s="44"/>
      <c r="O866" s="9"/>
      <c r="P866" s="93"/>
      <c r="Q866" s="111"/>
      <c r="R866" s="111"/>
      <c r="S866" s="54"/>
      <c r="T866" s="54"/>
      <c r="U866" s="54"/>
      <c r="V866" s="54"/>
      <c r="W866" s="54"/>
    </row>
    <row r="867" spans="1:23" x14ac:dyDescent="0.25">
      <c r="A867" s="52"/>
      <c r="B867" s="53"/>
      <c r="C867" s="53"/>
      <c r="D867" s="54"/>
      <c r="E867" s="54"/>
      <c r="F867" s="54"/>
      <c r="G867" s="4"/>
      <c r="H867" s="4"/>
      <c r="I867" s="7"/>
      <c r="J867" s="7"/>
      <c r="K867" s="7"/>
      <c r="L867" s="11" t="str">
        <f>IF(J867="0. Initiate","$51,000",IF(J867="1. Junior Member","$306,000",IF(J867="2. Member","$1,581,000",IF(J867="3. Senior Member","$0",IF(J867="4. Consul Initiate","$0","$0")))))</f>
        <v>$0</v>
      </c>
      <c r="M867" s="39">
        <f>L867-N867</f>
        <v>0</v>
      </c>
      <c r="N867" s="44"/>
      <c r="O867" s="9"/>
      <c r="P867" s="93"/>
      <c r="Q867" s="111"/>
      <c r="R867" s="111"/>
      <c r="S867" s="54"/>
      <c r="T867" s="54"/>
      <c r="U867" s="54"/>
      <c r="V867" s="54"/>
      <c r="W867" s="54"/>
    </row>
    <row r="868" spans="1:23" x14ac:dyDescent="0.25">
      <c r="A868" s="52"/>
      <c r="B868" s="53"/>
      <c r="C868" s="53"/>
      <c r="D868" s="54"/>
      <c r="E868" s="54"/>
      <c r="F868" s="54"/>
      <c r="G868" s="4"/>
      <c r="H868" s="4"/>
      <c r="I868" s="7"/>
      <c r="J868" s="7"/>
      <c r="K868" s="7"/>
      <c r="L868" s="11" t="str">
        <f>IF(J868="0. Initiate","$51,000",IF(J868="1. Junior Member","$306,000",IF(J868="2. Member","$1,581,000",IF(J868="3. Senior Member","$0",IF(J868="4. Consul Initiate","$0","$0")))))</f>
        <v>$0</v>
      </c>
      <c r="M868" s="39">
        <f>L868-N868</f>
        <v>0</v>
      </c>
      <c r="N868" s="44"/>
      <c r="O868" s="9"/>
      <c r="P868" s="93"/>
      <c r="Q868" s="111"/>
      <c r="R868" s="111"/>
      <c r="S868" s="54"/>
      <c r="T868" s="54"/>
      <c r="U868" s="54"/>
      <c r="V868" s="54"/>
      <c r="W868" s="54"/>
    </row>
    <row r="869" spans="1:23" x14ac:dyDescent="0.25">
      <c r="A869" s="52"/>
      <c r="B869" s="53"/>
      <c r="C869" s="53"/>
      <c r="D869" s="54"/>
      <c r="E869" s="54"/>
      <c r="F869" s="54"/>
      <c r="G869" s="4"/>
      <c r="H869" s="4"/>
      <c r="I869" s="7"/>
      <c r="J869" s="7"/>
      <c r="K869" s="7"/>
      <c r="L869" s="11" t="str">
        <f>IF(J869="0. Initiate","$51,000",IF(J869="1. Junior Member","$306,000",IF(J869="2. Member","$1,581,000",IF(J869="3. Senior Member","$0",IF(J869="4. Consul Initiate","$0","$0")))))</f>
        <v>$0</v>
      </c>
      <c r="M869" s="39">
        <f>L869-N869</f>
        <v>0</v>
      </c>
      <c r="N869" s="44"/>
      <c r="O869" s="9"/>
      <c r="P869" s="93"/>
      <c r="Q869" s="111"/>
      <c r="R869" s="111"/>
      <c r="S869" s="54"/>
      <c r="T869" s="54"/>
      <c r="U869" s="54"/>
      <c r="V869" s="54"/>
      <c r="W869" s="54"/>
    </row>
    <row r="870" spans="1:23" x14ac:dyDescent="0.25">
      <c r="A870" s="52"/>
      <c r="B870" s="53"/>
      <c r="C870" s="53"/>
      <c r="D870" s="54"/>
      <c r="E870" s="54"/>
      <c r="F870" s="54"/>
      <c r="G870" s="4"/>
      <c r="H870" s="4"/>
      <c r="I870" s="7"/>
      <c r="J870" s="7"/>
      <c r="K870" s="7"/>
      <c r="L870" s="11" t="str">
        <f>IF(J870="0. Initiate","$51,000",IF(J870="1. Junior Member","$306,000",IF(J870="2. Member","$1,581,000",IF(J870="3. Senior Member","$0",IF(J870="4. Consul Initiate","$0","$0")))))</f>
        <v>$0</v>
      </c>
      <c r="M870" s="39">
        <f>L870-N870</f>
        <v>0</v>
      </c>
      <c r="N870" s="44"/>
      <c r="O870" s="9"/>
      <c r="P870" s="93"/>
      <c r="Q870" s="111"/>
      <c r="R870" s="111"/>
      <c r="S870" s="54"/>
      <c r="T870" s="54"/>
      <c r="U870" s="54"/>
      <c r="V870" s="54"/>
      <c r="W870" s="54"/>
    </row>
    <row r="871" spans="1:23" x14ac:dyDescent="0.25">
      <c r="A871" s="52"/>
      <c r="B871" s="53"/>
      <c r="C871" s="53"/>
      <c r="D871" s="54"/>
      <c r="E871" s="54"/>
      <c r="F871" s="54"/>
      <c r="G871" s="4"/>
      <c r="H871" s="4"/>
      <c r="I871" s="7"/>
      <c r="J871" s="7"/>
      <c r="K871" s="7"/>
      <c r="L871" s="11" t="str">
        <f>IF(J871="0. Initiate","$51,000",IF(J871="1. Junior Member","$306,000",IF(J871="2. Member","$1,581,000",IF(J871="3. Senior Member","$0",IF(J871="4. Consul Initiate","$0","$0")))))</f>
        <v>$0</v>
      </c>
      <c r="M871" s="39">
        <f>L871-N871</f>
        <v>0</v>
      </c>
      <c r="N871" s="44"/>
      <c r="O871" s="9"/>
      <c r="P871" s="93"/>
      <c r="Q871" s="111"/>
      <c r="R871" s="111"/>
      <c r="S871" s="54"/>
      <c r="T871" s="54"/>
      <c r="U871" s="54"/>
      <c r="V871" s="54"/>
      <c r="W871" s="54"/>
    </row>
    <row r="872" spans="1:23" x14ac:dyDescent="0.25">
      <c r="A872" s="52"/>
      <c r="B872" s="53"/>
      <c r="C872" s="53"/>
      <c r="D872" s="54"/>
      <c r="E872" s="54"/>
      <c r="F872" s="54"/>
      <c r="G872" s="4"/>
      <c r="H872" s="4"/>
      <c r="I872" s="7"/>
      <c r="J872" s="7"/>
      <c r="K872" s="7"/>
      <c r="L872" s="11" t="str">
        <f>IF(J872="0. Initiate","$51,000",IF(J872="1. Junior Member","$306,000",IF(J872="2. Member","$1,581,000",IF(J872="3. Senior Member","$0",IF(J872="4. Consul Initiate","$0","$0")))))</f>
        <v>$0</v>
      </c>
      <c r="M872" s="39">
        <f>L872-N872</f>
        <v>0</v>
      </c>
      <c r="N872" s="44"/>
      <c r="O872" s="9"/>
      <c r="P872" s="93"/>
      <c r="Q872" s="111"/>
      <c r="R872" s="111"/>
      <c r="S872" s="54"/>
      <c r="T872" s="54"/>
      <c r="U872" s="54"/>
      <c r="V872" s="54"/>
      <c r="W872" s="54"/>
    </row>
    <row r="873" spans="1:23" x14ac:dyDescent="0.25">
      <c r="A873" s="52"/>
      <c r="B873" s="53"/>
      <c r="C873" s="53"/>
      <c r="D873" s="54"/>
      <c r="E873" s="54"/>
      <c r="F873" s="54"/>
      <c r="G873" s="4"/>
      <c r="H873" s="4"/>
      <c r="I873" s="7"/>
      <c r="J873" s="7"/>
      <c r="K873" s="7"/>
      <c r="L873" s="11" t="str">
        <f>IF(J873="0. Initiate","$51,000",IF(J873="1. Junior Member","$306,000",IF(J873="2. Member","$1,581,000",IF(J873="3. Senior Member","$0",IF(J873="4. Consul Initiate","$0","$0")))))</f>
        <v>$0</v>
      </c>
      <c r="M873" s="39">
        <f>L873-N873</f>
        <v>0</v>
      </c>
      <c r="N873" s="44"/>
      <c r="O873" s="9"/>
      <c r="P873" s="93"/>
      <c r="Q873" s="111"/>
      <c r="R873" s="111"/>
      <c r="S873" s="54"/>
      <c r="T873" s="54"/>
      <c r="U873" s="54"/>
      <c r="V873" s="54"/>
      <c r="W873" s="54"/>
    </row>
    <row r="874" spans="1:23" x14ac:dyDescent="0.25">
      <c r="A874" s="52"/>
      <c r="B874" s="53"/>
      <c r="C874" s="53"/>
      <c r="D874" s="54"/>
      <c r="E874" s="54"/>
      <c r="F874" s="54"/>
      <c r="G874" s="4"/>
      <c r="H874" s="4"/>
      <c r="I874" s="7"/>
      <c r="J874" s="7"/>
      <c r="K874" s="7"/>
      <c r="L874" s="11" t="str">
        <f>IF(J874="0. Initiate","$51,000",IF(J874="1. Junior Member","$306,000",IF(J874="2. Member","$1,581,000",IF(J874="3. Senior Member","$0",IF(J874="4. Consul Initiate","$0","$0")))))</f>
        <v>$0</v>
      </c>
      <c r="M874" s="39">
        <f>L874-N874</f>
        <v>0</v>
      </c>
      <c r="N874" s="44"/>
      <c r="O874" s="9"/>
      <c r="P874" s="93"/>
      <c r="Q874" s="111"/>
      <c r="R874" s="111"/>
      <c r="S874" s="54"/>
      <c r="T874" s="54"/>
      <c r="U874" s="54"/>
      <c r="V874" s="54"/>
      <c r="W874" s="54"/>
    </row>
    <row r="875" spans="1:23" x14ac:dyDescent="0.25">
      <c r="A875" s="52"/>
      <c r="B875" s="53"/>
      <c r="C875" s="53"/>
      <c r="D875" s="54"/>
      <c r="E875" s="54"/>
      <c r="F875" s="54"/>
      <c r="G875" s="4"/>
      <c r="H875" s="4"/>
      <c r="I875" s="7"/>
      <c r="J875" s="7"/>
      <c r="K875" s="7"/>
      <c r="L875" s="11" t="str">
        <f>IF(J875="0. Initiate","$51,000",IF(J875="1. Junior Member","$306,000",IF(J875="2. Member","$1,581,000",IF(J875="3. Senior Member","$0",IF(J875="4. Consul Initiate","$0","$0")))))</f>
        <v>$0</v>
      </c>
      <c r="M875" s="39">
        <f>L875-N875</f>
        <v>0</v>
      </c>
      <c r="N875" s="44"/>
      <c r="O875" s="9"/>
      <c r="P875" s="93"/>
      <c r="Q875" s="111"/>
      <c r="R875" s="111"/>
      <c r="S875" s="54"/>
      <c r="T875" s="54"/>
      <c r="U875" s="54"/>
      <c r="V875" s="54"/>
      <c r="W875" s="54"/>
    </row>
    <row r="876" spans="1:23" x14ac:dyDescent="0.25">
      <c r="A876" s="52"/>
      <c r="B876" s="53"/>
      <c r="C876" s="53"/>
      <c r="D876" s="54"/>
      <c r="E876" s="54"/>
      <c r="F876" s="54"/>
      <c r="G876" s="4"/>
      <c r="H876" s="4"/>
      <c r="I876" s="7"/>
      <c r="J876" s="7"/>
      <c r="K876" s="7"/>
      <c r="L876" s="11" t="str">
        <f>IF(J876="0. Initiate","$51,000",IF(J876="1. Junior Member","$306,000",IF(J876="2. Member","$1,581,000",IF(J876="3. Senior Member","$0",IF(J876="4. Consul Initiate","$0","$0")))))</f>
        <v>$0</v>
      </c>
      <c r="M876" s="39">
        <f>L876-N876</f>
        <v>0</v>
      </c>
      <c r="N876" s="44"/>
      <c r="O876" s="9"/>
      <c r="P876" s="93"/>
      <c r="Q876" s="111"/>
      <c r="R876" s="111"/>
      <c r="S876" s="54"/>
      <c r="T876" s="54"/>
      <c r="U876" s="54"/>
      <c r="V876" s="54"/>
      <c r="W876" s="54"/>
    </row>
    <row r="877" spans="1:23" x14ac:dyDescent="0.25">
      <c r="A877" s="52"/>
      <c r="B877" s="53"/>
      <c r="C877" s="53"/>
      <c r="D877" s="54"/>
      <c r="E877" s="54"/>
      <c r="F877" s="54"/>
      <c r="G877" s="4"/>
      <c r="H877" s="4"/>
      <c r="I877" s="7"/>
      <c r="J877" s="7"/>
      <c r="K877" s="7"/>
      <c r="L877" s="11" t="str">
        <f>IF(J877="0. Initiate","$51,000",IF(J877="1. Junior Member","$306,000",IF(J877="2. Member","$1,581,000",IF(J877="3. Senior Member","$0",IF(J877="4. Consul Initiate","$0","$0")))))</f>
        <v>$0</v>
      </c>
      <c r="M877" s="39">
        <f>L877-N877</f>
        <v>0</v>
      </c>
      <c r="N877" s="44"/>
      <c r="O877" s="9"/>
      <c r="P877" s="93"/>
      <c r="Q877" s="111"/>
      <c r="R877" s="111"/>
      <c r="S877" s="54"/>
      <c r="T877" s="54"/>
      <c r="U877" s="54"/>
      <c r="V877" s="54"/>
      <c r="W877" s="54"/>
    </row>
    <row r="878" spans="1:23" x14ac:dyDescent="0.25">
      <c r="A878" s="52"/>
      <c r="B878" s="53"/>
      <c r="C878" s="53"/>
      <c r="D878" s="54"/>
      <c r="E878" s="54"/>
      <c r="F878" s="54"/>
      <c r="G878" s="4"/>
      <c r="H878" s="4"/>
      <c r="I878" s="7"/>
      <c r="J878" s="7"/>
      <c r="K878" s="7"/>
      <c r="L878" s="11" t="str">
        <f>IF(J878="0. Initiate","$51,000",IF(J878="1. Junior Member","$306,000",IF(J878="2. Member","$1,581,000",IF(J878="3. Senior Member","$0",IF(J878="4. Consul Initiate","$0","$0")))))</f>
        <v>$0</v>
      </c>
      <c r="M878" s="39">
        <f>L878-N878</f>
        <v>0</v>
      </c>
      <c r="N878" s="44"/>
      <c r="O878" s="9"/>
      <c r="P878" s="93"/>
      <c r="Q878" s="111"/>
      <c r="R878" s="111"/>
      <c r="S878" s="54"/>
      <c r="T878" s="54"/>
      <c r="U878" s="54"/>
      <c r="V878" s="54"/>
      <c r="W878" s="54"/>
    </row>
    <row r="879" spans="1:23" x14ac:dyDescent="0.25">
      <c r="A879" s="52"/>
      <c r="B879" s="53"/>
      <c r="C879" s="53"/>
      <c r="D879" s="54"/>
      <c r="E879" s="54"/>
      <c r="F879" s="54"/>
      <c r="G879" s="4"/>
      <c r="H879" s="4"/>
      <c r="I879" s="7"/>
      <c r="J879" s="7"/>
      <c r="K879" s="7"/>
      <c r="L879" s="11" t="str">
        <f>IF(J879="0. Initiate","$51,000",IF(J879="1. Junior Member","$306,000",IF(J879="2. Member","$1,581,000",IF(J879="3. Senior Member","$0",IF(J879="4. Consul Initiate","$0","$0")))))</f>
        <v>$0</v>
      </c>
      <c r="M879" s="39">
        <f>L879-N879</f>
        <v>0</v>
      </c>
      <c r="N879" s="44"/>
      <c r="O879" s="9"/>
      <c r="P879" s="93"/>
      <c r="Q879" s="111"/>
      <c r="R879" s="111"/>
      <c r="S879" s="54"/>
      <c r="T879" s="54"/>
      <c r="U879" s="54"/>
      <c r="V879" s="54"/>
      <c r="W879" s="54"/>
    </row>
    <row r="880" spans="1:23" x14ac:dyDescent="0.25">
      <c r="A880" s="52"/>
      <c r="B880" s="53"/>
      <c r="C880" s="53"/>
      <c r="D880" s="54"/>
      <c r="E880" s="54"/>
      <c r="F880" s="54"/>
      <c r="G880" s="4"/>
      <c r="H880" s="4"/>
      <c r="I880" s="7"/>
      <c r="J880" s="7"/>
      <c r="K880" s="7"/>
      <c r="L880" s="11" t="str">
        <f>IF(J880="0. Initiate","$51,000",IF(J880="1. Junior Member","$306,000",IF(J880="2. Member","$1,581,000",IF(J880="3. Senior Member","$0",IF(J880="4. Consul Initiate","$0","$0")))))</f>
        <v>$0</v>
      </c>
      <c r="M880" s="39">
        <f>L880-N880</f>
        <v>0</v>
      </c>
      <c r="N880" s="44"/>
      <c r="O880" s="9"/>
      <c r="P880" s="93"/>
      <c r="Q880" s="111"/>
      <c r="R880" s="111"/>
      <c r="S880" s="54"/>
      <c r="T880" s="54"/>
      <c r="U880" s="54"/>
      <c r="V880" s="54"/>
      <c r="W880" s="54"/>
    </row>
    <row r="881" spans="1:23" x14ac:dyDescent="0.25">
      <c r="A881" s="52"/>
      <c r="B881" s="53"/>
      <c r="C881" s="53"/>
      <c r="D881" s="54"/>
      <c r="E881" s="54"/>
      <c r="F881" s="54"/>
      <c r="G881" s="4"/>
      <c r="H881" s="4"/>
      <c r="I881" s="7"/>
      <c r="J881" s="7"/>
      <c r="K881" s="7"/>
      <c r="L881" s="11" t="str">
        <f>IF(J881="0. Initiate","$51,000",IF(J881="1. Junior Member","$306,000",IF(J881="2. Member","$1,581,000",IF(J881="3. Senior Member","$0",IF(J881="4. Consul Initiate","$0","$0")))))</f>
        <v>$0</v>
      </c>
      <c r="M881" s="39">
        <f>L881-N881</f>
        <v>0</v>
      </c>
      <c r="N881" s="44"/>
      <c r="O881" s="9"/>
      <c r="P881" s="93"/>
      <c r="Q881" s="111"/>
      <c r="R881" s="111"/>
      <c r="S881" s="54"/>
      <c r="T881" s="54"/>
      <c r="U881" s="54"/>
      <c r="V881" s="54"/>
      <c r="W881" s="54"/>
    </row>
    <row r="882" spans="1:23" x14ac:dyDescent="0.25">
      <c r="A882" s="52"/>
      <c r="B882" s="53"/>
      <c r="C882" s="53"/>
      <c r="D882" s="54"/>
      <c r="E882" s="54"/>
      <c r="F882" s="54"/>
      <c r="G882" s="4"/>
      <c r="H882" s="4"/>
      <c r="I882" s="7"/>
      <c r="J882" s="7"/>
      <c r="K882" s="7"/>
      <c r="L882" s="11" t="str">
        <f>IF(J882="0. Initiate","$51,000",IF(J882="1. Junior Member","$306,000",IF(J882="2. Member","$1,581,000",IF(J882="3. Senior Member","$0",IF(J882="4. Consul Initiate","$0","$0")))))</f>
        <v>$0</v>
      </c>
      <c r="M882" s="39">
        <f>L882-N882</f>
        <v>0</v>
      </c>
      <c r="N882" s="44"/>
      <c r="O882" s="9"/>
      <c r="P882" s="93"/>
      <c r="Q882" s="111"/>
      <c r="R882" s="111"/>
      <c r="S882" s="54"/>
      <c r="T882" s="54"/>
      <c r="U882" s="54"/>
      <c r="V882" s="54"/>
      <c r="W882" s="54"/>
    </row>
    <row r="883" spans="1:23" x14ac:dyDescent="0.25">
      <c r="A883" s="52"/>
      <c r="B883" s="53"/>
      <c r="C883" s="53"/>
      <c r="D883" s="54"/>
      <c r="E883" s="54"/>
      <c r="F883" s="54"/>
      <c r="G883" s="4"/>
      <c r="H883" s="4"/>
      <c r="I883" s="7"/>
      <c r="J883" s="7"/>
      <c r="K883" s="7"/>
      <c r="L883" s="11" t="str">
        <f>IF(J883="0. Initiate","$51,000",IF(J883="1. Junior Member","$306,000",IF(J883="2. Member","$1,581,000",IF(J883="3. Senior Member","$0",IF(J883="4. Consul Initiate","$0","$0")))))</f>
        <v>$0</v>
      </c>
      <c r="M883" s="39">
        <f>L883-N883</f>
        <v>0</v>
      </c>
      <c r="N883" s="44"/>
      <c r="O883" s="9"/>
      <c r="P883" s="93"/>
      <c r="Q883" s="111"/>
      <c r="R883" s="111"/>
      <c r="S883" s="54"/>
      <c r="T883" s="54"/>
      <c r="U883" s="54"/>
      <c r="V883" s="54"/>
      <c r="W883" s="54"/>
    </row>
    <row r="884" spans="1:23" x14ac:dyDescent="0.25">
      <c r="A884" s="52"/>
      <c r="B884" s="53"/>
      <c r="C884" s="53"/>
      <c r="D884" s="54"/>
      <c r="E884" s="54"/>
      <c r="F884" s="54"/>
      <c r="G884" s="4"/>
      <c r="H884" s="4"/>
      <c r="I884" s="7"/>
      <c r="J884" s="7"/>
      <c r="K884" s="7"/>
      <c r="L884" s="11" t="str">
        <f>IF(J884="0. Initiate","$51,000",IF(J884="1. Junior Member","$306,000",IF(J884="2. Member","$1,581,000",IF(J884="3. Senior Member","$0",IF(J884="4. Consul Initiate","$0","$0")))))</f>
        <v>$0</v>
      </c>
      <c r="M884" s="39">
        <f>L884-N884</f>
        <v>0</v>
      </c>
      <c r="N884" s="44"/>
      <c r="O884" s="9"/>
      <c r="P884" s="93"/>
      <c r="Q884" s="111"/>
      <c r="R884" s="111"/>
      <c r="S884" s="54"/>
      <c r="T884" s="54"/>
      <c r="U884" s="54"/>
      <c r="V884" s="54"/>
      <c r="W884" s="54"/>
    </row>
    <row r="885" spans="1:23" x14ac:dyDescent="0.25">
      <c r="A885" s="52"/>
      <c r="B885" s="53"/>
      <c r="C885" s="53"/>
      <c r="D885" s="54"/>
      <c r="E885" s="54"/>
      <c r="F885" s="54"/>
      <c r="G885" s="4"/>
      <c r="H885" s="4"/>
      <c r="I885" s="7"/>
      <c r="J885" s="7"/>
      <c r="K885" s="7"/>
      <c r="L885" s="11" t="str">
        <f>IF(J885="0. Initiate","$51,000",IF(J885="1. Junior Member","$306,000",IF(J885="2. Member","$1,581,000",IF(J885="3. Senior Member","$0",IF(J885="4. Consul Initiate","$0","$0")))))</f>
        <v>$0</v>
      </c>
      <c r="M885" s="39">
        <f>L885-N885</f>
        <v>0</v>
      </c>
      <c r="N885" s="44"/>
      <c r="O885" s="9"/>
      <c r="P885" s="93"/>
      <c r="Q885" s="111"/>
      <c r="R885" s="111"/>
      <c r="S885" s="54"/>
      <c r="T885" s="54"/>
      <c r="U885" s="54"/>
      <c r="V885" s="54"/>
      <c r="W885" s="54"/>
    </row>
    <row r="886" spans="1:23" x14ac:dyDescent="0.25">
      <c r="A886" s="52"/>
      <c r="B886" s="53"/>
      <c r="C886" s="53"/>
      <c r="D886" s="54"/>
      <c r="E886" s="54"/>
      <c r="F886" s="54"/>
      <c r="G886" s="4"/>
      <c r="H886" s="4"/>
      <c r="I886" s="7"/>
      <c r="J886" s="7"/>
      <c r="K886" s="7"/>
      <c r="L886" s="11" t="str">
        <f>IF(J886="0. Initiate","$51,000",IF(J886="1. Junior Member","$306,000",IF(J886="2. Member","$1,581,000",IF(J886="3. Senior Member","$0",IF(J886="4. Consul Initiate","$0","$0")))))</f>
        <v>$0</v>
      </c>
      <c r="M886" s="39">
        <f>L886-N886</f>
        <v>0</v>
      </c>
      <c r="N886" s="44"/>
      <c r="O886" s="9"/>
      <c r="P886" s="93"/>
      <c r="Q886" s="111"/>
      <c r="R886" s="111"/>
      <c r="S886" s="54"/>
      <c r="T886" s="54"/>
      <c r="U886" s="54"/>
      <c r="V886" s="54"/>
      <c r="W886" s="54"/>
    </row>
    <row r="887" spans="1:23" x14ac:dyDescent="0.25">
      <c r="A887" s="52"/>
      <c r="B887" s="53"/>
      <c r="C887" s="53"/>
      <c r="D887" s="54"/>
      <c r="E887" s="54"/>
      <c r="F887" s="54"/>
      <c r="G887" s="4"/>
      <c r="H887" s="4"/>
      <c r="I887" s="7"/>
      <c r="J887" s="7"/>
      <c r="K887" s="7"/>
      <c r="L887" s="11" t="str">
        <f>IF(J887="0. Initiate","$51,000",IF(J887="1. Junior Member","$306,000",IF(J887="2. Member","$1,581,000",IF(J887="3. Senior Member","$0",IF(J887="4. Consul Initiate","$0","$0")))))</f>
        <v>$0</v>
      </c>
      <c r="M887" s="39">
        <f>L887-N887</f>
        <v>0</v>
      </c>
      <c r="N887" s="44"/>
      <c r="O887" s="9"/>
      <c r="P887" s="93"/>
      <c r="Q887" s="111"/>
      <c r="R887" s="111"/>
      <c r="S887" s="54"/>
      <c r="T887" s="54"/>
      <c r="U887" s="54"/>
      <c r="V887" s="54"/>
      <c r="W887" s="54"/>
    </row>
    <row r="888" spans="1:23" x14ac:dyDescent="0.25">
      <c r="A888" s="52"/>
      <c r="B888" s="53"/>
      <c r="C888" s="53"/>
      <c r="D888" s="54"/>
      <c r="E888" s="54"/>
      <c r="F888" s="54"/>
      <c r="G888" s="4"/>
      <c r="H888" s="4"/>
      <c r="I888" s="7"/>
      <c r="J888" s="7"/>
      <c r="K888" s="7"/>
      <c r="L888" s="11" t="str">
        <f>IF(J888="0. Initiate","$51,000",IF(J888="1. Junior Member","$306,000",IF(J888="2. Member","$1,581,000",IF(J888="3. Senior Member","$0",IF(J888="4. Consul Initiate","$0","$0")))))</f>
        <v>$0</v>
      </c>
      <c r="M888" s="39">
        <f>L888-N888</f>
        <v>0</v>
      </c>
      <c r="N888" s="44"/>
      <c r="O888" s="9"/>
      <c r="P888" s="93"/>
      <c r="Q888" s="111"/>
      <c r="R888" s="111"/>
      <c r="S888" s="54"/>
      <c r="T888" s="54"/>
      <c r="U888" s="54"/>
      <c r="V888" s="54"/>
      <c r="W888" s="54"/>
    </row>
    <row r="889" spans="1:23" x14ac:dyDescent="0.25">
      <c r="A889" s="52"/>
      <c r="B889" s="53"/>
      <c r="C889" s="53"/>
      <c r="D889" s="54"/>
      <c r="E889" s="54"/>
      <c r="F889" s="54"/>
      <c r="G889" s="4"/>
      <c r="H889" s="4"/>
      <c r="I889" s="7"/>
      <c r="J889" s="7"/>
      <c r="K889" s="7"/>
      <c r="L889" s="11" t="str">
        <f>IF(J889="0. Initiate","$51,000",IF(J889="1. Junior Member","$306,000",IF(J889="2. Member","$1,581,000",IF(J889="3. Senior Member","$0",IF(J889="4. Consul Initiate","$0","$0")))))</f>
        <v>$0</v>
      </c>
      <c r="M889" s="39">
        <f>L889-N889</f>
        <v>0</v>
      </c>
      <c r="N889" s="44"/>
      <c r="O889" s="9"/>
      <c r="P889" s="93"/>
      <c r="Q889" s="111"/>
      <c r="R889" s="111"/>
      <c r="S889" s="54"/>
      <c r="T889" s="54"/>
      <c r="U889" s="54"/>
      <c r="V889" s="54"/>
      <c r="W889" s="54"/>
    </row>
    <row r="890" spans="1:23" x14ac:dyDescent="0.25">
      <c r="A890" s="52"/>
      <c r="B890" s="53"/>
      <c r="C890" s="53"/>
      <c r="D890" s="54"/>
      <c r="E890" s="54"/>
      <c r="F890" s="54"/>
      <c r="G890" s="4"/>
      <c r="H890" s="4"/>
      <c r="I890" s="7"/>
      <c r="J890" s="7"/>
      <c r="K890" s="7"/>
      <c r="L890" s="11" t="str">
        <f>IF(J890="0. Initiate","$51,000",IF(J890="1. Junior Member","$306,000",IF(J890="2. Member","$1,581,000",IF(J890="3. Senior Member","$0",IF(J890="4. Consul Initiate","$0","$0")))))</f>
        <v>$0</v>
      </c>
      <c r="M890" s="39">
        <f>L890-N890</f>
        <v>0</v>
      </c>
      <c r="N890" s="44"/>
      <c r="O890" s="9"/>
      <c r="P890" s="93"/>
      <c r="Q890" s="111"/>
      <c r="R890" s="111"/>
      <c r="S890" s="54"/>
      <c r="T890" s="54"/>
      <c r="U890" s="54"/>
      <c r="V890" s="54"/>
      <c r="W890" s="54"/>
    </row>
    <row r="891" spans="1:23" x14ac:dyDescent="0.25">
      <c r="A891" s="52"/>
      <c r="B891" s="53"/>
      <c r="C891" s="53"/>
      <c r="D891" s="54"/>
      <c r="E891" s="54"/>
      <c r="F891" s="54"/>
      <c r="G891" s="4"/>
      <c r="H891" s="4"/>
      <c r="I891" s="7"/>
      <c r="J891" s="7"/>
      <c r="K891" s="7"/>
      <c r="L891" s="11" t="str">
        <f>IF(J891="0. Initiate","$51,000",IF(J891="1. Junior Member","$306,000",IF(J891="2. Member","$1,581,000",IF(J891="3. Senior Member","$0",IF(J891="4. Consul Initiate","$0","$0")))))</f>
        <v>$0</v>
      </c>
      <c r="M891" s="39">
        <f>L891-N891</f>
        <v>0</v>
      </c>
      <c r="N891" s="44"/>
      <c r="O891" s="9"/>
      <c r="P891" s="93"/>
      <c r="Q891" s="111"/>
      <c r="R891" s="111"/>
      <c r="S891" s="54"/>
      <c r="T891" s="54"/>
      <c r="U891" s="54"/>
      <c r="V891" s="54"/>
      <c r="W891" s="54"/>
    </row>
    <row r="892" spans="1:23" x14ac:dyDescent="0.25">
      <c r="A892" s="52"/>
      <c r="B892" s="53"/>
      <c r="C892" s="53"/>
      <c r="D892" s="54"/>
      <c r="E892" s="54"/>
      <c r="F892" s="54"/>
      <c r="G892" s="4"/>
      <c r="H892" s="4"/>
      <c r="I892" s="7"/>
      <c r="J892" s="7"/>
      <c r="K892" s="7"/>
      <c r="L892" s="11" t="str">
        <f>IF(J892="0. Initiate","$51,000",IF(J892="1. Junior Member","$306,000",IF(J892="2. Member","$1,581,000",IF(J892="3. Senior Member","$0",IF(J892="4. Consul Initiate","$0","$0")))))</f>
        <v>$0</v>
      </c>
      <c r="M892" s="39">
        <f>L892-N892</f>
        <v>0</v>
      </c>
      <c r="N892" s="44"/>
      <c r="O892" s="9"/>
      <c r="P892" s="93"/>
      <c r="Q892" s="111"/>
      <c r="R892" s="111"/>
      <c r="S892" s="54"/>
      <c r="T892" s="54"/>
      <c r="U892" s="54"/>
      <c r="V892" s="54"/>
      <c r="W892" s="54"/>
    </row>
    <row r="893" spans="1:23" x14ac:dyDescent="0.25">
      <c r="A893" s="52"/>
      <c r="B893" s="53"/>
      <c r="C893" s="53"/>
      <c r="D893" s="54"/>
      <c r="E893" s="54"/>
      <c r="F893" s="54"/>
      <c r="G893" s="4"/>
      <c r="H893" s="4"/>
      <c r="I893" s="7"/>
      <c r="J893" s="7"/>
      <c r="K893" s="7"/>
      <c r="L893" s="11" t="str">
        <f>IF(J893="0. Initiate","$51,000",IF(J893="1. Junior Member","$306,000",IF(J893="2. Member","$1,581,000",IF(J893="3. Senior Member","$0",IF(J893="4. Consul Initiate","$0","$0")))))</f>
        <v>$0</v>
      </c>
      <c r="M893" s="39">
        <f>L893-N893</f>
        <v>0</v>
      </c>
      <c r="N893" s="44"/>
      <c r="O893" s="9"/>
      <c r="P893" s="93"/>
      <c r="Q893" s="111"/>
      <c r="R893" s="111"/>
      <c r="S893" s="54"/>
      <c r="T893" s="54"/>
      <c r="U893" s="54"/>
      <c r="V893" s="54"/>
      <c r="W893" s="54"/>
    </row>
    <row r="894" spans="1:23" x14ac:dyDescent="0.25">
      <c r="A894" s="52"/>
      <c r="B894" s="53"/>
      <c r="C894" s="53"/>
      <c r="D894" s="54"/>
      <c r="E894" s="54"/>
      <c r="F894" s="54"/>
      <c r="G894" s="4"/>
      <c r="H894" s="4"/>
      <c r="I894" s="7"/>
      <c r="J894" s="7"/>
      <c r="K894" s="7"/>
      <c r="L894" s="11" t="str">
        <f>IF(J894="0. Initiate","$51,000",IF(J894="1. Junior Member","$306,000",IF(J894="2. Member","$1,581,000",IF(J894="3. Senior Member","$0",IF(J894="4. Consul Initiate","$0","$0")))))</f>
        <v>$0</v>
      </c>
      <c r="M894" s="39">
        <f>L894-N894</f>
        <v>0</v>
      </c>
      <c r="N894" s="44"/>
      <c r="O894" s="9"/>
      <c r="P894" s="93"/>
      <c r="Q894" s="111"/>
      <c r="R894" s="111"/>
      <c r="S894" s="54"/>
      <c r="T894" s="54"/>
      <c r="U894" s="54"/>
      <c r="V894" s="54"/>
      <c r="W894" s="54"/>
    </row>
    <row r="895" spans="1:23" x14ac:dyDescent="0.25">
      <c r="A895" s="52"/>
      <c r="B895" s="53"/>
      <c r="C895" s="53"/>
      <c r="D895" s="54"/>
      <c r="E895" s="54"/>
      <c r="F895" s="54"/>
      <c r="G895" s="4"/>
      <c r="H895" s="4"/>
      <c r="I895" s="7"/>
      <c r="J895" s="7"/>
      <c r="K895" s="7"/>
      <c r="L895" s="11" t="str">
        <f>IF(J895="0. Initiate","$51,000",IF(J895="1. Junior Member","$306,000",IF(J895="2. Member","$1,581,000",IF(J895="3. Senior Member","$0",IF(J895="4. Consul Initiate","$0","$0")))))</f>
        <v>$0</v>
      </c>
      <c r="M895" s="39">
        <f>L895-N895</f>
        <v>0</v>
      </c>
      <c r="N895" s="44"/>
      <c r="O895" s="9"/>
      <c r="P895" s="93"/>
      <c r="Q895" s="111"/>
      <c r="R895" s="111"/>
      <c r="S895" s="54"/>
      <c r="T895" s="54"/>
      <c r="U895" s="54"/>
      <c r="V895" s="54"/>
      <c r="W895" s="54"/>
    </row>
    <row r="896" spans="1:23" x14ac:dyDescent="0.25">
      <c r="A896" s="52"/>
      <c r="B896" s="53"/>
      <c r="C896" s="53"/>
      <c r="D896" s="54"/>
      <c r="E896" s="54"/>
      <c r="F896" s="54"/>
      <c r="G896" s="4"/>
      <c r="H896" s="4"/>
      <c r="I896" s="7"/>
      <c r="J896" s="7"/>
      <c r="K896" s="7"/>
      <c r="L896" s="11" t="str">
        <f>IF(J896="0. Initiate","$51,000",IF(J896="1. Junior Member","$306,000",IF(J896="2. Member","$1,581,000",IF(J896="3. Senior Member","$0",IF(J896="4. Consul Initiate","$0","$0")))))</f>
        <v>$0</v>
      </c>
      <c r="M896" s="39">
        <f>L896-N896</f>
        <v>0</v>
      </c>
      <c r="N896" s="44"/>
      <c r="O896" s="9"/>
      <c r="P896" s="93"/>
      <c r="Q896" s="111"/>
      <c r="R896" s="111"/>
      <c r="S896" s="54"/>
      <c r="T896" s="54"/>
      <c r="U896" s="54"/>
      <c r="V896" s="54"/>
      <c r="W896" s="54"/>
    </row>
    <row r="897" spans="1:23" x14ac:dyDescent="0.25">
      <c r="A897" s="52"/>
      <c r="B897" s="53"/>
      <c r="C897" s="53"/>
      <c r="D897" s="54"/>
      <c r="E897" s="54"/>
      <c r="F897" s="54"/>
      <c r="G897" s="4"/>
      <c r="H897" s="4"/>
      <c r="I897" s="7"/>
      <c r="J897" s="7"/>
      <c r="K897" s="7"/>
      <c r="L897" s="11" t="str">
        <f>IF(J897="0. Initiate","$51,000",IF(J897="1. Junior Member","$306,000",IF(J897="2. Member","$1,581,000",IF(J897="3. Senior Member","$0",IF(J897="4. Consul Initiate","$0","$0")))))</f>
        <v>$0</v>
      </c>
      <c r="M897" s="39">
        <f>L897-N897</f>
        <v>0</v>
      </c>
      <c r="N897" s="44"/>
      <c r="O897" s="9"/>
      <c r="P897" s="93"/>
      <c r="Q897" s="111"/>
      <c r="R897" s="111"/>
      <c r="S897" s="54"/>
      <c r="T897" s="54"/>
      <c r="U897" s="54"/>
      <c r="V897" s="54"/>
      <c r="W897" s="54"/>
    </row>
    <row r="898" spans="1:23" x14ac:dyDescent="0.25">
      <c r="A898" s="52"/>
      <c r="B898" s="53"/>
      <c r="C898" s="53"/>
      <c r="D898" s="54"/>
      <c r="E898" s="54"/>
      <c r="F898" s="54"/>
      <c r="G898" s="4"/>
      <c r="H898" s="4"/>
      <c r="I898" s="7"/>
      <c r="J898" s="7"/>
      <c r="K898" s="7"/>
      <c r="L898" s="11" t="str">
        <f>IF(J898="0. Initiate","$51,000",IF(J898="1. Junior Member","$306,000",IF(J898="2. Member","$1,581,000",IF(J898="3. Senior Member","$0",IF(J898="4. Consul Initiate","$0","$0")))))</f>
        <v>$0</v>
      </c>
      <c r="M898" s="39">
        <f>L898-N898</f>
        <v>0</v>
      </c>
      <c r="N898" s="44"/>
      <c r="O898" s="9"/>
      <c r="P898" s="93"/>
      <c r="Q898" s="111"/>
      <c r="R898" s="111"/>
      <c r="S898" s="54"/>
      <c r="T898" s="54"/>
      <c r="U898" s="54"/>
      <c r="V898" s="54"/>
      <c r="W898" s="54"/>
    </row>
    <row r="899" spans="1:23" x14ac:dyDescent="0.25">
      <c r="A899" s="52"/>
      <c r="B899" s="53"/>
      <c r="C899" s="53"/>
      <c r="D899" s="54"/>
      <c r="E899" s="54"/>
      <c r="F899" s="54"/>
      <c r="G899" s="4"/>
      <c r="H899" s="4"/>
      <c r="I899" s="7"/>
      <c r="J899" s="7"/>
      <c r="K899" s="7"/>
      <c r="L899" s="11" t="str">
        <f>IF(J899="0. Initiate","$51,000",IF(J899="1. Junior Member","$306,000",IF(J899="2. Member","$1,581,000",IF(J899="3. Senior Member","$0",IF(J899="4. Consul Initiate","$0","$0")))))</f>
        <v>$0</v>
      </c>
      <c r="M899" s="39">
        <f>L899-N899</f>
        <v>0</v>
      </c>
      <c r="N899" s="44"/>
      <c r="O899" s="9"/>
      <c r="P899" s="93"/>
      <c r="Q899" s="111"/>
      <c r="R899" s="111"/>
      <c r="S899" s="54"/>
      <c r="T899" s="54"/>
      <c r="U899" s="54"/>
      <c r="V899" s="54"/>
      <c r="W899" s="54"/>
    </row>
    <row r="900" spans="1:23" x14ac:dyDescent="0.25">
      <c r="A900" s="52"/>
      <c r="B900" s="53"/>
      <c r="C900" s="53"/>
      <c r="D900" s="54"/>
      <c r="E900" s="54"/>
      <c r="F900" s="54"/>
      <c r="G900" s="4"/>
      <c r="H900" s="4"/>
      <c r="I900" s="7"/>
      <c r="J900" s="7"/>
      <c r="K900" s="7"/>
      <c r="L900" s="11" t="str">
        <f>IF(J900="0. Initiate","$51,000",IF(J900="1. Junior Member","$306,000",IF(J900="2. Member","$1,581,000",IF(J900="3. Senior Member","$0",IF(J900="4. Consul Initiate","$0","$0")))))</f>
        <v>$0</v>
      </c>
      <c r="M900" s="39">
        <f>L900-N900</f>
        <v>0</v>
      </c>
      <c r="N900" s="44"/>
      <c r="O900" s="9"/>
      <c r="P900" s="93"/>
      <c r="Q900" s="111"/>
      <c r="R900" s="111"/>
      <c r="S900" s="54"/>
      <c r="T900" s="54"/>
      <c r="U900" s="54"/>
      <c r="V900" s="54"/>
      <c r="W900" s="54"/>
    </row>
    <row r="901" spans="1:23" x14ac:dyDescent="0.25">
      <c r="A901" s="52"/>
      <c r="B901" s="53"/>
      <c r="C901" s="53"/>
      <c r="D901" s="54"/>
      <c r="E901" s="54"/>
      <c r="F901" s="54"/>
      <c r="G901" s="4"/>
      <c r="H901" s="4"/>
      <c r="I901" s="7"/>
      <c r="J901" s="7"/>
      <c r="K901" s="7"/>
      <c r="L901" s="11" t="str">
        <f>IF(J901="0. Initiate","$51,000",IF(J901="1. Junior Member","$306,000",IF(J901="2. Member","$1,581,000",IF(J901="3. Senior Member","$0",IF(J901="4. Consul Initiate","$0","$0")))))</f>
        <v>$0</v>
      </c>
      <c r="M901" s="39">
        <f>L901-N901</f>
        <v>0</v>
      </c>
      <c r="N901" s="44"/>
      <c r="O901" s="9"/>
      <c r="P901" s="93"/>
      <c r="Q901" s="111"/>
      <c r="R901" s="111"/>
      <c r="S901" s="54"/>
      <c r="T901" s="54"/>
      <c r="U901" s="54"/>
      <c r="V901" s="54"/>
      <c r="W901" s="54"/>
    </row>
    <row r="902" spans="1:23" x14ac:dyDescent="0.25">
      <c r="A902" s="52"/>
      <c r="B902" s="53"/>
      <c r="C902" s="53"/>
      <c r="D902" s="54"/>
      <c r="E902" s="54"/>
      <c r="F902" s="54"/>
      <c r="G902" s="4"/>
      <c r="H902" s="4"/>
      <c r="I902" s="7"/>
      <c r="J902" s="7"/>
      <c r="K902" s="7"/>
      <c r="L902" s="11" t="str">
        <f>IF(J902="0. Initiate","$51,000",IF(J902="1. Junior Member","$306,000",IF(J902="2. Member","$1,581,000",IF(J902="3. Senior Member","$0",IF(J902="4. Consul Initiate","$0","$0")))))</f>
        <v>$0</v>
      </c>
      <c r="M902" s="39">
        <f>L902-N902</f>
        <v>0</v>
      </c>
      <c r="N902" s="44"/>
      <c r="O902" s="9"/>
      <c r="P902" s="93"/>
      <c r="Q902" s="111"/>
      <c r="R902" s="111"/>
      <c r="S902" s="54"/>
      <c r="T902" s="54"/>
      <c r="U902" s="54"/>
      <c r="V902" s="54"/>
      <c r="W902" s="54"/>
    </row>
    <row r="903" spans="1:23" x14ac:dyDescent="0.25">
      <c r="A903" s="52"/>
      <c r="B903" s="53"/>
      <c r="C903" s="53"/>
      <c r="D903" s="54"/>
      <c r="E903" s="54"/>
      <c r="F903" s="54"/>
      <c r="G903" s="4"/>
      <c r="H903" s="4"/>
      <c r="I903" s="7"/>
      <c r="J903" s="7"/>
      <c r="K903" s="7"/>
      <c r="L903" s="11" t="str">
        <f>IF(J903="0. Initiate","$51,000",IF(J903="1. Junior Member","$306,000",IF(J903="2. Member","$1,581,000",IF(J903="3. Senior Member","$0",IF(J903="4. Consul Initiate","$0","$0")))))</f>
        <v>$0</v>
      </c>
      <c r="M903" s="39">
        <f>L903-N903</f>
        <v>0</v>
      </c>
      <c r="N903" s="44"/>
      <c r="O903" s="9"/>
      <c r="P903" s="93"/>
      <c r="Q903" s="111"/>
      <c r="R903" s="111"/>
      <c r="S903" s="54"/>
      <c r="T903" s="54"/>
      <c r="U903" s="54"/>
      <c r="V903" s="54"/>
      <c r="W903" s="54"/>
    </row>
    <row r="904" spans="1:23" x14ac:dyDescent="0.25">
      <c r="A904" s="52"/>
      <c r="B904" s="53"/>
      <c r="C904" s="53"/>
      <c r="D904" s="54"/>
      <c r="E904" s="54"/>
      <c r="F904" s="54"/>
      <c r="G904" s="4"/>
      <c r="H904" s="4"/>
      <c r="I904" s="7"/>
      <c r="J904" s="7"/>
      <c r="K904" s="7"/>
      <c r="L904" s="11" t="str">
        <f>IF(J904="0. Initiate","$51,000",IF(J904="1. Junior Member","$306,000",IF(J904="2. Member","$1,581,000",IF(J904="3. Senior Member","$0",IF(J904="4. Consul Initiate","$0","$0")))))</f>
        <v>$0</v>
      </c>
      <c r="M904" s="39">
        <f>L904-N904</f>
        <v>0</v>
      </c>
      <c r="N904" s="44"/>
      <c r="O904" s="9"/>
      <c r="P904" s="93"/>
      <c r="Q904" s="111"/>
      <c r="R904" s="111"/>
      <c r="S904" s="54"/>
      <c r="T904" s="54"/>
      <c r="U904" s="54"/>
      <c r="V904" s="54"/>
      <c r="W904" s="54"/>
    </row>
    <row r="905" spans="1:23" x14ac:dyDescent="0.25">
      <c r="A905" s="52"/>
      <c r="B905" s="53"/>
      <c r="C905" s="53"/>
      <c r="D905" s="54"/>
      <c r="E905" s="54"/>
      <c r="F905" s="54"/>
      <c r="G905" s="4"/>
      <c r="H905" s="4"/>
      <c r="I905" s="7"/>
      <c r="J905" s="7"/>
      <c r="K905" s="7"/>
      <c r="L905" s="11" t="str">
        <f>IF(J905="0. Initiate","$51,000",IF(J905="1. Junior Member","$306,000",IF(J905="2. Member","$1,581,000",IF(J905="3. Senior Member","$0",IF(J905="4. Consul Initiate","$0","$0")))))</f>
        <v>$0</v>
      </c>
      <c r="M905" s="39">
        <f>L905-N905</f>
        <v>0</v>
      </c>
      <c r="N905" s="44"/>
      <c r="O905" s="9"/>
      <c r="P905" s="93"/>
      <c r="Q905" s="111"/>
      <c r="R905" s="111"/>
      <c r="S905" s="54"/>
      <c r="T905" s="54"/>
      <c r="U905" s="54"/>
      <c r="V905" s="54"/>
      <c r="W905" s="54"/>
    </row>
    <row r="906" spans="1:23" x14ac:dyDescent="0.25">
      <c r="A906" s="52"/>
      <c r="B906" s="53"/>
      <c r="C906" s="53"/>
      <c r="D906" s="54"/>
      <c r="E906" s="54"/>
      <c r="F906" s="54"/>
      <c r="G906" s="4"/>
      <c r="H906" s="4"/>
      <c r="I906" s="7"/>
      <c r="J906" s="7"/>
      <c r="K906" s="7"/>
      <c r="L906" s="11" t="str">
        <f>IF(J906="0. Initiate","$51,000",IF(J906="1. Junior Member","$306,000",IF(J906="2. Member","$1,581,000",IF(J906="3. Senior Member","$0",IF(J906="4. Consul Initiate","$0","$0")))))</f>
        <v>$0</v>
      </c>
      <c r="M906" s="39">
        <f>L906-N906</f>
        <v>0</v>
      </c>
      <c r="N906" s="44"/>
      <c r="O906" s="9"/>
      <c r="P906" s="93"/>
      <c r="Q906" s="111"/>
      <c r="R906" s="111"/>
      <c r="S906" s="54"/>
      <c r="T906" s="54"/>
      <c r="U906" s="54"/>
      <c r="V906" s="54"/>
      <c r="W906" s="54"/>
    </row>
    <row r="907" spans="1:23" x14ac:dyDescent="0.25">
      <c r="A907" s="52"/>
      <c r="B907" s="53"/>
      <c r="C907" s="53"/>
      <c r="D907" s="54"/>
      <c r="E907" s="54"/>
      <c r="F907" s="54"/>
      <c r="G907" s="4"/>
      <c r="H907" s="4"/>
      <c r="I907" s="7"/>
      <c r="J907" s="7"/>
      <c r="K907" s="7"/>
      <c r="L907" s="11" t="str">
        <f>IF(J907="0. Initiate","$51,000",IF(J907="1. Junior Member","$306,000",IF(J907="2. Member","$1,581,000",IF(J907="3. Senior Member","$0",IF(J907="4. Consul Initiate","$0","$0")))))</f>
        <v>$0</v>
      </c>
      <c r="M907" s="39">
        <f>L907-N907</f>
        <v>0</v>
      </c>
      <c r="N907" s="44"/>
      <c r="O907" s="9"/>
      <c r="P907" s="93"/>
      <c r="Q907" s="111"/>
      <c r="R907" s="111"/>
      <c r="S907" s="54"/>
      <c r="T907" s="54"/>
      <c r="U907" s="54"/>
      <c r="V907" s="54"/>
      <c r="W907" s="54"/>
    </row>
    <row r="908" spans="1:23" x14ac:dyDescent="0.25">
      <c r="A908" s="52"/>
      <c r="B908" s="53"/>
      <c r="C908" s="53"/>
      <c r="D908" s="54"/>
      <c r="E908" s="54"/>
      <c r="F908" s="54"/>
      <c r="G908" s="4"/>
      <c r="H908" s="4"/>
      <c r="I908" s="7"/>
      <c r="J908" s="7"/>
      <c r="K908" s="7"/>
      <c r="L908" s="11" t="str">
        <f>IF(J908="0. Initiate","$51,000",IF(J908="1. Junior Member","$306,000",IF(J908="2. Member","$1,581,000",IF(J908="3. Senior Member","$0",IF(J908="4. Consul Initiate","$0","$0")))))</f>
        <v>$0</v>
      </c>
      <c r="M908" s="39">
        <f>L908-N908</f>
        <v>0</v>
      </c>
      <c r="N908" s="44"/>
      <c r="O908" s="9"/>
      <c r="P908" s="93"/>
      <c r="Q908" s="111"/>
      <c r="R908" s="111"/>
      <c r="S908" s="54"/>
      <c r="T908" s="54"/>
      <c r="U908" s="54"/>
      <c r="V908" s="54"/>
      <c r="W908" s="54"/>
    </row>
    <row r="909" spans="1:23" x14ac:dyDescent="0.25">
      <c r="A909" s="52"/>
      <c r="B909" s="53"/>
      <c r="C909" s="53"/>
      <c r="D909" s="54"/>
      <c r="E909" s="54"/>
      <c r="F909" s="54"/>
      <c r="G909" s="4"/>
      <c r="H909" s="4"/>
      <c r="I909" s="7"/>
      <c r="J909" s="7"/>
      <c r="K909" s="7"/>
      <c r="L909" s="11" t="str">
        <f>IF(J909="0. Initiate","$51,000",IF(J909="1. Junior Member","$306,000",IF(J909="2. Member","$1,581,000",IF(J909="3. Senior Member","$0",IF(J909="4. Consul Initiate","$0","$0")))))</f>
        <v>$0</v>
      </c>
      <c r="M909" s="39">
        <f>L909-N909</f>
        <v>0</v>
      </c>
      <c r="N909" s="44"/>
      <c r="O909" s="9"/>
      <c r="P909" s="93"/>
      <c r="Q909" s="111"/>
      <c r="R909" s="111"/>
      <c r="S909" s="54"/>
      <c r="T909" s="54"/>
      <c r="U909" s="54"/>
      <c r="V909" s="54"/>
      <c r="W909" s="54"/>
    </row>
    <row r="910" spans="1:23" x14ac:dyDescent="0.25">
      <c r="A910" s="52"/>
      <c r="B910" s="53"/>
      <c r="C910" s="53"/>
      <c r="D910" s="54"/>
      <c r="E910" s="54"/>
      <c r="F910" s="54"/>
      <c r="G910" s="4"/>
      <c r="H910" s="4"/>
      <c r="I910" s="7"/>
      <c r="J910" s="7"/>
      <c r="K910" s="7"/>
      <c r="L910" s="11" t="str">
        <f>IF(J910="0. Initiate","$51,000",IF(J910="1. Junior Member","$306,000",IF(J910="2. Member","$1,581,000",IF(J910="3. Senior Member","$0",IF(J910="4. Consul Initiate","$0","$0")))))</f>
        <v>$0</v>
      </c>
      <c r="M910" s="39">
        <f>L910-N910</f>
        <v>0</v>
      </c>
      <c r="N910" s="44"/>
      <c r="O910" s="9"/>
      <c r="P910" s="93"/>
      <c r="Q910" s="111"/>
      <c r="R910" s="111"/>
      <c r="S910" s="54"/>
      <c r="T910" s="54"/>
      <c r="U910" s="54"/>
      <c r="V910" s="54"/>
      <c r="W910" s="54"/>
    </row>
    <row r="911" spans="1:23" x14ac:dyDescent="0.25">
      <c r="A911" s="52"/>
      <c r="B911" s="53"/>
      <c r="C911" s="53"/>
      <c r="D911" s="54"/>
      <c r="E911" s="54"/>
      <c r="F911" s="54"/>
      <c r="G911" s="4"/>
      <c r="H911" s="4"/>
      <c r="I911" s="7"/>
      <c r="J911" s="7"/>
      <c r="K911" s="7"/>
      <c r="L911" s="11" t="str">
        <f>IF(J911="0. Initiate","$51,000",IF(J911="1. Junior Member","$306,000",IF(J911="2. Member","$1,581,000",IF(J911="3. Senior Member","$0",IF(J911="4. Consul Initiate","$0","$0")))))</f>
        <v>$0</v>
      </c>
      <c r="M911" s="39">
        <f>L911-N911</f>
        <v>0</v>
      </c>
      <c r="N911" s="44"/>
      <c r="O911" s="9"/>
      <c r="P911" s="93"/>
      <c r="Q911" s="111"/>
      <c r="R911" s="111"/>
      <c r="S911" s="54"/>
      <c r="T911" s="54"/>
      <c r="U911" s="54"/>
      <c r="V911" s="54"/>
      <c r="W911" s="54"/>
    </row>
    <row r="912" spans="1:23" x14ac:dyDescent="0.25">
      <c r="A912" s="52"/>
      <c r="B912" s="53"/>
      <c r="C912" s="53"/>
      <c r="D912" s="54"/>
      <c r="E912" s="54"/>
      <c r="F912" s="54"/>
      <c r="G912" s="4"/>
      <c r="H912" s="4"/>
      <c r="I912" s="7"/>
      <c r="J912" s="7"/>
      <c r="K912" s="7"/>
      <c r="L912" s="11" t="str">
        <f>IF(J912="0. Initiate","$51,000",IF(J912="1. Junior Member","$306,000",IF(J912="2. Member","$1,581,000",IF(J912="3. Senior Member","$0",IF(J912="4. Consul Initiate","$0","$0")))))</f>
        <v>$0</v>
      </c>
      <c r="M912" s="39">
        <f>L912-N912</f>
        <v>0</v>
      </c>
      <c r="N912" s="44"/>
      <c r="O912" s="9"/>
      <c r="P912" s="93"/>
      <c r="Q912" s="111"/>
      <c r="R912" s="111"/>
      <c r="S912" s="54"/>
      <c r="T912" s="54"/>
      <c r="U912" s="54"/>
      <c r="V912" s="54"/>
      <c r="W912" s="54"/>
    </row>
    <row r="913" spans="1:23" x14ac:dyDescent="0.25">
      <c r="A913" s="52"/>
      <c r="B913" s="53"/>
      <c r="C913" s="53"/>
      <c r="D913" s="54"/>
      <c r="E913" s="54"/>
      <c r="F913" s="54"/>
      <c r="G913" s="4"/>
      <c r="H913" s="4"/>
      <c r="I913" s="7"/>
      <c r="J913" s="7"/>
      <c r="K913" s="7"/>
      <c r="L913" s="11" t="str">
        <f>IF(J913="0. Initiate","$51,000",IF(J913="1. Junior Member","$306,000",IF(J913="2. Member","$1,581,000",IF(J913="3. Senior Member","$0",IF(J913="4. Consul Initiate","$0","$0")))))</f>
        <v>$0</v>
      </c>
      <c r="M913" s="39">
        <f>L913-N913</f>
        <v>0</v>
      </c>
      <c r="N913" s="44"/>
      <c r="O913" s="9"/>
      <c r="P913" s="93"/>
      <c r="Q913" s="111"/>
      <c r="R913" s="111"/>
      <c r="S913" s="54"/>
      <c r="T913" s="54"/>
      <c r="U913" s="54"/>
      <c r="V913" s="54"/>
      <c r="W913" s="54"/>
    </row>
    <row r="914" spans="1:23" x14ac:dyDescent="0.25">
      <c r="A914" s="52"/>
      <c r="B914" s="53"/>
      <c r="C914" s="53"/>
      <c r="D914" s="54"/>
      <c r="E914" s="54"/>
      <c r="F914" s="54"/>
      <c r="G914" s="4"/>
      <c r="H914" s="4"/>
      <c r="I914" s="7"/>
      <c r="J914" s="7"/>
      <c r="K914" s="7"/>
      <c r="L914" s="11" t="str">
        <f>IF(J914="0. Initiate","$51,000",IF(J914="1. Junior Member","$306,000",IF(J914="2. Member","$1,581,000",IF(J914="3. Senior Member","$0",IF(J914="4. Consul Initiate","$0","$0")))))</f>
        <v>$0</v>
      </c>
      <c r="M914" s="39">
        <f>L914-N914</f>
        <v>0</v>
      </c>
      <c r="N914" s="44"/>
      <c r="O914" s="9"/>
      <c r="P914" s="93"/>
      <c r="Q914" s="111"/>
      <c r="R914" s="111"/>
      <c r="S914" s="54"/>
      <c r="T914" s="54"/>
      <c r="U914" s="54"/>
      <c r="V914" s="54"/>
      <c r="W914" s="54"/>
    </row>
    <row r="915" spans="1:23" x14ac:dyDescent="0.25">
      <c r="A915" s="52"/>
      <c r="B915" s="53"/>
      <c r="C915" s="53"/>
      <c r="D915" s="54"/>
      <c r="E915" s="54"/>
      <c r="F915" s="54"/>
      <c r="G915" s="4"/>
      <c r="H915" s="4"/>
      <c r="I915" s="7"/>
      <c r="J915" s="7"/>
      <c r="K915" s="7"/>
      <c r="L915" s="11" t="str">
        <f>IF(J915="0. Initiate","$51,000",IF(J915="1. Junior Member","$306,000",IF(J915="2. Member","$1,581,000",IF(J915="3. Senior Member","$0",IF(J915="4. Consul Initiate","$0","$0")))))</f>
        <v>$0</v>
      </c>
      <c r="M915" s="39">
        <f>L915-N915</f>
        <v>0</v>
      </c>
      <c r="N915" s="44"/>
      <c r="O915" s="9"/>
      <c r="P915" s="93"/>
      <c r="Q915" s="111"/>
      <c r="R915" s="111"/>
      <c r="S915" s="54"/>
      <c r="T915" s="54"/>
      <c r="U915" s="54"/>
      <c r="V915" s="54"/>
      <c r="W915" s="54"/>
    </row>
    <row r="916" spans="1:23" x14ac:dyDescent="0.25">
      <c r="A916" s="52"/>
      <c r="B916" s="53"/>
      <c r="C916" s="53"/>
      <c r="D916" s="54"/>
      <c r="E916" s="54"/>
      <c r="F916" s="54"/>
      <c r="G916" s="4"/>
      <c r="H916" s="4"/>
      <c r="I916" s="7"/>
      <c r="J916" s="7"/>
      <c r="K916" s="7"/>
      <c r="L916" s="11" t="str">
        <f>IF(J916="0. Initiate","$51,000",IF(J916="1. Junior Member","$306,000",IF(J916="2. Member","$1,581,000",IF(J916="3. Senior Member","$0",IF(J916="4. Consul Initiate","$0","$0")))))</f>
        <v>$0</v>
      </c>
      <c r="M916" s="39">
        <f>L916-N916</f>
        <v>0</v>
      </c>
      <c r="N916" s="44"/>
      <c r="O916" s="9"/>
      <c r="P916" s="93"/>
      <c r="Q916" s="111"/>
      <c r="R916" s="111"/>
      <c r="S916" s="54"/>
      <c r="T916" s="54"/>
      <c r="U916" s="54"/>
      <c r="V916" s="54"/>
      <c r="W916" s="54"/>
    </row>
    <row r="917" spans="1:23" x14ac:dyDescent="0.25">
      <c r="A917" s="52"/>
      <c r="B917" s="53"/>
      <c r="C917" s="53"/>
      <c r="D917" s="54"/>
      <c r="E917" s="54"/>
      <c r="F917" s="54"/>
      <c r="G917" s="4"/>
      <c r="H917" s="4"/>
      <c r="I917" s="7"/>
      <c r="J917" s="7"/>
      <c r="K917" s="7"/>
      <c r="L917" s="11" t="str">
        <f>IF(J917="0. Initiate","$51,000",IF(J917="1. Junior Member","$306,000",IF(J917="2. Member","$1,581,000",IF(J917="3. Senior Member","$0",IF(J917="4. Consul Initiate","$0","$0")))))</f>
        <v>$0</v>
      </c>
      <c r="M917" s="39">
        <f>L917-N917</f>
        <v>0</v>
      </c>
      <c r="N917" s="44"/>
      <c r="O917" s="9"/>
      <c r="P917" s="93"/>
      <c r="Q917" s="111"/>
      <c r="R917" s="111"/>
      <c r="S917" s="54"/>
      <c r="T917" s="54"/>
      <c r="U917" s="54"/>
      <c r="V917" s="54"/>
      <c r="W917" s="54"/>
    </row>
    <row r="918" spans="1:23" x14ac:dyDescent="0.25">
      <c r="A918" s="52"/>
      <c r="B918" s="53"/>
      <c r="C918" s="53"/>
      <c r="D918" s="54"/>
      <c r="E918" s="54"/>
      <c r="F918" s="54"/>
      <c r="G918" s="4"/>
      <c r="H918" s="4"/>
      <c r="I918" s="7"/>
      <c r="J918" s="7"/>
      <c r="K918" s="7"/>
      <c r="L918" s="11" t="str">
        <f>IF(J918="0. Initiate","$51,000",IF(J918="1. Junior Member","$306,000",IF(J918="2. Member","$1,581,000",IF(J918="3. Senior Member","$0",IF(J918="4. Consul Initiate","$0","$0")))))</f>
        <v>$0</v>
      </c>
      <c r="M918" s="39">
        <f>L918-N918</f>
        <v>0</v>
      </c>
      <c r="N918" s="44"/>
      <c r="O918" s="9"/>
      <c r="P918" s="93"/>
      <c r="Q918" s="111"/>
      <c r="R918" s="111"/>
      <c r="S918" s="54"/>
      <c r="T918" s="54"/>
      <c r="U918" s="54"/>
      <c r="V918" s="54"/>
      <c r="W918" s="54"/>
    </row>
    <row r="919" spans="1:23" x14ac:dyDescent="0.25">
      <c r="A919" s="52"/>
      <c r="B919" s="53"/>
      <c r="C919" s="53"/>
      <c r="D919" s="54"/>
      <c r="E919" s="54"/>
      <c r="F919" s="54"/>
      <c r="G919" s="4"/>
      <c r="H919" s="4"/>
      <c r="I919" s="7"/>
      <c r="J919" s="7"/>
      <c r="K919" s="7"/>
      <c r="L919" s="11" t="str">
        <f>IF(J919="0. Initiate","$51,000",IF(J919="1. Junior Member","$306,000",IF(J919="2. Member","$1,581,000",IF(J919="3. Senior Member","$0",IF(J919="4. Consul Initiate","$0","$0")))))</f>
        <v>$0</v>
      </c>
      <c r="M919" s="39">
        <f>L919-N919</f>
        <v>0</v>
      </c>
      <c r="N919" s="44"/>
      <c r="O919" s="9"/>
      <c r="P919" s="93"/>
      <c r="Q919" s="111"/>
      <c r="R919" s="111"/>
      <c r="S919" s="54"/>
      <c r="T919" s="54"/>
      <c r="U919" s="54"/>
      <c r="V919" s="54"/>
      <c r="W919" s="54"/>
    </row>
    <row r="920" spans="1:23" x14ac:dyDescent="0.25">
      <c r="A920" s="52"/>
      <c r="B920" s="53"/>
      <c r="C920" s="53"/>
      <c r="D920" s="54"/>
      <c r="E920" s="54"/>
      <c r="F920" s="54"/>
      <c r="G920" s="4"/>
      <c r="H920" s="4"/>
      <c r="I920" s="7"/>
      <c r="J920" s="7"/>
      <c r="K920" s="7"/>
      <c r="L920" s="11" t="str">
        <f>IF(J920="0. Initiate","$51,000",IF(J920="1. Junior Member","$306,000",IF(J920="2. Member","$1,581,000",IF(J920="3. Senior Member","$0",IF(J920="4. Consul Initiate","$0","$0")))))</f>
        <v>$0</v>
      </c>
      <c r="M920" s="39">
        <f>L920-N920</f>
        <v>0</v>
      </c>
      <c r="N920" s="44"/>
      <c r="O920" s="9"/>
      <c r="P920" s="93"/>
      <c r="Q920" s="111"/>
      <c r="R920" s="111"/>
      <c r="S920" s="54"/>
      <c r="T920" s="54"/>
      <c r="U920" s="54"/>
      <c r="V920" s="54"/>
      <c r="W920" s="54"/>
    </row>
    <row r="921" spans="1:23" x14ac:dyDescent="0.25">
      <c r="A921" s="52"/>
      <c r="B921" s="53"/>
      <c r="C921" s="53"/>
      <c r="D921" s="54"/>
      <c r="E921" s="54"/>
      <c r="F921" s="54"/>
      <c r="G921" s="4"/>
      <c r="H921" s="4"/>
      <c r="I921" s="7"/>
      <c r="J921" s="7"/>
      <c r="K921" s="7"/>
      <c r="L921" s="11" t="str">
        <f>IF(J921="0. Initiate","$51,000",IF(J921="1. Junior Member","$306,000",IF(J921="2. Member","$1,581,000",IF(J921="3. Senior Member","$0",IF(J921="4. Consul Initiate","$0","$0")))))</f>
        <v>$0</v>
      </c>
      <c r="M921" s="39">
        <f>L921-N921</f>
        <v>0</v>
      </c>
      <c r="N921" s="44"/>
      <c r="O921" s="9"/>
      <c r="P921" s="93"/>
      <c r="Q921" s="111"/>
      <c r="R921" s="111"/>
      <c r="S921" s="54"/>
      <c r="T921" s="54"/>
      <c r="U921" s="54"/>
      <c r="V921" s="54"/>
      <c r="W921" s="54"/>
    </row>
    <row r="922" spans="1:23" x14ac:dyDescent="0.25">
      <c r="A922" s="52"/>
      <c r="B922" s="53"/>
      <c r="C922" s="53"/>
      <c r="D922" s="54"/>
      <c r="E922" s="54"/>
      <c r="F922" s="54"/>
      <c r="G922" s="4"/>
      <c r="H922" s="4"/>
      <c r="I922" s="7"/>
      <c r="J922" s="7"/>
      <c r="K922" s="7"/>
      <c r="L922" s="11" t="str">
        <f>IF(J922="0. Initiate","$51,000",IF(J922="1. Junior Member","$306,000",IF(J922="2. Member","$1,581,000",IF(J922="3. Senior Member","$0",IF(J922="4. Consul Initiate","$0","$0")))))</f>
        <v>$0</v>
      </c>
      <c r="M922" s="39">
        <f>L922-N922</f>
        <v>0</v>
      </c>
      <c r="N922" s="44"/>
      <c r="O922" s="9"/>
      <c r="P922" s="93"/>
      <c r="Q922" s="111"/>
      <c r="R922" s="111"/>
      <c r="S922" s="54"/>
      <c r="T922" s="54"/>
      <c r="U922" s="54"/>
      <c r="V922" s="54"/>
      <c r="W922" s="54"/>
    </row>
    <row r="923" spans="1:23" x14ac:dyDescent="0.25">
      <c r="A923" s="52"/>
      <c r="B923" s="53"/>
      <c r="C923" s="53"/>
      <c r="D923" s="54"/>
      <c r="E923" s="54"/>
      <c r="F923" s="54"/>
      <c r="G923" s="4"/>
      <c r="H923" s="4"/>
      <c r="I923" s="7"/>
      <c r="J923" s="7"/>
      <c r="K923" s="7"/>
      <c r="L923" s="11" t="str">
        <f>IF(J923="0. Initiate","$51,000",IF(J923="1. Junior Member","$306,000",IF(J923="2. Member","$1,581,000",IF(J923="3. Senior Member","$0",IF(J923="4. Consul Initiate","$0","$0")))))</f>
        <v>$0</v>
      </c>
      <c r="M923" s="39">
        <f>L923-N923</f>
        <v>0</v>
      </c>
      <c r="N923" s="44"/>
      <c r="O923" s="9"/>
      <c r="P923" s="93"/>
      <c r="Q923" s="111"/>
      <c r="R923" s="111"/>
      <c r="S923" s="54"/>
      <c r="T923" s="54"/>
      <c r="U923" s="54"/>
      <c r="V923" s="54"/>
      <c r="W923" s="54"/>
    </row>
    <row r="924" spans="1:23" x14ac:dyDescent="0.25">
      <c r="A924" s="52"/>
      <c r="B924" s="53"/>
      <c r="C924" s="53"/>
      <c r="D924" s="54"/>
      <c r="E924" s="54"/>
      <c r="F924" s="54"/>
      <c r="G924" s="4"/>
      <c r="H924" s="4"/>
      <c r="I924" s="7"/>
      <c r="J924" s="7"/>
      <c r="K924" s="7"/>
      <c r="L924" s="11" t="str">
        <f>IF(J924="0. Initiate","$51,000",IF(J924="1. Junior Member","$306,000",IF(J924="2. Member","$1,581,000",IF(J924="3. Senior Member","$0",IF(J924="4. Consul Initiate","$0","$0")))))</f>
        <v>$0</v>
      </c>
      <c r="M924" s="39">
        <f>L924-N924</f>
        <v>0</v>
      </c>
      <c r="N924" s="44"/>
      <c r="O924" s="9"/>
      <c r="P924" s="93"/>
      <c r="Q924" s="111"/>
      <c r="R924" s="111"/>
      <c r="S924" s="54"/>
      <c r="T924" s="54"/>
      <c r="U924" s="54"/>
      <c r="V924" s="54"/>
      <c r="W924" s="54"/>
    </row>
    <row r="925" spans="1:23" x14ac:dyDescent="0.25">
      <c r="A925" s="52"/>
      <c r="B925" s="53"/>
      <c r="C925" s="53"/>
      <c r="D925" s="54"/>
      <c r="E925" s="54"/>
      <c r="F925" s="54"/>
      <c r="G925" s="4"/>
      <c r="H925" s="4"/>
      <c r="I925" s="7"/>
      <c r="J925" s="7"/>
      <c r="K925" s="7"/>
      <c r="L925" s="11" t="str">
        <f>IF(J925="0. Initiate","$51,000",IF(J925="1. Junior Member","$306,000",IF(J925="2. Member","$1,581,000",IF(J925="3. Senior Member","$0",IF(J925="4. Consul Initiate","$0","$0")))))</f>
        <v>$0</v>
      </c>
      <c r="M925" s="39">
        <f>L925-N925</f>
        <v>0</v>
      </c>
      <c r="N925" s="44"/>
      <c r="O925" s="9"/>
      <c r="P925" s="93"/>
      <c r="Q925" s="111"/>
      <c r="R925" s="111"/>
      <c r="S925" s="54"/>
      <c r="T925" s="54"/>
      <c r="U925" s="54"/>
      <c r="V925" s="54"/>
      <c r="W925" s="54"/>
    </row>
    <row r="926" spans="1:23" x14ac:dyDescent="0.25">
      <c r="A926" s="52"/>
      <c r="B926" s="53"/>
      <c r="C926" s="53"/>
      <c r="D926" s="54"/>
      <c r="E926" s="54"/>
      <c r="F926" s="54"/>
      <c r="G926" s="4"/>
      <c r="H926" s="4"/>
      <c r="I926" s="7"/>
      <c r="J926" s="7"/>
      <c r="K926" s="7"/>
      <c r="L926" s="11" t="str">
        <f>IF(J926="0. Initiate","$51,000",IF(J926="1. Junior Member","$306,000",IF(J926="2. Member","$1,581,000",IF(J926="3. Senior Member","$0",IF(J926="4. Consul Initiate","$0","$0")))))</f>
        <v>$0</v>
      </c>
      <c r="M926" s="39">
        <f>L926-N926</f>
        <v>0</v>
      </c>
      <c r="N926" s="44"/>
      <c r="O926" s="9"/>
      <c r="P926" s="93"/>
      <c r="Q926" s="111"/>
      <c r="R926" s="111"/>
      <c r="S926" s="54"/>
      <c r="T926" s="54"/>
      <c r="U926" s="54"/>
      <c r="V926" s="54"/>
      <c r="W926" s="54"/>
    </row>
    <row r="927" spans="1:23" x14ac:dyDescent="0.25">
      <c r="A927" s="52"/>
      <c r="B927" s="53"/>
      <c r="C927" s="53"/>
      <c r="D927" s="54"/>
      <c r="E927" s="54"/>
      <c r="F927" s="54"/>
      <c r="G927" s="4"/>
      <c r="H927" s="4"/>
      <c r="I927" s="7"/>
      <c r="J927" s="7"/>
      <c r="K927" s="7"/>
      <c r="L927" s="11" t="str">
        <f>IF(J927="0. Initiate","$51,000",IF(J927="1. Junior Member","$306,000",IF(J927="2. Member","$1,581,000",IF(J927="3. Senior Member","$0",IF(J927="4. Consul Initiate","$0","$0")))))</f>
        <v>$0</v>
      </c>
      <c r="M927" s="39">
        <f>L927-N927</f>
        <v>0</v>
      </c>
      <c r="N927" s="44"/>
      <c r="O927" s="9"/>
      <c r="P927" s="93"/>
      <c r="Q927" s="111"/>
      <c r="R927" s="111"/>
      <c r="S927" s="54"/>
      <c r="T927" s="54"/>
      <c r="U927" s="54"/>
      <c r="V927" s="54"/>
      <c r="W927" s="54"/>
    </row>
    <row r="928" spans="1:23" x14ac:dyDescent="0.25">
      <c r="A928" s="52"/>
      <c r="B928" s="53"/>
      <c r="C928" s="53"/>
      <c r="D928" s="54"/>
      <c r="E928" s="54"/>
      <c r="F928" s="54"/>
      <c r="G928" s="4"/>
      <c r="H928" s="4"/>
      <c r="I928" s="7"/>
      <c r="J928" s="7"/>
      <c r="K928" s="7"/>
      <c r="L928" s="11" t="str">
        <f>IF(J928="0. Initiate","$51,000",IF(J928="1. Junior Member","$306,000",IF(J928="2. Member","$1,581,000",IF(J928="3. Senior Member","$0",IF(J928="4. Consul Initiate","$0","$0")))))</f>
        <v>$0</v>
      </c>
      <c r="M928" s="39">
        <f>L928-N928</f>
        <v>0</v>
      </c>
      <c r="N928" s="44"/>
      <c r="O928" s="9"/>
      <c r="P928" s="93"/>
      <c r="Q928" s="111"/>
      <c r="R928" s="111"/>
      <c r="S928" s="54"/>
      <c r="T928" s="54"/>
      <c r="U928" s="54"/>
      <c r="V928" s="54"/>
      <c r="W928" s="54"/>
    </row>
    <row r="929" spans="1:23" x14ac:dyDescent="0.25">
      <c r="A929" s="52"/>
      <c r="B929" s="53"/>
      <c r="C929" s="53"/>
      <c r="D929" s="54"/>
      <c r="E929" s="54"/>
      <c r="F929" s="54"/>
      <c r="G929" s="4"/>
      <c r="H929" s="4"/>
      <c r="I929" s="7"/>
      <c r="J929" s="7"/>
      <c r="K929" s="7"/>
      <c r="L929" s="11" t="str">
        <f>IF(J929="0. Initiate","$51,000",IF(J929="1. Junior Member","$306,000",IF(J929="2. Member","$1,581,000",IF(J929="3. Senior Member","$0",IF(J929="4. Consul Initiate","$0","$0")))))</f>
        <v>$0</v>
      </c>
      <c r="M929" s="39">
        <f>L929-N929</f>
        <v>0</v>
      </c>
      <c r="N929" s="44"/>
      <c r="O929" s="9"/>
      <c r="P929" s="93"/>
      <c r="Q929" s="111"/>
      <c r="R929" s="111"/>
      <c r="S929" s="54"/>
      <c r="T929" s="54"/>
      <c r="U929" s="54"/>
      <c r="V929" s="54"/>
      <c r="W929" s="54"/>
    </row>
    <row r="930" spans="1:23" x14ac:dyDescent="0.25">
      <c r="A930" s="52"/>
      <c r="B930" s="53"/>
      <c r="C930" s="53"/>
      <c r="D930" s="54"/>
      <c r="E930" s="54"/>
      <c r="F930" s="54"/>
      <c r="G930" s="4"/>
      <c r="H930" s="4"/>
      <c r="I930" s="7"/>
      <c r="J930" s="7"/>
      <c r="K930" s="7"/>
      <c r="L930" s="11" t="str">
        <f>IF(J930="0. Initiate","$51,000",IF(J930="1. Junior Member","$306,000",IF(J930="2. Member","$1,581,000",IF(J930="3. Senior Member","$0",IF(J930="4. Consul Initiate","$0","$0")))))</f>
        <v>$0</v>
      </c>
      <c r="M930" s="39">
        <f>L930-N930</f>
        <v>0</v>
      </c>
      <c r="N930" s="44"/>
      <c r="O930" s="9"/>
      <c r="P930" s="93"/>
      <c r="Q930" s="111"/>
      <c r="R930" s="111"/>
      <c r="S930" s="54"/>
      <c r="T930" s="54"/>
      <c r="U930" s="54"/>
      <c r="V930" s="54"/>
      <c r="W930" s="54"/>
    </row>
    <row r="931" spans="1:23" x14ac:dyDescent="0.25">
      <c r="A931" s="52"/>
      <c r="B931" s="53"/>
      <c r="C931" s="53"/>
      <c r="D931" s="54"/>
      <c r="E931" s="54"/>
      <c r="F931" s="54"/>
      <c r="G931" s="4"/>
      <c r="H931" s="4"/>
      <c r="I931" s="7"/>
      <c r="J931" s="7"/>
      <c r="K931" s="7"/>
      <c r="L931" s="11" t="str">
        <f>IF(J931="0. Initiate","$51,000",IF(J931="1. Junior Member","$306,000",IF(J931="2. Member","$1,581,000",IF(J931="3. Senior Member","$0",IF(J931="4. Consul Initiate","$0","$0")))))</f>
        <v>$0</v>
      </c>
      <c r="M931" s="39">
        <f>L931-N931</f>
        <v>0</v>
      </c>
      <c r="N931" s="44"/>
      <c r="O931" s="9"/>
      <c r="P931" s="93"/>
      <c r="Q931" s="111"/>
      <c r="R931" s="111"/>
      <c r="S931" s="54"/>
      <c r="T931" s="54"/>
      <c r="U931" s="54"/>
      <c r="V931" s="54"/>
      <c r="W931" s="54"/>
    </row>
    <row r="932" spans="1:23" x14ac:dyDescent="0.25">
      <c r="A932" s="52"/>
      <c r="B932" s="53"/>
      <c r="C932" s="53"/>
      <c r="D932" s="54"/>
      <c r="E932" s="54"/>
      <c r="F932" s="54"/>
      <c r="G932" s="4"/>
      <c r="H932" s="4"/>
      <c r="I932" s="7"/>
      <c r="J932" s="7"/>
      <c r="K932" s="7"/>
      <c r="L932" s="11" t="str">
        <f>IF(J932="0. Initiate","$51,000",IF(J932="1. Junior Member","$306,000",IF(J932="2. Member","$1,581,000",IF(J932="3. Senior Member","$0",IF(J932="4. Consul Initiate","$0","$0")))))</f>
        <v>$0</v>
      </c>
      <c r="M932" s="39">
        <f>L932-N932</f>
        <v>0</v>
      </c>
      <c r="N932" s="44"/>
      <c r="O932" s="9"/>
      <c r="P932" s="93"/>
      <c r="Q932" s="111"/>
      <c r="R932" s="111"/>
      <c r="S932" s="54"/>
      <c r="T932" s="54"/>
      <c r="U932" s="54"/>
      <c r="V932" s="54"/>
      <c r="W932" s="54"/>
    </row>
    <row r="933" spans="1:23" x14ac:dyDescent="0.25">
      <c r="A933" s="52"/>
      <c r="B933" s="53"/>
      <c r="C933" s="53"/>
      <c r="D933" s="54"/>
      <c r="E933" s="54"/>
      <c r="F933" s="54"/>
      <c r="G933" s="4"/>
      <c r="H933" s="4"/>
      <c r="I933" s="7"/>
      <c r="J933" s="7"/>
      <c r="K933" s="7"/>
      <c r="L933" s="11" t="str">
        <f>IF(J933="0. Initiate","$51,000",IF(J933="1. Junior Member","$306,000",IF(J933="2. Member","$1,581,000",IF(J933="3. Senior Member","$0",IF(J933="4. Consul Initiate","$0","$0")))))</f>
        <v>$0</v>
      </c>
      <c r="M933" s="39">
        <f>L933-N933</f>
        <v>0</v>
      </c>
      <c r="N933" s="44"/>
      <c r="O933" s="9"/>
      <c r="P933" s="93"/>
      <c r="Q933" s="111"/>
      <c r="R933" s="111"/>
      <c r="S933" s="54"/>
      <c r="T933" s="54"/>
      <c r="U933" s="54"/>
      <c r="V933" s="54"/>
      <c r="W933" s="54"/>
    </row>
    <row r="934" spans="1:23" x14ac:dyDescent="0.25">
      <c r="A934" s="52"/>
      <c r="B934" s="53"/>
      <c r="C934" s="53"/>
      <c r="D934" s="54"/>
      <c r="E934" s="54"/>
      <c r="F934" s="54"/>
      <c r="G934" s="4"/>
      <c r="H934" s="4"/>
      <c r="I934" s="7"/>
      <c r="J934" s="7"/>
      <c r="K934" s="7"/>
      <c r="L934" s="11" t="str">
        <f>IF(J934="0. Initiate","$51,000",IF(J934="1. Junior Member","$306,000",IF(J934="2. Member","$1,581,000",IF(J934="3. Senior Member","$0",IF(J934="4. Consul Initiate","$0","$0")))))</f>
        <v>$0</v>
      </c>
      <c r="M934" s="39">
        <f>L934-N934</f>
        <v>0</v>
      </c>
      <c r="N934" s="44"/>
      <c r="O934" s="9"/>
      <c r="P934" s="93"/>
      <c r="Q934" s="111"/>
      <c r="R934" s="111"/>
      <c r="S934" s="54"/>
      <c r="T934" s="54"/>
      <c r="U934" s="54"/>
      <c r="V934" s="54"/>
      <c r="W934" s="54"/>
    </row>
    <row r="935" spans="1:23" x14ac:dyDescent="0.25">
      <c r="A935" s="52"/>
      <c r="B935" s="53"/>
      <c r="C935" s="53"/>
      <c r="D935" s="54"/>
      <c r="E935" s="54"/>
      <c r="F935" s="54"/>
      <c r="G935" s="4"/>
      <c r="H935" s="4"/>
      <c r="I935" s="7"/>
      <c r="J935" s="7"/>
      <c r="K935" s="7"/>
      <c r="L935" s="11" t="str">
        <f>IF(J935="0. Initiate","$51,000",IF(J935="1. Junior Member","$306,000",IF(J935="2. Member","$1,581,000",IF(J935="3. Senior Member","$0",IF(J935="4. Consul Initiate","$0","$0")))))</f>
        <v>$0</v>
      </c>
      <c r="M935" s="39">
        <f>L935-N935</f>
        <v>0</v>
      </c>
      <c r="N935" s="44"/>
      <c r="O935" s="9"/>
      <c r="P935" s="93"/>
      <c r="Q935" s="111"/>
      <c r="R935" s="111"/>
      <c r="S935" s="54"/>
      <c r="T935" s="54"/>
      <c r="U935" s="54"/>
      <c r="V935" s="54"/>
      <c r="W935" s="54"/>
    </row>
    <row r="936" spans="1:23" x14ac:dyDescent="0.25">
      <c r="A936" s="52"/>
      <c r="B936" s="53"/>
      <c r="C936" s="53"/>
      <c r="D936" s="54"/>
      <c r="E936" s="54"/>
      <c r="F936" s="54"/>
      <c r="G936" s="4"/>
      <c r="H936" s="4"/>
      <c r="I936" s="7"/>
      <c r="J936" s="7"/>
      <c r="K936" s="7"/>
      <c r="L936" s="11" t="str">
        <f>IF(J936="0. Initiate","$51,000",IF(J936="1. Junior Member","$306,000",IF(J936="2. Member","$1,581,000",IF(J936="3. Senior Member","$0",IF(J936="4. Consul Initiate","$0","$0")))))</f>
        <v>$0</v>
      </c>
      <c r="M936" s="39">
        <f>L936-N936</f>
        <v>0</v>
      </c>
      <c r="N936" s="44"/>
      <c r="O936" s="9"/>
      <c r="P936" s="93"/>
      <c r="Q936" s="111"/>
      <c r="R936" s="111"/>
      <c r="S936" s="54"/>
      <c r="T936" s="54"/>
      <c r="U936" s="54"/>
      <c r="V936" s="54"/>
      <c r="W936" s="54"/>
    </row>
    <row r="937" spans="1:23" x14ac:dyDescent="0.25">
      <c r="A937" s="52"/>
      <c r="B937" s="53"/>
      <c r="C937" s="53"/>
      <c r="D937" s="54"/>
      <c r="E937" s="54"/>
      <c r="F937" s="54"/>
      <c r="G937" s="4"/>
      <c r="H937" s="4"/>
      <c r="I937" s="7"/>
      <c r="J937" s="7"/>
      <c r="K937" s="7"/>
      <c r="L937" s="11" t="str">
        <f>IF(J937="0. Initiate","$51,000",IF(J937="1. Junior Member","$306,000",IF(J937="2. Member","$1,581,000",IF(J937="3. Senior Member","$0",IF(J937="4. Consul Initiate","$0","$0")))))</f>
        <v>$0</v>
      </c>
      <c r="M937" s="39">
        <f>L937-N937</f>
        <v>0</v>
      </c>
      <c r="N937" s="44"/>
      <c r="O937" s="9"/>
      <c r="P937" s="93"/>
      <c r="Q937" s="111"/>
      <c r="R937" s="111"/>
      <c r="S937" s="54"/>
      <c r="T937" s="54"/>
      <c r="U937" s="54"/>
      <c r="V937" s="54"/>
      <c r="W937" s="54"/>
    </row>
    <row r="938" spans="1:23" x14ac:dyDescent="0.25">
      <c r="A938" s="52"/>
      <c r="B938" s="53"/>
      <c r="C938" s="53"/>
      <c r="D938" s="54"/>
      <c r="E938" s="54"/>
      <c r="F938" s="54"/>
      <c r="G938" s="4"/>
      <c r="H938" s="4"/>
      <c r="I938" s="7"/>
      <c r="J938" s="7"/>
      <c r="K938" s="7"/>
      <c r="L938" s="11" t="str">
        <f>IF(J938="0. Initiate","$51,000",IF(J938="1. Junior Member","$306,000",IF(J938="2. Member","$1,581,000",IF(J938="3. Senior Member","$0",IF(J938="4. Consul Initiate","$0","$0")))))</f>
        <v>$0</v>
      </c>
      <c r="M938" s="39">
        <f>L938-N938</f>
        <v>0</v>
      </c>
      <c r="N938" s="44"/>
      <c r="O938" s="9"/>
      <c r="P938" s="93"/>
      <c r="Q938" s="111"/>
      <c r="R938" s="111"/>
      <c r="S938" s="54"/>
      <c r="T938" s="54"/>
      <c r="U938" s="54"/>
      <c r="V938" s="54"/>
      <c r="W938" s="54"/>
    </row>
    <row r="939" spans="1:23" x14ac:dyDescent="0.25">
      <c r="A939" s="52"/>
      <c r="B939" s="53"/>
      <c r="C939" s="53"/>
      <c r="D939" s="54"/>
      <c r="E939" s="54"/>
      <c r="F939" s="54"/>
      <c r="G939" s="4"/>
      <c r="H939" s="4"/>
      <c r="I939" s="7"/>
      <c r="J939" s="7"/>
      <c r="K939" s="7"/>
      <c r="L939" s="11" t="str">
        <f>IF(J939="0. Initiate","$51,000",IF(J939="1. Junior Member","$306,000",IF(J939="2. Member","$1,581,000",IF(J939="3. Senior Member","$0",IF(J939="4. Consul Initiate","$0","$0")))))</f>
        <v>$0</v>
      </c>
      <c r="M939" s="39">
        <f>L939-N939</f>
        <v>0</v>
      </c>
      <c r="N939" s="44"/>
      <c r="O939" s="9"/>
      <c r="P939" s="93"/>
      <c r="Q939" s="111"/>
      <c r="R939" s="111"/>
      <c r="S939" s="54"/>
      <c r="T939" s="54"/>
      <c r="U939" s="54"/>
      <c r="V939" s="54"/>
      <c r="W939" s="54"/>
    </row>
    <row r="940" spans="1:23" x14ac:dyDescent="0.25">
      <c r="A940" s="52"/>
      <c r="B940" s="53"/>
      <c r="C940" s="53"/>
      <c r="D940" s="54"/>
      <c r="E940" s="54"/>
      <c r="F940" s="54"/>
      <c r="G940" s="4"/>
      <c r="H940" s="4"/>
      <c r="I940" s="7"/>
      <c r="J940" s="7"/>
      <c r="K940" s="7"/>
      <c r="L940" s="11" t="str">
        <f>IF(J940="0. Initiate","$51,000",IF(J940="1. Junior Member","$306,000",IF(J940="2. Member","$1,581,000",IF(J940="3. Senior Member","$0",IF(J940="4. Consul Initiate","$0","$0")))))</f>
        <v>$0</v>
      </c>
      <c r="M940" s="39">
        <f>L940-N940</f>
        <v>0</v>
      </c>
      <c r="N940" s="44"/>
      <c r="O940" s="9"/>
      <c r="P940" s="93"/>
      <c r="Q940" s="111"/>
      <c r="R940" s="111"/>
      <c r="S940" s="54"/>
      <c r="T940" s="54"/>
      <c r="U940" s="54"/>
      <c r="V940" s="54"/>
      <c r="W940" s="54"/>
    </row>
    <row r="941" spans="1:23" x14ac:dyDescent="0.25">
      <c r="A941" s="52"/>
      <c r="B941" s="53"/>
      <c r="C941" s="53"/>
      <c r="D941" s="54"/>
      <c r="E941" s="54"/>
      <c r="F941" s="54"/>
      <c r="G941" s="4"/>
      <c r="H941" s="4"/>
      <c r="I941" s="7"/>
      <c r="J941" s="7"/>
      <c r="K941" s="7"/>
      <c r="L941" s="11" t="str">
        <f>IF(J941="0. Initiate","$51,000",IF(J941="1. Junior Member","$306,000",IF(J941="2. Member","$1,581,000",IF(J941="3. Senior Member","$0",IF(J941="4. Consul Initiate","$0","$0")))))</f>
        <v>$0</v>
      </c>
      <c r="M941" s="39">
        <f>L941-N941</f>
        <v>0</v>
      </c>
      <c r="N941" s="44"/>
      <c r="O941" s="9"/>
      <c r="P941" s="93"/>
      <c r="Q941" s="111"/>
      <c r="R941" s="111"/>
      <c r="S941" s="54"/>
      <c r="T941" s="54"/>
      <c r="U941" s="54"/>
      <c r="V941" s="54"/>
      <c r="W941" s="54"/>
    </row>
    <row r="942" spans="1:23" x14ac:dyDescent="0.25">
      <c r="A942" s="52"/>
      <c r="B942" s="53"/>
      <c r="C942" s="53"/>
      <c r="D942" s="54"/>
      <c r="E942" s="54"/>
      <c r="F942" s="54"/>
      <c r="G942" s="4"/>
      <c r="H942" s="4"/>
      <c r="I942" s="7"/>
      <c r="J942" s="7"/>
      <c r="K942" s="7"/>
      <c r="L942" s="11" t="str">
        <f>IF(J942="0. Initiate","$51,000",IF(J942="1. Junior Member","$306,000",IF(J942="2. Member","$1,581,000",IF(J942="3. Senior Member","$0",IF(J942="4. Consul Initiate","$0","$0")))))</f>
        <v>$0</v>
      </c>
      <c r="M942" s="39">
        <f>L942-N942</f>
        <v>0</v>
      </c>
      <c r="N942" s="44"/>
      <c r="O942" s="9"/>
      <c r="P942" s="93"/>
      <c r="Q942" s="111"/>
      <c r="R942" s="111"/>
      <c r="S942" s="54"/>
      <c r="T942" s="54"/>
      <c r="U942" s="54"/>
      <c r="V942" s="54"/>
      <c r="W942" s="54"/>
    </row>
    <row r="943" spans="1:23" x14ac:dyDescent="0.25">
      <c r="A943" s="52"/>
      <c r="B943" s="53"/>
      <c r="C943" s="53"/>
      <c r="D943" s="54"/>
      <c r="E943" s="54"/>
      <c r="F943" s="54"/>
      <c r="G943" s="4"/>
      <c r="H943" s="4"/>
      <c r="I943" s="7"/>
      <c r="J943" s="7"/>
      <c r="K943" s="7"/>
      <c r="L943" s="11" t="str">
        <f>IF(J943="0. Initiate","$51,000",IF(J943="1. Junior Member","$306,000",IF(J943="2. Member","$1,581,000",IF(J943="3. Senior Member","$0",IF(J943="4. Consul Initiate","$0","$0")))))</f>
        <v>$0</v>
      </c>
      <c r="M943" s="39">
        <f>L943-N943</f>
        <v>0</v>
      </c>
      <c r="N943" s="44"/>
      <c r="O943" s="9"/>
      <c r="P943" s="93"/>
      <c r="Q943" s="111"/>
      <c r="R943" s="111"/>
      <c r="S943" s="54"/>
      <c r="T943" s="54"/>
      <c r="U943" s="54"/>
      <c r="V943" s="54"/>
      <c r="W943" s="54"/>
    </row>
    <row r="944" spans="1:23" x14ac:dyDescent="0.25">
      <c r="A944" s="52"/>
      <c r="B944" s="53"/>
      <c r="C944" s="53"/>
      <c r="D944" s="54"/>
      <c r="E944" s="54"/>
      <c r="F944" s="54"/>
      <c r="G944" s="4"/>
      <c r="H944" s="4"/>
      <c r="I944" s="7"/>
      <c r="J944" s="7"/>
      <c r="K944" s="7"/>
      <c r="L944" s="11" t="str">
        <f>IF(J944="0. Initiate","$51,000",IF(J944="1. Junior Member","$306,000",IF(J944="2. Member","$1,581,000",IF(J944="3. Senior Member","$0",IF(J944="4. Consul Initiate","$0","$0")))))</f>
        <v>$0</v>
      </c>
      <c r="M944" s="39">
        <f>L944-N944</f>
        <v>0</v>
      </c>
      <c r="N944" s="44"/>
      <c r="O944" s="9"/>
      <c r="P944" s="93"/>
      <c r="Q944" s="111"/>
      <c r="R944" s="111"/>
      <c r="S944" s="54"/>
      <c r="T944" s="54"/>
      <c r="U944" s="54"/>
      <c r="V944" s="54"/>
      <c r="W944" s="54"/>
    </row>
    <row r="945" spans="1:23" x14ac:dyDescent="0.25">
      <c r="A945" s="52"/>
      <c r="B945" s="53"/>
      <c r="C945" s="53"/>
      <c r="D945" s="54"/>
      <c r="E945" s="54"/>
      <c r="F945" s="54"/>
      <c r="G945" s="4"/>
      <c r="H945" s="4"/>
      <c r="I945" s="7"/>
      <c r="J945" s="7"/>
      <c r="K945" s="7"/>
      <c r="L945" s="11" t="str">
        <f>IF(J945="0. Initiate","$51,000",IF(J945="1. Junior Member","$306,000",IF(J945="2. Member","$1,581,000",IF(J945="3. Senior Member","$0",IF(J945="4. Consul Initiate","$0","$0")))))</f>
        <v>$0</v>
      </c>
      <c r="M945" s="39">
        <f>L945-N945</f>
        <v>0</v>
      </c>
      <c r="N945" s="44"/>
      <c r="O945" s="9"/>
      <c r="P945" s="93"/>
      <c r="Q945" s="111"/>
      <c r="R945" s="111"/>
      <c r="S945" s="54"/>
      <c r="T945" s="54"/>
      <c r="U945" s="54"/>
      <c r="V945" s="54"/>
      <c r="W945" s="54"/>
    </row>
    <row r="946" spans="1:23" x14ac:dyDescent="0.25">
      <c r="A946" s="52"/>
      <c r="B946" s="53"/>
      <c r="C946" s="53"/>
      <c r="D946" s="54"/>
      <c r="E946" s="54"/>
      <c r="F946" s="54"/>
      <c r="G946" s="4"/>
      <c r="H946" s="4"/>
      <c r="I946" s="7"/>
      <c r="J946" s="7"/>
      <c r="K946" s="7"/>
      <c r="L946" s="11" t="str">
        <f>IF(J946="0. Initiate","$51,000",IF(J946="1. Junior Member","$306,000",IF(J946="2. Member","$1,581,000",IF(J946="3. Senior Member","$0",IF(J946="4. Consul Initiate","$0","$0")))))</f>
        <v>$0</v>
      </c>
      <c r="M946" s="39">
        <f>L946-N946</f>
        <v>0</v>
      </c>
      <c r="N946" s="44"/>
      <c r="O946" s="9"/>
      <c r="P946" s="93"/>
      <c r="Q946" s="111"/>
      <c r="R946" s="111"/>
      <c r="S946" s="54"/>
      <c r="T946" s="54"/>
      <c r="U946" s="54"/>
      <c r="V946" s="54"/>
      <c r="W946" s="54"/>
    </row>
    <row r="947" spans="1:23" x14ac:dyDescent="0.25">
      <c r="A947" s="52"/>
      <c r="B947" s="53"/>
      <c r="C947" s="53"/>
      <c r="D947" s="54"/>
      <c r="E947" s="54"/>
      <c r="F947" s="54"/>
      <c r="G947" s="4"/>
      <c r="H947" s="4"/>
      <c r="I947" s="7"/>
      <c r="J947" s="7"/>
      <c r="K947" s="7"/>
      <c r="L947" s="11" t="str">
        <f>IF(J947="0. Initiate","$51,000",IF(J947="1. Junior Member","$306,000",IF(J947="2. Member","$1,581,000",IF(J947="3. Senior Member","$0",IF(J947="4. Consul Initiate","$0","$0")))))</f>
        <v>$0</v>
      </c>
      <c r="M947" s="39">
        <f>L947-N947</f>
        <v>0</v>
      </c>
      <c r="N947" s="44"/>
      <c r="O947" s="9"/>
      <c r="P947" s="93"/>
      <c r="Q947" s="111"/>
      <c r="R947" s="111"/>
      <c r="S947" s="54"/>
      <c r="T947" s="54"/>
      <c r="U947" s="54"/>
      <c r="V947" s="54"/>
      <c r="W947" s="54"/>
    </row>
    <row r="948" spans="1:23" x14ac:dyDescent="0.25">
      <c r="A948" s="52"/>
      <c r="B948" s="53"/>
      <c r="C948" s="53"/>
      <c r="D948" s="54"/>
      <c r="E948" s="54"/>
      <c r="F948" s="54"/>
      <c r="G948" s="4"/>
      <c r="H948" s="4"/>
      <c r="I948" s="7"/>
      <c r="J948" s="7"/>
      <c r="K948" s="7"/>
      <c r="L948" s="11" t="str">
        <f>IF(J948="0. Initiate","$51,000",IF(J948="1. Junior Member","$306,000",IF(J948="2. Member","$1,581,000",IF(J948="3. Senior Member","$0",IF(J948="4. Consul Initiate","$0","$0")))))</f>
        <v>$0</v>
      </c>
      <c r="M948" s="39">
        <f>L948-N948</f>
        <v>0</v>
      </c>
      <c r="N948" s="44"/>
      <c r="O948" s="9"/>
      <c r="P948" s="93"/>
      <c r="Q948" s="111"/>
      <c r="R948" s="111"/>
      <c r="S948" s="54"/>
      <c r="T948" s="54"/>
      <c r="U948" s="54"/>
      <c r="V948" s="54"/>
      <c r="W948" s="54"/>
    </row>
    <row r="949" spans="1:23" x14ac:dyDescent="0.25">
      <c r="A949" s="52"/>
      <c r="B949" s="53"/>
      <c r="C949" s="53"/>
      <c r="D949" s="54"/>
      <c r="E949" s="54"/>
      <c r="F949" s="54"/>
      <c r="G949" s="4"/>
      <c r="H949" s="4"/>
      <c r="I949" s="7"/>
      <c r="J949" s="7"/>
      <c r="K949" s="7"/>
      <c r="L949" s="11" t="str">
        <f>IF(J949="0. Initiate","$51,000",IF(J949="1. Junior Member","$306,000",IF(J949="2. Member","$1,581,000",IF(J949="3. Senior Member","$0",IF(J949="4. Consul Initiate","$0","$0")))))</f>
        <v>$0</v>
      </c>
      <c r="M949" s="39">
        <f>L949-N949</f>
        <v>0</v>
      </c>
      <c r="N949" s="44"/>
      <c r="O949" s="9"/>
      <c r="P949" s="93"/>
      <c r="Q949" s="111"/>
      <c r="R949" s="111"/>
      <c r="S949" s="54"/>
      <c r="T949" s="54"/>
      <c r="U949" s="54"/>
      <c r="V949" s="54"/>
      <c r="W949" s="54"/>
    </row>
    <row r="950" spans="1:23" x14ac:dyDescent="0.25">
      <c r="A950" s="52"/>
      <c r="B950" s="53"/>
      <c r="C950" s="53"/>
      <c r="D950" s="54"/>
      <c r="E950" s="54"/>
      <c r="F950" s="54"/>
      <c r="G950" s="4"/>
      <c r="H950" s="4"/>
      <c r="I950" s="7"/>
      <c r="J950" s="7"/>
      <c r="K950" s="7"/>
      <c r="L950" s="11" t="str">
        <f>IF(J950="0. Initiate","$51,000",IF(J950="1. Junior Member","$306,000",IF(J950="2. Member","$1,581,000",IF(J950="3. Senior Member","$0",IF(J950="4. Consul Initiate","$0","$0")))))</f>
        <v>$0</v>
      </c>
      <c r="M950" s="39">
        <f>L950-N950</f>
        <v>0</v>
      </c>
      <c r="N950" s="44"/>
      <c r="O950" s="9"/>
      <c r="P950" s="93"/>
      <c r="Q950" s="111"/>
      <c r="R950" s="111"/>
      <c r="S950" s="54"/>
      <c r="T950" s="54"/>
      <c r="U950" s="54"/>
      <c r="V950" s="54"/>
      <c r="W950" s="54"/>
    </row>
    <row r="951" spans="1:23" x14ac:dyDescent="0.25">
      <c r="A951" s="52"/>
      <c r="B951" s="53"/>
      <c r="C951" s="53"/>
      <c r="D951" s="54"/>
      <c r="E951" s="54"/>
      <c r="F951" s="54"/>
      <c r="G951" s="4"/>
      <c r="H951" s="4"/>
      <c r="I951" s="7"/>
      <c r="J951" s="7"/>
      <c r="K951" s="7"/>
      <c r="L951" s="11" t="str">
        <f>IF(J951="0. Initiate","$51,000",IF(J951="1. Junior Member","$306,000",IF(J951="2. Member","$1,581,000",IF(J951="3. Senior Member","$0",IF(J951="4. Consul Initiate","$0","$0")))))</f>
        <v>$0</v>
      </c>
      <c r="M951" s="39">
        <f>L951-N951</f>
        <v>0</v>
      </c>
      <c r="N951" s="44"/>
      <c r="O951" s="9"/>
      <c r="P951" s="93"/>
      <c r="Q951" s="111"/>
      <c r="R951" s="111"/>
      <c r="S951" s="54"/>
      <c r="T951" s="54"/>
      <c r="U951" s="54"/>
      <c r="V951" s="54"/>
      <c r="W951" s="54"/>
    </row>
    <row r="952" spans="1:23" x14ac:dyDescent="0.25">
      <c r="A952" s="52"/>
      <c r="B952" s="53"/>
      <c r="C952" s="53"/>
      <c r="D952" s="54"/>
      <c r="E952" s="54"/>
      <c r="F952" s="54"/>
      <c r="G952" s="4"/>
      <c r="H952" s="4"/>
      <c r="I952" s="7"/>
      <c r="J952" s="7"/>
      <c r="K952" s="7"/>
      <c r="L952" s="11" t="str">
        <f>IF(J952="0. Initiate","$51,000",IF(J952="1. Junior Member","$306,000",IF(J952="2. Member","$1,581,000",IF(J952="3. Senior Member","$0",IF(J952="4. Consul Initiate","$0","$0")))))</f>
        <v>$0</v>
      </c>
      <c r="M952" s="39">
        <f>L952-N952</f>
        <v>0</v>
      </c>
      <c r="N952" s="44"/>
      <c r="O952" s="9"/>
      <c r="P952" s="93"/>
      <c r="Q952" s="111"/>
      <c r="R952" s="111"/>
      <c r="S952" s="54"/>
      <c r="T952" s="54"/>
      <c r="U952" s="54"/>
      <c r="V952" s="54"/>
      <c r="W952" s="54"/>
    </row>
    <row r="953" spans="1:23" x14ac:dyDescent="0.25">
      <c r="A953" s="52"/>
      <c r="B953" s="53"/>
      <c r="C953" s="53"/>
      <c r="D953" s="54"/>
      <c r="E953" s="54"/>
      <c r="F953" s="54"/>
      <c r="G953" s="4"/>
      <c r="H953" s="4"/>
      <c r="I953" s="7"/>
      <c r="J953" s="7"/>
      <c r="K953" s="7"/>
      <c r="L953" s="11" t="str">
        <f>IF(J953="0. Initiate","$51,000",IF(J953="1. Junior Member","$306,000",IF(J953="2. Member","$1,581,000",IF(J953="3. Senior Member","$0",IF(J953="4. Consul Initiate","$0","$0")))))</f>
        <v>$0</v>
      </c>
      <c r="M953" s="39">
        <f>L953-N953</f>
        <v>0</v>
      </c>
      <c r="N953" s="44"/>
      <c r="O953" s="9"/>
      <c r="P953" s="93"/>
      <c r="Q953" s="111"/>
      <c r="R953" s="111"/>
      <c r="S953" s="54"/>
      <c r="T953" s="54"/>
      <c r="U953" s="54"/>
      <c r="V953" s="54"/>
      <c r="W953" s="54"/>
    </row>
    <row r="954" spans="1:23" x14ac:dyDescent="0.25">
      <c r="A954" s="52"/>
      <c r="B954" s="53"/>
      <c r="C954" s="53"/>
      <c r="D954" s="54"/>
      <c r="E954" s="54"/>
      <c r="F954" s="54"/>
      <c r="G954" s="4"/>
      <c r="H954" s="4"/>
      <c r="I954" s="7"/>
      <c r="J954" s="7"/>
      <c r="K954" s="7"/>
      <c r="L954" s="11" t="str">
        <f>IF(J954="0. Initiate","$51,000",IF(J954="1. Junior Member","$306,000",IF(J954="2. Member","$1,581,000",IF(J954="3. Senior Member","$0",IF(J954="4. Consul Initiate","$0","$0")))))</f>
        <v>$0</v>
      </c>
      <c r="M954" s="39">
        <f>L954-N954</f>
        <v>0</v>
      </c>
      <c r="N954" s="44"/>
      <c r="O954" s="9"/>
      <c r="P954" s="93"/>
      <c r="Q954" s="111"/>
      <c r="R954" s="111"/>
      <c r="S954" s="54"/>
      <c r="T954" s="54"/>
      <c r="U954" s="54"/>
      <c r="V954" s="54"/>
      <c r="W954" s="54"/>
    </row>
    <row r="955" spans="1:23" x14ac:dyDescent="0.25">
      <c r="A955" s="52"/>
      <c r="B955" s="53"/>
      <c r="C955" s="53"/>
      <c r="D955" s="54"/>
      <c r="E955" s="54"/>
      <c r="F955" s="54"/>
      <c r="G955" s="4"/>
      <c r="H955" s="4"/>
      <c r="I955" s="7"/>
      <c r="J955" s="7"/>
      <c r="K955" s="7"/>
      <c r="L955" s="11" t="str">
        <f>IF(J955="0. Initiate","$51,000",IF(J955="1. Junior Member","$306,000",IF(J955="2. Member","$1,581,000",IF(J955="3. Senior Member","$0",IF(J955="4. Consul Initiate","$0","$0")))))</f>
        <v>$0</v>
      </c>
      <c r="M955" s="39">
        <f>L955-N955</f>
        <v>0</v>
      </c>
      <c r="N955" s="44"/>
      <c r="O955" s="9"/>
      <c r="P955" s="93"/>
      <c r="Q955" s="111"/>
      <c r="R955" s="111"/>
      <c r="S955" s="54"/>
      <c r="T955" s="54"/>
      <c r="U955" s="54"/>
      <c r="V955" s="54"/>
      <c r="W955" s="54"/>
    </row>
    <row r="956" spans="1:23" x14ac:dyDescent="0.25">
      <c r="A956" s="52"/>
      <c r="B956" s="53"/>
      <c r="C956" s="53"/>
      <c r="D956" s="54"/>
      <c r="E956" s="54"/>
      <c r="F956" s="54"/>
      <c r="G956" s="4"/>
      <c r="H956" s="4"/>
      <c r="I956" s="7"/>
      <c r="J956" s="7"/>
      <c r="K956" s="7"/>
      <c r="L956" s="11" t="str">
        <f>IF(J956="0. Initiate","$51,000",IF(J956="1. Junior Member","$306,000",IF(J956="2. Member","$1,581,000",IF(J956="3. Senior Member","$0",IF(J956="4. Consul Initiate","$0","$0")))))</f>
        <v>$0</v>
      </c>
      <c r="M956" s="39">
        <f>L956-N956</f>
        <v>0</v>
      </c>
      <c r="N956" s="44"/>
      <c r="O956" s="9"/>
      <c r="P956" s="93"/>
      <c r="Q956" s="111"/>
      <c r="R956" s="111"/>
      <c r="S956" s="54"/>
      <c r="T956" s="54"/>
      <c r="U956" s="54"/>
      <c r="V956" s="54"/>
      <c r="W956" s="54"/>
    </row>
    <row r="957" spans="1:23" x14ac:dyDescent="0.25">
      <c r="A957" s="52"/>
      <c r="B957" s="53"/>
      <c r="C957" s="53"/>
      <c r="D957" s="54"/>
      <c r="E957" s="54"/>
      <c r="F957" s="54"/>
      <c r="G957" s="4"/>
      <c r="H957" s="4"/>
      <c r="I957" s="7"/>
      <c r="J957" s="7"/>
      <c r="K957" s="7"/>
      <c r="L957" s="11" t="str">
        <f>IF(J957="0. Initiate","$51,000",IF(J957="1. Junior Member","$306,000",IF(J957="2. Member","$1,581,000",IF(J957="3. Senior Member","$0",IF(J957="4. Consul Initiate","$0","$0")))))</f>
        <v>$0</v>
      </c>
      <c r="M957" s="39">
        <f>L957-N957</f>
        <v>0</v>
      </c>
      <c r="N957" s="44"/>
      <c r="O957" s="9"/>
      <c r="P957" s="93"/>
      <c r="Q957" s="111"/>
      <c r="R957" s="111"/>
      <c r="S957" s="54"/>
      <c r="T957" s="54"/>
      <c r="U957" s="54"/>
      <c r="V957" s="54"/>
      <c r="W957" s="54"/>
    </row>
    <row r="958" spans="1:23" x14ac:dyDescent="0.25">
      <c r="A958" s="52"/>
      <c r="B958" s="53"/>
      <c r="C958" s="53"/>
      <c r="D958" s="54"/>
      <c r="E958" s="54"/>
      <c r="F958" s="54"/>
      <c r="G958" s="4"/>
      <c r="H958" s="4"/>
      <c r="I958" s="7"/>
      <c r="J958" s="7"/>
      <c r="K958" s="7"/>
      <c r="L958" s="11" t="str">
        <f>IF(J958="0. Initiate","$51,000",IF(J958="1. Junior Member","$306,000",IF(J958="2. Member","$1,581,000",IF(J958="3. Senior Member","$0",IF(J958="4. Consul Initiate","$0","$0")))))</f>
        <v>$0</v>
      </c>
      <c r="M958" s="39">
        <f>L958-N958</f>
        <v>0</v>
      </c>
      <c r="N958" s="44"/>
      <c r="O958" s="9"/>
      <c r="P958" s="93"/>
      <c r="Q958" s="111"/>
      <c r="R958" s="111"/>
      <c r="S958" s="54"/>
      <c r="T958" s="54"/>
      <c r="U958" s="54"/>
      <c r="V958" s="54"/>
      <c r="W958" s="54"/>
    </row>
    <row r="959" spans="1:23" x14ac:dyDescent="0.25">
      <c r="A959" s="52"/>
      <c r="B959" s="53"/>
      <c r="C959" s="53"/>
      <c r="D959" s="54"/>
      <c r="E959" s="54"/>
      <c r="F959" s="54"/>
      <c r="G959" s="4"/>
      <c r="H959" s="4"/>
      <c r="I959" s="7"/>
      <c r="J959" s="7"/>
      <c r="K959" s="7"/>
      <c r="L959" s="11" t="str">
        <f>IF(J959="0. Initiate","$51,000",IF(J959="1. Junior Member","$306,000",IF(J959="2. Member","$1,581,000",IF(J959="3. Senior Member","$0",IF(J959="4. Consul Initiate","$0","$0")))))</f>
        <v>$0</v>
      </c>
      <c r="M959" s="39">
        <f>L959-N959</f>
        <v>0</v>
      </c>
      <c r="N959" s="44"/>
      <c r="O959" s="9"/>
      <c r="P959" s="93"/>
      <c r="Q959" s="111"/>
      <c r="R959" s="111"/>
      <c r="S959" s="54"/>
      <c r="T959" s="54"/>
      <c r="U959" s="54"/>
      <c r="V959" s="54"/>
      <c r="W959" s="54"/>
    </row>
    <row r="960" spans="1:23" x14ac:dyDescent="0.25">
      <c r="A960" s="52"/>
      <c r="B960" s="53"/>
      <c r="C960" s="53"/>
      <c r="D960" s="54"/>
      <c r="E960" s="54"/>
      <c r="F960" s="54"/>
      <c r="G960" s="4"/>
      <c r="H960" s="4"/>
      <c r="I960" s="7"/>
      <c r="J960" s="7"/>
      <c r="K960" s="7"/>
      <c r="L960" s="11" t="str">
        <f>IF(J960="0. Initiate","$51,000",IF(J960="1. Junior Member","$306,000",IF(J960="2. Member","$1,581,000",IF(J960="3. Senior Member","$0",IF(J960="4. Consul Initiate","$0","$0")))))</f>
        <v>$0</v>
      </c>
      <c r="M960" s="39">
        <f>L960-N960</f>
        <v>0</v>
      </c>
      <c r="N960" s="44"/>
      <c r="O960" s="9"/>
      <c r="P960" s="93"/>
      <c r="Q960" s="111"/>
      <c r="R960" s="111"/>
      <c r="S960" s="54"/>
      <c r="T960" s="54"/>
      <c r="U960" s="54"/>
      <c r="V960" s="54"/>
      <c r="W960" s="54"/>
    </row>
    <row r="961" spans="1:23" x14ac:dyDescent="0.25">
      <c r="A961" s="52"/>
      <c r="B961" s="53"/>
      <c r="C961" s="53"/>
      <c r="D961" s="54"/>
      <c r="E961" s="54"/>
      <c r="F961" s="54"/>
      <c r="G961" s="4"/>
      <c r="H961" s="4"/>
      <c r="I961" s="7"/>
      <c r="J961" s="7"/>
      <c r="K961" s="7"/>
      <c r="L961" s="11" t="str">
        <f>IF(J961="0. Initiate","$51,000",IF(J961="1. Junior Member","$306,000",IF(J961="2. Member","$1,581,000",IF(J961="3. Senior Member","$0",IF(J961="4. Consul Initiate","$0","$0")))))</f>
        <v>$0</v>
      </c>
      <c r="M961" s="39">
        <f>L961-N961</f>
        <v>0</v>
      </c>
      <c r="N961" s="44"/>
      <c r="O961" s="9"/>
      <c r="P961" s="93"/>
      <c r="Q961" s="111"/>
      <c r="R961" s="111"/>
      <c r="S961" s="54"/>
      <c r="T961" s="54"/>
      <c r="U961" s="54"/>
      <c r="V961" s="54"/>
      <c r="W961" s="54"/>
    </row>
    <row r="962" spans="1:23" x14ac:dyDescent="0.25">
      <c r="A962" s="52"/>
      <c r="B962" s="53"/>
      <c r="C962" s="53"/>
      <c r="D962" s="54"/>
      <c r="E962" s="54"/>
      <c r="F962" s="54"/>
      <c r="G962" s="4"/>
      <c r="H962" s="4"/>
      <c r="I962" s="7"/>
      <c r="J962" s="7"/>
      <c r="K962" s="7"/>
      <c r="L962" s="11" t="str">
        <f>IF(J962="0. Initiate","$51,000",IF(J962="1. Junior Member","$306,000",IF(J962="2. Member","$1,581,000",IF(J962="3. Senior Member","$0",IF(J962="4. Consul Initiate","$0","$0")))))</f>
        <v>$0</v>
      </c>
      <c r="M962" s="39">
        <f>L962-N962</f>
        <v>0</v>
      </c>
      <c r="N962" s="44"/>
      <c r="O962" s="9"/>
      <c r="P962" s="93"/>
      <c r="Q962" s="111"/>
      <c r="R962" s="111"/>
      <c r="S962" s="54"/>
      <c r="T962" s="54"/>
      <c r="U962" s="54"/>
      <c r="V962" s="54"/>
      <c r="W962" s="54"/>
    </row>
    <row r="963" spans="1:23" x14ac:dyDescent="0.25">
      <c r="A963" s="52"/>
      <c r="B963" s="53"/>
      <c r="C963" s="53"/>
      <c r="D963" s="54"/>
      <c r="E963" s="54"/>
      <c r="F963" s="54"/>
      <c r="G963" s="4"/>
      <c r="H963" s="4"/>
      <c r="I963" s="7"/>
      <c r="J963" s="7"/>
      <c r="K963" s="7"/>
      <c r="L963" s="11" t="str">
        <f>IF(J963="0. Initiate","$51,000",IF(J963="1. Junior Member","$306,000",IF(J963="2. Member","$1,581,000",IF(J963="3. Senior Member","$0",IF(J963="4. Consul Initiate","$0","$0")))))</f>
        <v>$0</v>
      </c>
      <c r="M963" s="39">
        <f>L963-N963</f>
        <v>0</v>
      </c>
      <c r="N963" s="44"/>
      <c r="O963" s="9"/>
      <c r="P963" s="93"/>
      <c r="Q963" s="111"/>
      <c r="R963" s="111"/>
      <c r="S963" s="54"/>
      <c r="T963" s="54"/>
      <c r="U963" s="54"/>
      <c r="V963" s="54"/>
      <c r="W963" s="54"/>
    </row>
    <row r="964" spans="1:23" x14ac:dyDescent="0.25">
      <c r="A964" s="52"/>
      <c r="B964" s="53"/>
      <c r="C964" s="53"/>
      <c r="D964" s="54"/>
      <c r="E964" s="54"/>
      <c r="F964" s="54"/>
      <c r="G964" s="4"/>
      <c r="H964" s="4"/>
      <c r="I964" s="7"/>
      <c r="J964" s="7"/>
      <c r="K964" s="7"/>
      <c r="L964" s="11" t="str">
        <f>IF(J964="0. Initiate","$51,000",IF(J964="1. Junior Member","$306,000",IF(J964="2. Member","$1,581,000",IF(J964="3. Senior Member","$0",IF(J964="4. Consul Initiate","$0","$0")))))</f>
        <v>$0</v>
      </c>
      <c r="M964" s="39">
        <f>L964-N964</f>
        <v>0</v>
      </c>
      <c r="N964" s="44"/>
      <c r="O964" s="9"/>
      <c r="P964" s="93"/>
      <c r="Q964" s="111"/>
      <c r="R964" s="111"/>
      <c r="S964" s="54"/>
      <c r="T964" s="54"/>
      <c r="U964" s="54"/>
      <c r="V964" s="54"/>
      <c r="W964" s="54"/>
    </row>
    <row r="965" spans="1:23" x14ac:dyDescent="0.25">
      <c r="A965" s="52"/>
      <c r="B965" s="53"/>
      <c r="C965" s="53"/>
      <c r="D965" s="54"/>
      <c r="E965" s="54"/>
      <c r="F965" s="54"/>
      <c r="G965" s="4"/>
      <c r="H965" s="4"/>
      <c r="I965" s="7"/>
      <c r="J965" s="7"/>
      <c r="K965" s="7"/>
      <c r="L965" s="11" t="str">
        <f>IF(J965="0. Initiate","$51,000",IF(J965="1. Junior Member","$306,000",IF(J965="2. Member","$1,581,000",IF(J965="3. Senior Member","$0",IF(J965="4. Consul Initiate","$0","$0")))))</f>
        <v>$0</v>
      </c>
      <c r="M965" s="39">
        <f>L965-N965</f>
        <v>0</v>
      </c>
      <c r="N965" s="44"/>
      <c r="O965" s="9"/>
      <c r="P965" s="93"/>
      <c r="Q965" s="111"/>
      <c r="R965" s="111"/>
      <c r="S965" s="54"/>
      <c r="T965" s="54"/>
      <c r="U965" s="54"/>
      <c r="V965" s="54"/>
      <c r="W965" s="54"/>
    </row>
    <row r="966" spans="1:23" x14ac:dyDescent="0.25">
      <c r="A966" s="52"/>
      <c r="B966" s="53"/>
      <c r="C966" s="53"/>
      <c r="D966" s="54"/>
      <c r="E966" s="54"/>
      <c r="F966" s="54"/>
      <c r="G966" s="4"/>
      <c r="H966" s="4"/>
      <c r="I966" s="7"/>
      <c r="J966" s="7"/>
      <c r="K966" s="7"/>
      <c r="L966" s="11" t="str">
        <f>IF(J966="0. Initiate","$51,000",IF(J966="1. Junior Member","$306,000",IF(J966="2. Member","$1,581,000",IF(J966="3. Senior Member","$0",IF(J966="4. Consul Initiate","$0","$0")))))</f>
        <v>$0</v>
      </c>
      <c r="M966" s="39">
        <f>L966-N966</f>
        <v>0</v>
      </c>
      <c r="N966" s="44"/>
      <c r="O966" s="9"/>
      <c r="P966" s="93"/>
      <c r="Q966" s="111"/>
      <c r="R966" s="111"/>
      <c r="S966" s="54"/>
      <c r="T966" s="54"/>
      <c r="U966" s="54"/>
      <c r="V966" s="54"/>
      <c r="W966" s="54"/>
    </row>
    <row r="967" spans="1:23" x14ac:dyDescent="0.25">
      <c r="A967" s="52"/>
      <c r="B967" s="53"/>
      <c r="C967" s="53"/>
      <c r="D967" s="54"/>
      <c r="E967" s="54"/>
      <c r="F967" s="54"/>
      <c r="G967" s="4"/>
      <c r="H967" s="4"/>
      <c r="I967" s="7"/>
      <c r="J967" s="7"/>
      <c r="K967" s="7"/>
      <c r="L967" s="11" t="str">
        <f>IF(J967="0. Initiate","$51,000",IF(J967="1. Junior Member","$306,000",IF(J967="2. Member","$1,581,000",IF(J967="3. Senior Member","$0",IF(J967="4. Consul Initiate","$0","$0")))))</f>
        <v>$0</v>
      </c>
      <c r="M967" s="39">
        <f>L967-N967</f>
        <v>0</v>
      </c>
      <c r="N967" s="44"/>
      <c r="O967" s="9"/>
      <c r="P967" s="93"/>
      <c r="Q967" s="111"/>
      <c r="R967" s="111"/>
      <c r="S967" s="54"/>
      <c r="T967" s="54"/>
      <c r="U967" s="54"/>
      <c r="V967" s="54"/>
      <c r="W967" s="54"/>
    </row>
    <row r="968" spans="1:23" x14ac:dyDescent="0.25">
      <c r="A968" s="52"/>
      <c r="B968" s="53"/>
      <c r="C968" s="53"/>
      <c r="D968" s="54"/>
      <c r="E968" s="54"/>
      <c r="F968" s="54"/>
      <c r="G968" s="4"/>
      <c r="H968" s="4"/>
      <c r="I968" s="7"/>
      <c r="J968" s="7"/>
      <c r="K968" s="7"/>
      <c r="L968" s="11" t="str">
        <f>IF(J968="0. Initiate","$51,000",IF(J968="1. Junior Member","$306,000",IF(J968="2. Member","$1,581,000",IF(J968="3. Senior Member","$0",IF(J968="4. Consul Initiate","$0","$0")))))</f>
        <v>$0</v>
      </c>
      <c r="M968" s="39">
        <f>L968-N968</f>
        <v>0</v>
      </c>
      <c r="N968" s="44"/>
      <c r="O968" s="9"/>
      <c r="P968" s="93"/>
      <c r="Q968" s="111"/>
      <c r="R968" s="111"/>
      <c r="S968" s="54"/>
      <c r="T968" s="54"/>
      <c r="U968" s="54"/>
      <c r="V968" s="54"/>
      <c r="W968" s="54"/>
    </row>
    <row r="969" spans="1:23" x14ac:dyDescent="0.25">
      <c r="A969" s="52"/>
      <c r="B969" s="53"/>
      <c r="C969" s="53"/>
      <c r="D969" s="54"/>
      <c r="E969" s="54"/>
      <c r="F969" s="54"/>
      <c r="G969" s="4"/>
      <c r="H969" s="4"/>
      <c r="I969" s="7"/>
      <c r="J969" s="7"/>
      <c r="K969" s="7"/>
      <c r="L969" s="11" t="str">
        <f>IF(J969="0. Initiate","$51,000",IF(J969="1. Junior Member","$306,000",IF(J969="2. Member","$1,581,000",IF(J969="3. Senior Member","$0",IF(J969="4. Consul Initiate","$0","$0")))))</f>
        <v>$0</v>
      </c>
      <c r="M969" s="39">
        <f>L969-N969</f>
        <v>0</v>
      </c>
      <c r="N969" s="44"/>
      <c r="O969" s="9"/>
      <c r="P969" s="93"/>
      <c r="Q969" s="111"/>
      <c r="R969" s="111"/>
      <c r="S969" s="54"/>
      <c r="T969" s="54"/>
      <c r="U969" s="54"/>
      <c r="V969" s="54"/>
      <c r="W969" s="54"/>
    </row>
    <row r="970" spans="1:23" x14ac:dyDescent="0.25">
      <c r="A970" s="52"/>
      <c r="B970" s="53"/>
      <c r="C970" s="53"/>
      <c r="D970" s="54"/>
      <c r="E970" s="54"/>
      <c r="F970" s="54"/>
      <c r="G970" s="4"/>
      <c r="H970" s="4"/>
      <c r="I970" s="7"/>
      <c r="J970" s="7"/>
      <c r="K970" s="7"/>
      <c r="L970" s="11" t="str">
        <f>IF(J970="0. Initiate","$51,000",IF(J970="1. Junior Member","$306,000",IF(J970="2. Member","$1,581,000",IF(J970="3. Senior Member","$0",IF(J970="4. Consul Initiate","$0","$0")))))</f>
        <v>$0</v>
      </c>
      <c r="M970" s="39">
        <f>L970-N970</f>
        <v>0</v>
      </c>
      <c r="N970" s="44"/>
      <c r="O970" s="9"/>
      <c r="P970" s="93"/>
      <c r="Q970" s="111"/>
      <c r="R970" s="111"/>
      <c r="S970" s="54"/>
      <c r="T970" s="54"/>
      <c r="U970" s="54"/>
      <c r="V970" s="54"/>
      <c r="W970" s="54"/>
    </row>
    <row r="971" spans="1:23" x14ac:dyDescent="0.25">
      <c r="A971" s="52"/>
      <c r="B971" s="53"/>
      <c r="C971" s="53"/>
      <c r="D971" s="54"/>
      <c r="E971" s="54"/>
      <c r="F971" s="54"/>
      <c r="G971" s="4"/>
      <c r="H971" s="4"/>
      <c r="I971" s="7"/>
      <c r="J971" s="7"/>
      <c r="K971" s="7"/>
      <c r="L971" s="11" t="str">
        <f>IF(J971="0. Initiate","$51,000",IF(J971="1. Junior Member","$306,000",IF(J971="2. Member","$1,581,000",IF(J971="3. Senior Member","$0",IF(J971="4. Consul Initiate","$0","$0")))))</f>
        <v>$0</v>
      </c>
      <c r="M971" s="39">
        <f>L971-N971</f>
        <v>0</v>
      </c>
      <c r="N971" s="44"/>
      <c r="O971" s="9"/>
      <c r="P971" s="93"/>
      <c r="Q971" s="111"/>
      <c r="R971" s="111"/>
      <c r="S971" s="54"/>
      <c r="T971" s="54"/>
      <c r="U971" s="54"/>
      <c r="V971" s="54"/>
      <c r="W971" s="54"/>
    </row>
    <row r="972" spans="1:23" x14ac:dyDescent="0.25">
      <c r="A972" s="52"/>
      <c r="B972" s="53"/>
      <c r="C972" s="53"/>
      <c r="D972" s="54"/>
      <c r="E972" s="54"/>
      <c r="F972" s="54"/>
      <c r="G972" s="4"/>
      <c r="H972" s="4"/>
      <c r="I972" s="7"/>
      <c r="J972" s="7"/>
      <c r="K972" s="7"/>
      <c r="L972" s="11" t="str">
        <f>IF(J972="0. Initiate","$51,000",IF(J972="1. Junior Member","$306,000",IF(J972="2. Member","$1,581,000",IF(J972="3. Senior Member","$0",IF(J972="4. Consul Initiate","$0","$0")))))</f>
        <v>$0</v>
      </c>
      <c r="M972" s="39">
        <f>L972-N972</f>
        <v>0</v>
      </c>
      <c r="N972" s="44"/>
      <c r="O972" s="9"/>
      <c r="P972" s="93"/>
      <c r="Q972" s="111"/>
      <c r="R972" s="111"/>
      <c r="S972" s="54"/>
      <c r="T972" s="54"/>
      <c r="U972" s="54"/>
      <c r="V972" s="54"/>
      <c r="W972" s="54"/>
    </row>
    <row r="973" spans="1:23" x14ac:dyDescent="0.25">
      <c r="A973" s="52"/>
      <c r="B973" s="53"/>
      <c r="C973" s="53"/>
      <c r="D973" s="54"/>
      <c r="E973" s="54"/>
      <c r="F973" s="54"/>
      <c r="G973" s="4"/>
      <c r="H973" s="4"/>
      <c r="I973" s="7"/>
      <c r="J973" s="7"/>
      <c r="K973" s="7"/>
      <c r="L973" s="11" t="str">
        <f>IF(J973="0. Initiate","$51,000",IF(J973="1. Junior Member","$306,000",IF(J973="2. Member","$1,581,000",IF(J973="3. Senior Member","$0",IF(J973="4. Consul Initiate","$0","$0")))))</f>
        <v>$0</v>
      </c>
      <c r="M973" s="39">
        <f>L973-N973</f>
        <v>0</v>
      </c>
      <c r="N973" s="44"/>
      <c r="O973" s="9"/>
      <c r="P973" s="93"/>
      <c r="Q973" s="111"/>
      <c r="R973" s="111"/>
      <c r="S973" s="54"/>
      <c r="T973" s="54"/>
      <c r="U973" s="54"/>
      <c r="V973" s="54"/>
      <c r="W973" s="54"/>
    </row>
    <row r="974" spans="1:23" x14ac:dyDescent="0.25">
      <c r="A974" s="52"/>
      <c r="B974" s="53"/>
      <c r="C974" s="53"/>
      <c r="D974" s="54"/>
      <c r="E974" s="54"/>
      <c r="F974" s="54"/>
      <c r="G974" s="4"/>
      <c r="H974" s="4"/>
      <c r="I974" s="7"/>
      <c r="J974" s="7"/>
      <c r="K974" s="7"/>
      <c r="L974" s="11" t="str">
        <f>IF(J974="0. Initiate","$51,000",IF(J974="1. Junior Member","$306,000",IF(J974="2. Member","$1,581,000",IF(J974="3. Senior Member","$0",IF(J974="4. Consul Initiate","$0","$0")))))</f>
        <v>$0</v>
      </c>
      <c r="M974" s="39">
        <f>L974-N974</f>
        <v>0</v>
      </c>
      <c r="N974" s="44"/>
      <c r="O974" s="9"/>
      <c r="P974" s="93"/>
      <c r="Q974" s="111"/>
      <c r="R974" s="111"/>
      <c r="S974" s="54"/>
      <c r="T974" s="54"/>
      <c r="U974" s="54"/>
      <c r="V974" s="54"/>
      <c r="W974" s="54"/>
    </row>
    <row r="975" spans="1:23" x14ac:dyDescent="0.25">
      <c r="A975" s="52"/>
      <c r="B975" s="53"/>
      <c r="C975" s="53"/>
      <c r="D975" s="54"/>
      <c r="E975" s="54"/>
      <c r="F975" s="54"/>
      <c r="G975" s="4"/>
      <c r="H975" s="4"/>
      <c r="I975" s="7"/>
      <c r="J975" s="7"/>
      <c r="K975" s="7"/>
      <c r="L975" s="11" t="str">
        <f>IF(J975="0. Initiate","$51,000",IF(J975="1. Junior Member","$306,000",IF(J975="2. Member","$1,581,000",IF(J975="3. Senior Member","$0",IF(J975="4. Consul Initiate","$0","$0")))))</f>
        <v>$0</v>
      </c>
      <c r="M975" s="39">
        <f>L975-N975</f>
        <v>0</v>
      </c>
      <c r="N975" s="44"/>
      <c r="O975" s="9"/>
      <c r="P975" s="93"/>
      <c r="Q975" s="111"/>
      <c r="R975" s="111"/>
      <c r="S975" s="54"/>
      <c r="T975" s="54"/>
      <c r="U975" s="54"/>
      <c r="V975" s="54"/>
      <c r="W975" s="54"/>
    </row>
    <row r="976" spans="1:23" x14ac:dyDescent="0.25">
      <c r="A976" s="52"/>
      <c r="B976" s="53"/>
      <c r="C976" s="53"/>
      <c r="D976" s="54"/>
      <c r="E976" s="54"/>
      <c r="F976" s="54"/>
      <c r="G976" s="4"/>
      <c r="H976" s="4"/>
      <c r="I976" s="7"/>
      <c r="J976" s="7"/>
      <c r="K976" s="7"/>
      <c r="L976" s="11" t="str">
        <f>IF(J976="0. Initiate","$51,000",IF(J976="1. Junior Member","$306,000",IF(J976="2. Member","$1,581,000",IF(J976="3. Senior Member","$0",IF(J976="4. Consul Initiate","$0","$0")))))</f>
        <v>$0</v>
      </c>
      <c r="M976" s="39">
        <f>L976-N976</f>
        <v>0</v>
      </c>
      <c r="N976" s="44"/>
      <c r="O976" s="9"/>
      <c r="P976" s="93"/>
      <c r="Q976" s="111"/>
      <c r="R976" s="111"/>
      <c r="S976" s="54"/>
      <c r="T976" s="54"/>
      <c r="U976" s="54"/>
      <c r="V976" s="54"/>
      <c r="W976" s="54"/>
    </row>
    <row r="977" spans="1:23" x14ac:dyDescent="0.25">
      <c r="A977" s="52"/>
      <c r="B977" s="53"/>
      <c r="C977" s="53"/>
      <c r="D977" s="54"/>
      <c r="E977" s="54"/>
      <c r="F977" s="54"/>
      <c r="G977" s="4"/>
      <c r="H977" s="4"/>
      <c r="I977" s="7"/>
      <c r="J977" s="7"/>
      <c r="K977" s="7"/>
      <c r="L977" s="11" t="str">
        <f>IF(J977="0. Initiate","$51,000",IF(J977="1. Junior Member","$306,000",IF(J977="2. Member","$1,581,000",IF(J977="3. Senior Member","$0",IF(J977="4. Consul Initiate","$0","$0")))))</f>
        <v>$0</v>
      </c>
      <c r="M977" s="39">
        <f>L977-N977</f>
        <v>0</v>
      </c>
      <c r="N977" s="44"/>
      <c r="O977" s="9"/>
      <c r="P977" s="93"/>
      <c r="Q977" s="111"/>
      <c r="R977" s="111"/>
      <c r="S977" s="54"/>
      <c r="T977" s="54"/>
      <c r="U977" s="54"/>
      <c r="V977" s="54"/>
      <c r="W977" s="54"/>
    </row>
    <row r="978" spans="1:23" x14ac:dyDescent="0.25">
      <c r="A978" s="52"/>
      <c r="B978" s="53"/>
      <c r="C978" s="53"/>
      <c r="D978" s="54"/>
      <c r="E978" s="54"/>
      <c r="F978" s="54"/>
      <c r="G978" s="4"/>
      <c r="H978" s="4"/>
      <c r="I978" s="7"/>
      <c r="J978" s="7"/>
      <c r="K978" s="7"/>
      <c r="L978" s="11" t="str">
        <f>IF(J978="0. Initiate","$51,000",IF(J978="1. Junior Member","$306,000",IF(J978="2. Member","$1,581,000",IF(J978="3. Senior Member","$0",IF(J978="4. Consul Initiate","$0","$0")))))</f>
        <v>$0</v>
      </c>
      <c r="M978" s="39">
        <f>L978-N978</f>
        <v>0</v>
      </c>
      <c r="N978" s="44"/>
      <c r="O978" s="9"/>
      <c r="P978" s="93"/>
      <c r="Q978" s="111"/>
      <c r="R978" s="111"/>
      <c r="S978" s="54"/>
      <c r="T978" s="54"/>
      <c r="U978" s="54"/>
      <c r="V978" s="54"/>
      <c r="W978" s="54"/>
    </row>
    <row r="979" spans="1:23" x14ac:dyDescent="0.25">
      <c r="A979" s="52"/>
      <c r="B979" s="53"/>
      <c r="C979" s="53"/>
      <c r="D979" s="54"/>
      <c r="E979" s="54"/>
      <c r="F979" s="54"/>
      <c r="G979" s="4"/>
      <c r="H979" s="4"/>
      <c r="I979" s="7"/>
      <c r="J979" s="7"/>
      <c r="K979" s="7"/>
      <c r="L979" s="11" t="str">
        <f>IF(J979="0. Initiate","$51,000",IF(J979="1. Junior Member","$306,000",IF(J979="2. Member","$1,581,000",IF(J979="3. Senior Member","$0",IF(J979="4. Consul Initiate","$0","$0")))))</f>
        <v>$0</v>
      </c>
      <c r="M979" s="39">
        <f>L979-N979</f>
        <v>0</v>
      </c>
      <c r="N979" s="44"/>
      <c r="O979" s="9"/>
      <c r="P979" s="93"/>
      <c r="Q979" s="111"/>
      <c r="R979" s="111"/>
      <c r="S979" s="54"/>
      <c r="T979" s="54"/>
      <c r="U979" s="54"/>
      <c r="V979" s="54"/>
      <c r="W979" s="54"/>
    </row>
    <row r="980" spans="1:23" x14ac:dyDescent="0.25">
      <c r="A980" s="52"/>
      <c r="B980" s="53"/>
      <c r="C980" s="53"/>
      <c r="D980" s="54"/>
      <c r="E980" s="54"/>
      <c r="F980" s="54"/>
      <c r="G980" s="4"/>
      <c r="H980" s="4"/>
      <c r="I980" s="7"/>
      <c r="J980" s="7"/>
      <c r="K980" s="7"/>
      <c r="L980" s="11" t="str">
        <f>IF(J980="0. Initiate","$51,000",IF(J980="1. Junior Member","$306,000",IF(J980="2. Member","$1,581,000",IF(J980="3. Senior Member","$0",IF(J980="4. Consul Initiate","$0","$0")))))</f>
        <v>$0</v>
      </c>
      <c r="M980" s="39">
        <f>L980-N980</f>
        <v>0</v>
      </c>
      <c r="N980" s="44"/>
      <c r="O980" s="9"/>
      <c r="P980" s="93"/>
      <c r="Q980" s="111"/>
      <c r="R980" s="111"/>
      <c r="S980" s="54"/>
      <c r="T980" s="54"/>
      <c r="U980" s="54"/>
      <c r="V980" s="54"/>
      <c r="W980" s="54"/>
    </row>
    <row r="981" spans="1:23" x14ac:dyDescent="0.25">
      <c r="A981" s="52"/>
      <c r="B981" s="53"/>
      <c r="C981" s="53"/>
      <c r="D981" s="54"/>
      <c r="E981" s="54"/>
      <c r="F981" s="54"/>
      <c r="G981" s="4"/>
      <c r="H981" s="4"/>
      <c r="I981" s="7"/>
      <c r="J981" s="7"/>
      <c r="K981" s="7"/>
      <c r="L981" s="11" t="str">
        <f>IF(J981="0. Initiate","$51,000",IF(J981="1. Junior Member","$306,000",IF(J981="2. Member","$1,581,000",IF(J981="3. Senior Member","$0",IF(J981="4. Consul Initiate","$0","$0")))))</f>
        <v>$0</v>
      </c>
      <c r="M981" s="39">
        <f>L981-N981</f>
        <v>0</v>
      </c>
      <c r="N981" s="44"/>
      <c r="O981" s="9"/>
      <c r="P981" s="93"/>
      <c r="Q981" s="111"/>
      <c r="R981" s="111"/>
      <c r="S981" s="54"/>
      <c r="T981" s="54"/>
      <c r="U981" s="54"/>
      <c r="V981" s="54"/>
      <c r="W981" s="54"/>
    </row>
    <row r="982" spans="1:23" x14ac:dyDescent="0.25">
      <c r="A982" s="52"/>
      <c r="B982" s="53"/>
      <c r="C982" s="53"/>
      <c r="D982" s="54"/>
      <c r="E982" s="54"/>
      <c r="F982" s="54"/>
      <c r="G982" s="4"/>
      <c r="H982" s="4"/>
      <c r="I982" s="7"/>
      <c r="J982" s="7"/>
      <c r="K982" s="7"/>
      <c r="L982" s="11" t="str">
        <f>IF(J982="0. Initiate","$51,000",IF(J982="1. Junior Member","$306,000",IF(J982="2. Member","$1,581,000",IF(J982="3. Senior Member","$0",IF(J982="4. Consul Initiate","$0","$0")))))</f>
        <v>$0</v>
      </c>
      <c r="M982" s="39">
        <f>L982-N982</f>
        <v>0</v>
      </c>
      <c r="N982" s="44"/>
      <c r="O982" s="9"/>
      <c r="P982" s="93"/>
      <c r="Q982" s="111"/>
      <c r="R982" s="111"/>
      <c r="S982" s="54"/>
      <c r="T982" s="54"/>
      <c r="U982" s="54"/>
      <c r="V982" s="54"/>
      <c r="W982" s="54"/>
    </row>
    <row r="983" spans="1:23" x14ac:dyDescent="0.25">
      <c r="A983" s="52"/>
      <c r="B983" s="53"/>
      <c r="C983" s="53"/>
      <c r="D983" s="54"/>
      <c r="E983" s="54"/>
      <c r="F983" s="54"/>
      <c r="G983" s="4"/>
      <c r="H983" s="4"/>
      <c r="I983" s="7"/>
      <c r="J983" s="7"/>
      <c r="K983" s="7"/>
      <c r="L983" s="11" t="str">
        <f>IF(J983="0. Initiate","$51,000",IF(J983="1. Junior Member","$306,000",IF(J983="2. Member","$1,581,000",IF(J983="3. Senior Member","$0",IF(J983="4. Consul Initiate","$0","$0")))))</f>
        <v>$0</v>
      </c>
      <c r="M983" s="39">
        <f>L983-N983</f>
        <v>0</v>
      </c>
      <c r="N983" s="44"/>
      <c r="O983" s="9"/>
      <c r="P983" s="93"/>
      <c r="Q983" s="111"/>
      <c r="R983" s="111"/>
      <c r="S983" s="54"/>
      <c r="T983" s="54"/>
      <c r="U983" s="54"/>
      <c r="V983" s="54"/>
      <c r="W983" s="54"/>
    </row>
    <row r="984" spans="1:23" x14ac:dyDescent="0.25">
      <c r="A984" s="52"/>
      <c r="B984" s="53"/>
      <c r="C984" s="53"/>
      <c r="D984" s="54"/>
      <c r="E984" s="54"/>
      <c r="F984" s="54"/>
      <c r="G984" s="4"/>
      <c r="H984" s="4"/>
      <c r="I984" s="7"/>
      <c r="J984" s="7"/>
      <c r="K984" s="7"/>
      <c r="L984" s="11" t="str">
        <f>IF(J984="0. Initiate","$51,000",IF(J984="1. Junior Member","$306,000",IF(J984="2. Member","$1,581,000",IF(J984="3. Senior Member","$0",IF(J984="4. Consul Initiate","$0","$0")))))</f>
        <v>$0</v>
      </c>
      <c r="M984" s="39">
        <f>L984-N984</f>
        <v>0</v>
      </c>
      <c r="N984" s="44"/>
      <c r="O984" s="9"/>
      <c r="P984" s="93"/>
      <c r="Q984" s="111"/>
      <c r="R984" s="111"/>
      <c r="S984" s="54"/>
      <c r="T984" s="54"/>
      <c r="U984" s="54"/>
      <c r="V984" s="54"/>
      <c r="W984" s="54"/>
    </row>
    <row r="985" spans="1:23" x14ac:dyDescent="0.25">
      <c r="A985" s="52"/>
      <c r="B985" s="53"/>
      <c r="C985" s="53"/>
      <c r="D985" s="54"/>
      <c r="E985" s="54"/>
      <c r="F985" s="54"/>
      <c r="G985" s="4"/>
      <c r="H985" s="4"/>
      <c r="I985" s="7"/>
      <c r="J985" s="7"/>
      <c r="K985" s="7"/>
      <c r="L985" s="11" t="str">
        <f>IF(J985="0. Initiate","$51,000",IF(J985="1. Junior Member","$306,000",IF(J985="2. Member","$1,581,000",IF(J985="3. Senior Member","$0",IF(J985="4. Consul Initiate","$0","$0")))))</f>
        <v>$0</v>
      </c>
      <c r="M985" s="39">
        <f>L985-N985</f>
        <v>0</v>
      </c>
      <c r="N985" s="44"/>
      <c r="O985" s="9"/>
      <c r="P985" s="93"/>
      <c r="Q985" s="111"/>
      <c r="R985" s="111"/>
      <c r="S985" s="54"/>
      <c r="T985" s="54"/>
      <c r="U985" s="54"/>
      <c r="V985" s="54"/>
      <c r="W985" s="54"/>
    </row>
    <row r="986" spans="1:23" x14ac:dyDescent="0.25">
      <c r="A986" s="52"/>
      <c r="B986" s="53"/>
      <c r="C986" s="53"/>
      <c r="D986" s="54"/>
      <c r="E986" s="54"/>
      <c r="F986" s="54"/>
      <c r="G986" s="4"/>
      <c r="H986" s="4"/>
      <c r="I986" s="7"/>
      <c r="J986" s="7"/>
      <c r="K986" s="7"/>
      <c r="L986" s="11" t="str">
        <f>IF(J986="0. Initiate","$51,000",IF(J986="1. Junior Member","$306,000",IF(J986="2. Member","$1,581,000",IF(J986="3. Senior Member","$0",IF(J986="4. Consul Initiate","$0","$0")))))</f>
        <v>$0</v>
      </c>
      <c r="M986" s="39">
        <f>L986-N986</f>
        <v>0</v>
      </c>
      <c r="N986" s="44"/>
      <c r="O986" s="9"/>
      <c r="P986" s="93"/>
      <c r="Q986" s="111"/>
      <c r="R986" s="111"/>
      <c r="S986" s="54"/>
      <c r="T986" s="54"/>
      <c r="U986" s="54"/>
      <c r="V986" s="54"/>
      <c r="W986" s="54"/>
    </row>
    <row r="987" spans="1:23" x14ac:dyDescent="0.25">
      <c r="A987" s="52"/>
      <c r="B987" s="53"/>
      <c r="C987" s="53"/>
      <c r="D987" s="54"/>
      <c r="E987" s="54"/>
      <c r="F987" s="54"/>
      <c r="G987" s="4"/>
      <c r="H987" s="4"/>
      <c r="I987" s="7"/>
      <c r="J987" s="7"/>
      <c r="K987" s="7"/>
      <c r="L987" s="11" t="str">
        <f>IF(J987="0. Initiate","$51,000",IF(J987="1. Junior Member","$306,000",IF(J987="2. Member","$1,581,000",IF(J987="3. Senior Member","$0",IF(J987="4. Consul Initiate","$0","$0")))))</f>
        <v>$0</v>
      </c>
      <c r="M987" s="39">
        <f>L987-N987</f>
        <v>0</v>
      </c>
      <c r="N987" s="44"/>
      <c r="O987" s="9"/>
      <c r="P987" s="93"/>
      <c r="Q987" s="111"/>
      <c r="R987" s="111"/>
      <c r="S987" s="54"/>
      <c r="T987" s="54"/>
      <c r="U987" s="54"/>
      <c r="V987" s="54"/>
      <c r="W987" s="54"/>
    </row>
    <row r="988" spans="1:23" x14ac:dyDescent="0.25">
      <c r="A988" s="52"/>
      <c r="B988" s="53"/>
      <c r="C988" s="53"/>
      <c r="D988" s="54"/>
      <c r="E988" s="54"/>
      <c r="F988" s="54"/>
      <c r="G988" s="4"/>
      <c r="H988" s="4"/>
      <c r="I988" s="7"/>
      <c r="J988" s="7"/>
      <c r="K988" s="7"/>
      <c r="L988" s="11" t="str">
        <f>IF(J988="0. Initiate","$51,000",IF(J988="1. Junior Member","$306,000",IF(J988="2. Member","$1,581,000",IF(J988="3. Senior Member","$0",IF(J988="4. Consul Initiate","$0","$0")))))</f>
        <v>$0</v>
      </c>
      <c r="M988" s="39">
        <f>L988-N988</f>
        <v>0</v>
      </c>
      <c r="N988" s="44"/>
      <c r="O988" s="9"/>
      <c r="P988" s="93"/>
      <c r="Q988" s="111"/>
      <c r="R988" s="111"/>
      <c r="S988" s="54"/>
      <c r="T988" s="54"/>
      <c r="U988" s="54"/>
      <c r="V988" s="54"/>
      <c r="W988" s="54"/>
    </row>
    <row r="989" spans="1:23" x14ac:dyDescent="0.25">
      <c r="A989" s="52"/>
      <c r="B989" s="53"/>
      <c r="C989" s="53"/>
      <c r="D989" s="54"/>
      <c r="E989" s="54"/>
      <c r="F989" s="54"/>
      <c r="G989" s="4"/>
      <c r="H989" s="4"/>
      <c r="I989" s="7"/>
      <c r="J989" s="7"/>
      <c r="K989" s="7"/>
      <c r="L989" s="11" t="str">
        <f>IF(J989="0. Initiate","$51,000",IF(J989="1. Junior Member","$306,000",IF(J989="2. Member","$1,581,000",IF(J989="3. Senior Member","$0",IF(J989="4. Consul Initiate","$0","$0")))))</f>
        <v>$0</v>
      </c>
      <c r="M989" s="39">
        <f>L989-N989</f>
        <v>0</v>
      </c>
      <c r="N989" s="44"/>
      <c r="O989" s="9"/>
      <c r="P989" s="93"/>
      <c r="Q989" s="111"/>
      <c r="R989" s="111"/>
      <c r="S989" s="54"/>
      <c r="T989" s="54"/>
      <c r="U989" s="54"/>
      <c r="V989" s="54"/>
      <c r="W989" s="54"/>
    </row>
    <row r="990" spans="1:23" x14ac:dyDescent="0.25">
      <c r="A990" s="52"/>
      <c r="B990" s="53"/>
      <c r="C990" s="53"/>
      <c r="D990" s="54"/>
      <c r="E990" s="54"/>
      <c r="F990" s="54"/>
      <c r="G990" s="4"/>
      <c r="H990" s="4"/>
      <c r="I990" s="7"/>
      <c r="J990" s="7"/>
      <c r="K990" s="7"/>
      <c r="L990" s="11" t="str">
        <f>IF(J990="0. Initiate","$51,000",IF(J990="1. Junior Member","$306,000",IF(J990="2. Member","$1,581,000",IF(J990="3. Senior Member","$0",IF(J990="4. Consul Initiate","$0","$0")))))</f>
        <v>$0</v>
      </c>
      <c r="M990" s="39">
        <f>L990-N990</f>
        <v>0</v>
      </c>
      <c r="N990" s="44"/>
      <c r="O990" s="9"/>
      <c r="P990" s="93"/>
      <c r="Q990" s="111"/>
      <c r="R990" s="111"/>
      <c r="S990" s="54"/>
      <c r="T990" s="54"/>
      <c r="U990" s="54"/>
      <c r="V990" s="54"/>
      <c r="W990" s="54"/>
    </row>
    <row r="991" spans="1:23" x14ac:dyDescent="0.25">
      <c r="A991" s="52"/>
      <c r="B991" s="53"/>
      <c r="C991" s="53"/>
      <c r="D991" s="54"/>
      <c r="E991" s="54"/>
      <c r="F991" s="54"/>
      <c r="G991" s="4"/>
      <c r="H991" s="4"/>
      <c r="I991" s="7"/>
      <c r="J991" s="7"/>
      <c r="K991" s="7"/>
      <c r="L991" s="11" t="str">
        <f>IF(J991="0. Initiate","$51,000",IF(J991="1. Junior Member","$306,000",IF(J991="2. Member","$1,581,000",IF(J991="3. Senior Member","$0",IF(J991="4. Consul Initiate","$0","$0")))))</f>
        <v>$0</v>
      </c>
      <c r="M991" s="39">
        <f>L991-N991</f>
        <v>0</v>
      </c>
      <c r="N991" s="44"/>
      <c r="O991" s="9"/>
      <c r="P991" s="93"/>
      <c r="Q991" s="111"/>
      <c r="R991" s="111"/>
      <c r="S991" s="54"/>
      <c r="T991" s="54"/>
      <c r="U991" s="54"/>
      <c r="V991" s="54"/>
      <c r="W991" s="54"/>
    </row>
    <row r="992" spans="1:23" x14ac:dyDescent="0.25">
      <c r="A992" s="52"/>
      <c r="B992" s="53"/>
      <c r="C992" s="53"/>
      <c r="D992" s="54"/>
      <c r="E992" s="54"/>
      <c r="F992" s="54"/>
      <c r="G992" s="4"/>
      <c r="H992" s="4"/>
      <c r="I992" s="7"/>
      <c r="J992" s="7"/>
      <c r="K992" s="7"/>
      <c r="L992" s="11" t="str">
        <f>IF(J992="0. Initiate","$51,000",IF(J992="1. Junior Member","$306,000",IF(J992="2. Member","$1,581,000",IF(J992="3. Senior Member","$0",IF(J992="4. Consul Initiate","$0","$0")))))</f>
        <v>$0</v>
      </c>
      <c r="M992" s="39">
        <f>L992-N992</f>
        <v>0</v>
      </c>
      <c r="N992" s="44"/>
      <c r="O992" s="9"/>
      <c r="P992" s="93"/>
      <c r="Q992" s="111"/>
      <c r="R992" s="111"/>
      <c r="S992" s="54"/>
      <c r="T992" s="54"/>
      <c r="U992" s="54"/>
      <c r="V992" s="54"/>
      <c r="W992" s="54"/>
    </row>
    <row r="993" spans="1:23" x14ac:dyDescent="0.25">
      <c r="A993" s="52"/>
      <c r="B993" s="53"/>
      <c r="C993" s="53"/>
      <c r="D993" s="54"/>
      <c r="E993" s="54"/>
      <c r="F993" s="54"/>
      <c r="G993" s="4"/>
      <c r="H993" s="4"/>
      <c r="I993" s="7"/>
      <c r="J993" s="7"/>
      <c r="K993" s="7"/>
      <c r="L993" s="11" t="str">
        <f>IF(J993="0. Initiate","$51,000",IF(J993="1. Junior Member","$306,000",IF(J993="2. Member","$1,581,000",IF(J993="3. Senior Member","$0",IF(J993="4. Consul Initiate","$0","$0")))))</f>
        <v>$0</v>
      </c>
      <c r="M993" s="39">
        <f>L993-N993</f>
        <v>0</v>
      </c>
      <c r="N993" s="44"/>
      <c r="O993" s="9"/>
      <c r="P993" s="93"/>
      <c r="Q993" s="111"/>
      <c r="R993" s="111"/>
      <c r="S993" s="54"/>
      <c r="T993" s="54"/>
      <c r="U993" s="54"/>
      <c r="V993" s="54"/>
      <c r="W993" s="54"/>
    </row>
    <row r="994" spans="1:23" x14ac:dyDescent="0.25">
      <c r="A994" s="52"/>
      <c r="B994" s="53"/>
      <c r="C994" s="53"/>
      <c r="D994" s="54"/>
      <c r="E994" s="54"/>
      <c r="F994" s="54"/>
      <c r="G994" s="4"/>
      <c r="H994" s="4"/>
      <c r="I994" s="7"/>
      <c r="J994" s="7"/>
      <c r="K994" s="7"/>
      <c r="L994" s="11" t="str">
        <f>IF(J994="0. Initiate","$51,000",IF(J994="1. Junior Member","$306,000",IF(J994="2. Member","$1,581,000",IF(J994="3. Senior Member","$0",IF(J994="4. Consul Initiate","$0","$0")))))</f>
        <v>$0</v>
      </c>
      <c r="M994" s="39">
        <f>L994-N994</f>
        <v>0</v>
      </c>
      <c r="N994" s="44"/>
      <c r="O994" s="9"/>
      <c r="P994" s="93"/>
      <c r="Q994" s="111"/>
      <c r="R994" s="111"/>
      <c r="S994" s="54"/>
      <c r="T994" s="54"/>
      <c r="U994" s="54"/>
      <c r="V994" s="54"/>
      <c r="W994" s="54"/>
    </row>
    <row r="995" spans="1:23" x14ac:dyDescent="0.25">
      <c r="A995" s="52"/>
      <c r="B995" s="53"/>
      <c r="C995" s="53"/>
      <c r="D995" s="54"/>
      <c r="E995" s="54"/>
      <c r="F995" s="54"/>
      <c r="G995" s="4"/>
      <c r="H995" s="4"/>
      <c r="I995" s="7"/>
      <c r="J995" s="7"/>
      <c r="K995" s="7"/>
      <c r="L995" s="11" t="str">
        <f>IF(J995="0. Initiate","$51,000",IF(J995="1. Junior Member","$306,000",IF(J995="2. Member","$1,581,000",IF(J995="3. Senior Member","$0",IF(J995="4. Consul Initiate","$0","$0")))))</f>
        <v>$0</v>
      </c>
      <c r="M995" s="39">
        <f>L995-N995</f>
        <v>0</v>
      </c>
      <c r="N995" s="44"/>
      <c r="O995" s="9"/>
      <c r="P995" s="93"/>
      <c r="Q995" s="111"/>
      <c r="R995" s="111"/>
      <c r="S995" s="54"/>
      <c r="T995" s="54"/>
      <c r="U995" s="54"/>
      <c r="V995" s="54"/>
      <c r="W995" s="54"/>
    </row>
    <row r="996" spans="1:23" x14ac:dyDescent="0.25">
      <c r="A996" s="52"/>
      <c r="B996" s="53"/>
      <c r="C996" s="53"/>
      <c r="D996" s="54"/>
      <c r="E996" s="54"/>
      <c r="F996" s="54"/>
      <c r="G996" s="4"/>
      <c r="H996" s="4"/>
      <c r="I996" s="7"/>
      <c r="J996" s="7"/>
      <c r="K996" s="7"/>
      <c r="L996" s="11" t="str">
        <f>IF(J996="0. Initiate","$51,000",IF(J996="1. Junior Member","$306,000",IF(J996="2. Member","$1,581,000",IF(J996="3. Senior Member","$0",IF(J996="4. Consul Initiate","$0","$0")))))</f>
        <v>$0</v>
      </c>
      <c r="M996" s="39">
        <f>L996-N996</f>
        <v>0</v>
      </c>
      <c r="N996" s="44"/>
      <c r="O996" s="9"/>
      <c r="P996" s="93"/>
      <c r="Q996" s="111"/>
      <c r="R996" s="111"/>
      <c r="S996" s="54"/>
      <c r="T996" s="54"/>
      <c r="U996" s="54"/>
      <c r="V996" s="54"/>
      <c r="W996" s="54"/>
    </row>
    <row r="997" spans="1:23" x14ac:dyDescent="0.25">
      <c r="A997" s="52"/>
      <c r="B997" s="53"/>
      <c r="C997" s="53"/>
      <c r="D997" s="54"/>
      <c r="E997" s="54"/>
      <c r="F997" s="54"/>
      <c r="G997" s="4"/>
      <c r="H997" s="4"/>
      <c r="I997" s="7"/>
      <c r="J997" s="7"/>
      <c r="K997" s="7"/>
      <c r="L997" s="11" t="str">
        <f>IF(J997="0. Initiate","$51,000",IF(J997="1. Junior Member","$306,000",IF(J997="2. Member","$1,581,000",IF(J997="3. Senior Member","$0",IF(J997="4. Consul Initiate","$0","$0")))))</f>
        <v>$0</v>
      </c>
      <c r="M997" s="39">
        <f>L997-N997</f>
        <v>0</v>
      </c>
      <c r="N997" s="44"/>
      <c r="O997" s="9"/>
      <c r="P997" s="93"/>
      <c r="Q997" s="111"/>
      <c r="R997" s="111"/>
      <c r="S997" s="54"/>
      <c r="T997" s="54"/>
      <c r="U997" s="54"/>
      <c r="V997" s="54"/>
      <c r="W997" s="54"/>
    </row>
    <row r="998" spans="1:23" x14ac:dyDescent="0.25">
      <c r="A998" s="52"/>
      <c r="B998" s="53"/>
      <c r="C998" s="53"/>
      <c r="D998" s="54"/>
      <c r="E998" s="54"/>
      <c r="F998" s="54"/>
      <c r="G998" s="4"/>
      <c r="H998" s="4"/>
      <c r="I998" s="7"/>
      <c r="J998" s="7"/>
      <c r="K998" s="7"/>
      <c r="L998" s="11" t="str">
        <f>IF(J998="0. Initiate","$51,000",IF(J998="1. Junior Member","$306,000",IF(J998="2. Member","$1,581,000",IF(J998="3. Senior Member","$0",IF(J998="4. Consul Initiate","$0","$0")))))</f>
        <v>$0</v>
      </c>
      <c r="M998" s="39">
        <f>L998-N998</f>
        <v>0</v>
      </c>
      <c r="N998" s="44"/>
      <c r="O998" s="9"/>
      <c r="P998" s="93"/>
      <c r="Q998" s="111"/>
      <c r="R998" s="111"/>
      <c r="S998" s="54"/>
      <c r="T998" s="54"/>
      <c r="U998" s="54"/>
      <c r="V998" s="54"/>
      <c r="W998" s="54"/>
    </row>
    <row r="999" spans="1:23" x14ac:dyDescent="0.25">
      <c r="A999" s="52"/>
      <c r="B999" s="53"/>
      <c r="C999" s="53"/>
      <c r="D999" s="54"/>
      <c r="E999" s="54"/>
      <c r="F999" s="54"/>
      <c r="G999" s="4"/>
      <c r="H999" s="4"/>
      <c r="I999" s="7"/>
      <c r="J999" s="7"/>
      <c r="K999" s="7"/>
      <c r="L999" s="11" t="str">
        <f>IF(J999="0. Initiate","$51,000",IF(J999="1. Junior Member","$306,000",IF(J999="2. Member","$1,581,000",IF(J999="3. Senior Member","$0",IF(J999="4. Consul Initiate","$0","$0")))))</f>
        <v>$0</v>
      </c>
      <c r="M999" s="39">
        <f>L999-N999</f>
        <v>0</v>
      </c>
      <c r="N999" s="44"/>
      <c r="O999" s="9"/>
      <c r="P999" s="93"/>
      <c r="Q999" s="111"/>
      <c r="R999" s="111"/>
      <c r="S999" s="54"/>
      <c r="T999" s="54"/>
      <c r="U999" s="54"/>
      <c r="V999" s="54"/>
      <c r="W999" s="54"/>
    </row>
    <row r="1000" spans="1:23" x14ac:dyDescent="0.25">
      <c r="A1000" s="52"/>
      <c r="B1000" s="53"/>
      <c r="C1000" s="53"/>
      <c r="D1000" s="54"/>
      <c r="E1000" s="54"/>
      <c r="F1000" s="54"/>
      <c r="G1000" s="4"/>
      <c r="H1000" s="4"/>
      <c r="I1000" s="7"/>
      <c r="J1000" s="7"/>
      <c r="K1000" s="7"/>
      <c r="L1000" s="11" t="str">
        <f>IF(J1000="0. Initiate","$51,000",IF(J1000="1. Junior Member","$306,000",IF(J1000="2. Member","$1,581,000",IF(J1000="3. Senior Member","$0",IF(J1000="4. Consul Initiate","$0","$0")))))</f>
        <v>$0</v>
      </c>
      <c r="M1000" s="39">
        <f>L1000-N1000</f>
        <v>0</v>
      </c>
      <c r="N1000" s="44"/>
      <c r="O1000" s="9"/>
      <c r="P1000" s="93"/>
      <c r="Q1000" s="111"/>
      <c r="R1000" s="111"/>
      <c r="S1000" s="54"/>
      <c r="T1000" s="54"/>
      <c r="U1000" s="54"/>
      <c r="V1000" s="54"/>
      <c r="W1000" s="54"/>
    </row>
    <row r="1001" spans="1:23" x14ac:dyDescent="0.25">
      <c r="A1001" s="52"/>
      <c r="B1001" s="53"/>
      <c r="C1001" s="53"/>
      <c r="D1001" s="54"/>
      <c r="E1001" s="54"/>
      <c r="F1001" s="54"/>
      <c r="G1001" s="4"/>
      <c r="H1001" s="4"/>
      <c r="I1001" s="7"/>
      <c r="J1001" s="7"/>
      <c r="K1001" s="7"/>
      <c r="L1001" s="11" t="str">
        <f>IF(J1001="0. Initiate","$51,000",IF(J1001="1. Junior Member","$306,000",IF(J1001="2. Member","$1,581,000",IF(J1001="3. Senior Member","$0",IF(J1001="4. Consul Initiate","$0","$0")))))</f>
        <v>$0</v>
      </c>
      <c r="M1001" s="39">
        <f>L1001-N1001</f>
        <v>0</v>
      </c>
      <c r="N1001" s="44"/>
      <c r="O1001" s="9"/>
      <c r="P1001" s="93"/>
      <c r="Q1001" s="111"/>
      <c r="R1001" s="111"/>
      <c r="S1001" s="54"/>
      <c r="T1001" s="54"/>
      <c r="U1001" s="54"/>
      <c r="V1001" s="54"/>
      <c r="W1001" s="54"/>
    </row>
    <row r="1002" spans="1:23" x14ac:dyDescent="0.25">
      <c r="A1002" s="52"/>
      <c r="B1002" s="53"/>
      <c r="C1002" s="53"/>
      <c r="D1002" s="54"/>
      <c r="E1002" s="54"/>
      <c r="F1002" s="54"/>
      <c r="G1002" s="4"/>
      <c r="H1002" s="4"/>
      <c r="I1002" s="7"/>
      <c r="J1002" s="7"/>
      <c r="K1002" s="7"/>
      <c r="L1002" s="11" t="str">
        <f>IF(J1002="0. Initiate","$51,000",IF(J1002="1. Junior Member","$306,000",IF(J1002="2. Member","$1,581,000",IF(J1002="3. Senior Member","$0",IF(J1002="4. Consul Initiate","$0","$0")))))</f>
        <v>$0</v>
      </c>
      <c r="M1002" s="39">
        <f>L1002-N1002</f>
        <v>0</v>
      </c>
      <c r="N1002" s="44"/>
      <c r="O1002" s="9"/>
      <c r="P1002" s="93"/>
      <c r="Q1002" s="111"/>
      <c r="R1002" s="111"/>
      <c r="S1002" s="54"/>
      <c r="T1002" s="54"/>
      <c r="U1002" s="54"/>
      <c r="V1002" s="54"/>
      <c r="W1002" s="54"/>
    </row>
    <row r="1003" spans="1:23" x14ac:dyDescent="0.25">
      <c r="A1003" s="52"/>
      <c r="B1003" s="53"/>
      <c r="C1003" s="53"/>
      <c r="D1003" s="54"/>
      <c r="E1003" s="54"/>
      <c r="F1003" s="54"/>
      <c r="G1003" s="4"/>
      <c r="H1003" s="4"/>
      <c r="I1003" s="7"/>
      <c r="J1003" s="7"/>
      <c r="K1003" s="7"/>
      <c r="L1003" s="11" t="str">
        <f>IF(J1003="0. Initiate","$51,000",IF(J1003="1. Junior Member","$306,000",IF(J1003="2. Member","$1,581,000",IF(J1003="3. Senior Member","$0",IF(J1003="4. Consul Initiate","$0","$0")))))</f>
        <v>$0</v>
      </c>
      <c r="M1003" s="39">
        <f>L1003-N1003</f>
        <v>0</v>
      </c>
      <c r="N1003" s="44"/>
      <c r="O1003" s="9"/>
      <c r="P1003" s="93"/>
      <c r="Q1003" s="111"/>
      <c r="R1003" s="111"/>
      <c r="S1003" s="54"/>
      <c r="T1003" s="54"/>
      <c r="U1003" s="54"/>
      <c r="V1003" s="54"/>
      <c r="W1003" s="54"/>
    </row>
    <row r="1004" spans="1:23" x14ac:dyDescent="0.25">
      <c r="A1004" s="52"/>
      <c r="B1004" s="53"/>
      <c r="C1004" s="53"/>
      <c r="D1004" s="54"/>
      <c r="E1004" s="54"/>
      <c r="F1004" s="54"/>
      <c r="G1004" s="4"/>
      <c r="H1004" s="4"/>
      <c r="I1004" s="7"/>
      <c r="J1004" s="7"/>
      <c r="K1004" s="7"/>
      <c r="L1004" s="11" t="str">
        <f>IF(J1004="0. Initiate","$51,000",IF(J1004="1. Junior Member","$306,000",IF(J1004="2. Member","$1,581,000",IF(J1004="3. Senior Member","$0",IF(J1004="4. Consul Initiate","$0","$0")))))</f>
        <v>$0</v>
      </c>
      <c r="M1004" s="39">
        <f>L1004-N1004</f>
        <v>0</v>
      </c>
      <c r="N1004" s="44"/>
      <c r="O1004" s="9"/>
      <c r="P1004" s="93"/>
      <c r="Q1004" s="111"/>
      <c r="R1004" s="111"/>
      <c r="S1004" s="54"/>
      <c r="T1004" s="54"/>
      <c r="U1004" s="54"/>
      <c r="V1004" s="54"/>
      <c r="W1004" s="54"/>
    </row>
    <row r="1005" spans="1:23" x14ac:dyDescent="0.25">
      <c r="A1005" s="52"/>
      <c r="B1005" s="53"/>
      <c r="C1005" s="53"/>
      <c r="D1005" s="54"/>
      <c r="E1005" s="54"/>
      <c r="F1005" s="54"/>
      <c r="G1005" s="4"/>
      <c r="H1005" s="4"/>
      <c r="I1005" s="7"/>
      <c r="J1005" s="7"/>
      <c r="K1005" s="7"/>
      <c r="L1005" s="11" t="str">
        <f>IF(J1005="0. Initiate","$51,000",IF(J1005="1. Junior Member","$306,000",IF(J1005="2. Member","$1,581,000",IF(J1005="3. Senior Member","$0",IF(J1005="4. Consul Initiate","$0","$0")))))</f>
        <v>$0</v>
      </c>
      <c r="M1005" s="39">
        <f>L1005-N1005</f>
        <v>0</v>
      </c>
      <c r="N1005" s="44"/>
      <c r="O1005" s="9"/>
      <c r="P1005" s="93"/>
      <c r="Q1005" s="111"/>
      <c r="R1005" s="111"/>
      <c r="S1005" s="54"/>
      <c r="T1005" s="54"/>
      <c r="U1005" s="54"/>
      <c r="V1005" s="54"/>
      <c r="W1005" s="54"/>
    </row>
    <row r="1006" spans="1:23" x14ac:dyDescent="0.25">
      <c r="A1006" s="52"/>
      <c r="B1006" s="53"/>
      <c r="C1006" s="53"/>
      <c r="D1006" s="54"/>
      <c r="E1006" s="54"/>
      <c r="F1006" s="54"/>
      <c r="G1006" s="4"/>
      <c r="H1006" s="4"/>
      <c r="I1006" s="7"/>
      <c r="J1006" s="7"/>
      <c r="K1006" s="7"/>
      <c r="L1006" s="11" t="str">
        <f>IF(J1006="0. Initiate","$51,000",IF(J1006="1. Junior Member","$306,000",IF(J1006="2. Member","$1,581,000",IF(J1006="3. Senior Member","$0",IF(J1006="4. Consul Initiate","$0","$0")))))</f>
        <v>$0</v>
      </c>
      <c r="M1006" s="39">
        <f>L1006-N1006</f>
        <v>0</v>
      </c>
      <c r="N1006" s="44"/>
      <c r="O1006" s="9"/>
      <c r="P1006" s="93"/>
      <c r="Q1006" s="111"/>
      <c r="R1006" s="111"/>
      <c r="S1006" s="54"/>
      <c r="T1006" s="54"/>
      <c r="U1006" s="54"/>
      <c r="V1006" s="54"/>
      <c r="W1006" s="54"/>
    </row>
    <row r="1007" spans="1:23" x14ac:dyDescent="0.25">
      <c r="A1007" s="52"/>
      <c r="B1007" s="53"/>
      <c r="C1007" s="53"/>
      <c r="D1007" s="54"/>
      <c r="E1007" s="54"/>
      <c r="F1007" s="54"/>
      <c r="G1007" s="4"/>
      <c r="H1007" s="4"/>
      <c r="I1007" s="7"/>
      <c r="J1007" s="7"/>
      <c r="K1007" s="7"/>
      <c r="L1007" s="11" t="str">
        <f>IF(J1007="0. Initiate","$51,000",IF(J1007="1. Junior Member","$306,000",IF(J1007="2. Member","$1,581,000",IF(J1007="3. Senior Member","$0",IF(J1007="4. Consul Initiate","$0","$0")))))</f>
        <v>$0</v>
      </c>
      <c r="M1007" s="39">
        <f>L1007-N1007</f>
        <v>0</v>
      </c>
      <c r="N1007" s="44"/>
      <c r="O1007" s="9"/>
      <c r="P1007" s="93"/>
      <c r="Q1007" s="111"/>
      <c r="R1007" s="111"/>
      <c r="S1007" s="54"/>
      <c r="T1007" s="54"/>
      <c r="U1007" s="54"/>
      <c r="V1007" s="54"/>
      <c r="W1007" s="54"/>
    </row>
    <row r="1008" spans="1:23" x14ac:dyDescent="0.25">
      <c r="A1008" s="52"/>
      <c r="B1008" s="53"/>
      <c r="C1008" s="53"/>
      <c r="D1008" s="54"/>
      <c r="E1008" s="54"/>
      <c r="F1008" s="54"/>
      <c r="G1008" s="4"/>
      <c r="H1008" s="4"/>
      <c r="I1008" s="7"/>
      <c r="J1008" s="7"/>
      <c r="K1008" s="7"/>
      <c r="L1008" s="11" t="str">
        <f>IF(J1008="0. Initiate","$51,000",IF(J1008="1. Junior Member","$306,000",IF(J1008="2. Member","$1,581,000",IF(J1008="3. Senior Member","$0",IF(J1008="4. Consul Initiate","$0","$0")))))</f>
        <v>$0</v>
      </c>
      <c r="M1008" s="39">
        <f>L1008-N1008</f>
        <v>0</v>
      </c>
      <c r="N1008" s="44"/>
      <c r="O1008" s="9"/>
      <c r="P1008" s="93"/>
      <c r="Q1008" s="111"/>
      <c r="R1008" s="111"/>
      <c r="S1008" s="54"/>
      <c r="T1008" s="54"/>
      <c r="U1008" s="54"/>
      <c r="V1008" s="54"/>
      <c r="W1008" s="54"/>
    </row>
    <row r="1009" spans="1:23" x14ac:dyDescent="0.25">
      <c r="A1009" s="52"/>
      <c r="B1009" s="53"/>
      <c r="C1009" s="53"/>
      <c r="D1009" s="54"/>
      <c r="E1009" s="54"/>
      <c r="F1009" s="54"/>
      <c r="G1009" s="4"/>
      <c r="H1009" s="4"/>
      <c r="I1009" s="7"/>
      <c r="J1009" s="7"/>
      <c r="K1009" s="7"/>
      <c r="L1009" s="11" t="str">
        <f>IF(J1009="0. Initiate","$51,000",IF(J1009="1. Junior Member","$306,000",IF(J1009="2. Member","$1,581,000",IF(J1009="3. Senior Member","$0",IF(J1009="4. Consul Initiate","$0","$0")))))</f>
        <v>$0</v>
      </c>
      <c r="M1009" s="39">
        <f>L1009-N1009</f>
        <v>0</v>
      </c>
      <c r="N1009" s="44"/>
      <c r="O1009" s="9"/>
      <c r="P1009" s="93"/>
      <c r="Q1009" s="111"/>
      <c r="R1009" s="111"/>
      <c r="S1009" s="54"/>
      <c r="T1009" s="54"/>
      <c r="U1009" s="54"/>
      <c r="V1009" s="54"/>
      <c r="W1009" s="54"/>
    </row>
    <row r="1010" spans="1:23" x14ac:dyDescent="0.25">
      <c r="A1010" s="52"/>
      <c r="B1010" s="53"/>
      <c r="C1010" s="53"/>
      <c r="D1010" s="54"/>
      <c r="E1010" s="54"/>
      <c r="F1010" s="54"/>
      <c r="G1010" s="4"/>
      <c r="H1010" s="4"/>
      <c r="I1010" s="7"/>
      <c r="J1010" s="7"/>
      <c r="K1010" s="7"/>
      <c r="L1010" s="11" t="str">
        <f>IF(J1010="0. Initiate","$51,000",IF(J1010="1. Junior Member","$306,000",IF(J1010="2. Member","$1,581,000",IF(J1010="3. Senior Member","$0",IF(J1010="4. Consul Initiate","$0","$0")))))</f>
        <v>$0</v>
      </c>
      <c r="M1010" s="39">
        <f>L1010-N1010</f>
        <v>0</v>
      </c>
      <c r="N1010" s="44"/>
      <c r="O1010" s="9"/>
      <c r="P1010" s="93"/>
      <c r="Q1010" s="111"/>
      <c r="R1010" s="111"/>
      <c r="S1010" s="54"/>
      <c r="T1010" s="54"/>
      <c r="U1010" s="54"/>
      <c r="V1010" s="54"/>
      <c r="W1010" s="54"/>
    </row>
    <row r="1011" spans="1:23" x14ac:dyDescent="0.25">
      <c r="A1011" s="52"/>
      <c r="B1011" s="53"/>
      <c r="C1011" s="53"/>
      <c r="D1011" s="54"/>
      <c r="E1011" s="54"/>
      <c r="F1011" s="54"/>
      <c r="G1011" s="4"/>
      <c r="H1011" s="4"/>
      <c r="I1011" s="7"/>
      <c r="J1011" s="7"/>
      <c r="K1011" s="7"/>
      <c r="L1011" s="11" t="str">
        <f>IF(J1011="0. Initiate","$51,000",IF(J1011="1. Junior Member","$306,000",IF(J1011="2. Member","$1,581,000",IF(J1011="3. Senior Member","$0",IF(J1011="4. Consul Initiate","$0","$0")))))</f>
        <v>$0</v>
      </c>
      <c r="M1011" s="39">
        <f>L1011-N1011</f>
        <v>0</v>
      </c>
      <c r="N1011" s="44"/>
      <c r="O1011" s="9"/>
      <c r="P1011" s="93"/>
      <c r="Q1011" s="111"/>
      <c r="R1011" s="111"/>
      <c r="S1011" s="54"/>
      <c r="T1011" s="54"/>
      <c r="U1011" s="54"/>
      <c r="V1011" s="54"/>
      <c r="W1011" s="54"/>
    </row>
    <row r="1012" spans="1:23" x14ac:dyDescent="0.25">
      <c r="A1012" s="52"/>
      <c r="B1012" s="53"/>
      <c r="C1012" s="53"/>
      <c r="D1012" s="54"/>
      <c r="E1012" s="54"/>
      <c r="F1012" s="54"/>
      <c r="G1012" s="4"/>
      <c r="H1012" s="4"/>
      <c r="I1012" s="7"/>
      <c r="J1012" s="7"/>
      <c r="K1012" s="7"/>
      <c r="L1012" s="11" t="str">
        <f>IF(J1012="0. Initiate","$51,000",IF(J1012="1. Junior Member","$306,000",IF(J1012="2. Member","$1,581,000",IF(J1012="3. Senior Member","$0",IF(J1012="4. Consul Initiate","$0","$0")))))</f>
        <v>$0</v>
      </c>
      <c r="M1012" s="39">
        <f>L1012-N1012</f>
        <v>0</v>
      </c>
      <c r="N1012" s="44"/>
      <c r="O1012" s="9"/>
      <c r="P1012" s="93"/>
      <c r="Q1012" s="111"/>
      <c r="R1012" s="111"/>
      <c r="S1012" s="54"/>
      <c r="T1012" s="54"/>
      <c r="U1012" s="54"/>
      <c r="V1012" s="54"/>
      <c r="W1012" s="54"/>
    </row>
    <row r="1013" spans="1:23" x14ac:dyDescent="0.25">
      <c r="A1013" s="52"/>
      <c r="B1013" s="53"/>
      <c r="C1013" s="53"/>
      <c r="D1013" s="54"/>
      <c r="E1013" s="54"/>
      <c r="F1013" s="54"/>
      <c r="G1013" s="4"/>
      <c r="H1013" s="4"/>
      <c r="I1013" s="7"/>
      <c r="J1013" s="7"/>
      <c r="K1013" s="7"/>
      <c r="L1013" s="11" t="str">
        <f>IF(J1013="0. Initiate","$51,000",IF(J1013="1. Junior Member","$306,000",IF(J1013="2. Member","$1,581,000",IF(J1013="3. Senior Member","$0",IF(J1013="4. Consul Initiate","$0","$0")))))</f>
        <v>$0</v>
      </c>
      <c r="M1013" s="39">
        <f>L1013-N1013</f>
        <v>0</v>
      </c>
      <c r="N1013" s="44"/>
      <c r="O1013" s="9"/>
      <c r="P1013" s="93"/>
      <c r="Q1013" s="111"/>
      <c r="R1013" s="111"/>
      <c r="S1013" s="54"/>
      <c r="T1013" s="54"/>
      <c r="U1013" s="54"/>
      <c r="V1013" s="54"/>
      <c r="W1013" s="54"/>
    </row>
    <row r="1014" spans="1:23" x14ac:dyDescent="0.25">
      <c r="A1014" s="52"/>
      <c r="B1014" s="53"/>
      <c r="C1014" s="53"/>
      <c r="D1014" s="54"/>
      <c r="E1014" s="54"/>
      <c r="F1014" s="54"/>
      <c r="G1014" s="4"/>
      <c r="H1014" s="4"/>
      <c r="I1014" s="7"/>
      <c r="J1014" s="7"/>
      <c r="K1014" s="7"/>
      <c r="L1014" s="11" t="str">
        <f>IF(J1014="0. Initiate","$51,000",IF(J1014="1. Junior Member","$306,000",IF(J1014="2. Member","$1,581,000",IF(J1014="3. Senior Member","$0",IF(J1014="4. Consul Initiate","$0","$0")))))</f>
        <v>$0</v>
      </c>
      <c r="M1014" s="39">
        <f>L1014-N1014</f>
        <v>0</v>
      </c>
      <c r="N1014" s="44"/>
      <c r="O1014" s="9"/>
      <c r="P1014" s="93"/>
      <c r="Q1014" s="111"/>
      <c r="R1014" s="111"/>
      <c r="S1014" s="54"/>
      <c r="T1014" s="54"/>
      <c r="U1014" s="54"/>
      <c r="V1014" s="54"/>
      <c r="W1014" s="54"/>
    </row>
    <row r="1015" spans="1:23" x14ac:dyDescent="0.25">
      <c r="A1015" s="52"/>
      <c r="B1015" s="53"/>
      <c r="C1015" s="53"/>
      <c r="D1015" s="54"/>
      <c r="E1015" s="54"/>
      <c r="F1015" s="54"/>
      <c r="G1015" s="4"/>
      <c r="H1015" s="4"/>
      <c r="I1015" s="7"/>
      <c r="J1015" s="7"/>
      <c r="K1015" s="7"/>
      <c r="L1015" s="11" t="str">
        <f>IF(J1015="0. Initiate","$51,000",IF(J1015="1. Junior Member","$306,000",IF(J1015="2. Member","$1,581,000",IF(J1015="3. Senior Member","$0",IF(J1015="4. Consul Initiate","$0","$0")))))</f>
        <v>$0</v>
      </c>
      <c r="M1015" s="39">
        <f>L1015-N1015</f>
        <v>0</v>
      </c>
      <c r="N1015" s="44"/>
      <c r="O1015" s="9"/>
      <c r="P1015" s="93"/>
      <c r="Q1015" s="111"/>
      <c r="R1015" s="111"/>
      <c r="S1015" s="54"/>
      <c r="T1015" s="54"/>
      <c r="U1015" s="54"/>
      <c r="V1015" s="54"/>
      <c r="W1015" s="54"/>
    </row>
    <row r="1016" spans="1:23" x14ac:dyDescent="0.25">
      <c r="A1016" s="52"/>
      <c r="B1016" s="53"/>
      <c r="C1016" s="53"/>
      <c r="D1016" s="54"/>
      <c r="E1016" s="54"/>
      <c r="F1016" s="54"/>
      <c r="G1016" s="4"/>
      <c r="H1016" s="4"/>
      <c r="I1016" s="7"/>
      <c r="J1016" s="7"/>
      <c r="K1016" s="7"/>
      <c r="L1016" s="11" t="str">
        <f>IF(J1016="0. Initiate","$51,000",IF(J1016="1. Junior Member","$306,000",IF(J1016="2. Member","$1,581,000",IF(J1016="3. Senior Member","$0",IF(J1016="4. Consul Initiate","$0","$0")))))</f>
        <v>$0</v>
      </c>
      <c r="M1016" s="39">
        <f>L1016-N1016</f>
        <v>0</v>
      </c>
      <c r="N1016" s="44"/>
      <c r="O1016" s="9"/>
      <c r="P1016" s="93"/>
      <c r="Q1016" s="111"/>
      <c r="R1016" s="111"/>
      <c r="S1016" s="54"/>
      <c r="T1016" s="54"/>
      <c r="U1016" s="54"/>
      <c r="V1016" s="54"/>
      <c r="W1016" s="54"/>
    </row>
    <row r="1017" spans="1:23" x14ac:dyDescent="0.25">
      <c r="A1017" s="52"/>
      <c r="B1017" s="53"/>
      <c r="C1017" s="53"/>
      <c r="D1017" s="54"/>
      <c r="E1017" s="54"/>
      <c r="F1017" s="54"/>
      <c r="G1017" s="4"/>
      <c r="H1017" s="4"/>
      <c r="I1017" s="7"/>
      <c r="J1017" s="7"/>
      <c r="K1017" s="7"/>
      <c r="L1017" s="11" t="str">
        <f>IF(J1017="0. Initiate","$51,000",IF(J1017="1. Junior Member","$306,000",IF(J1017="2. Member","$1,581,000",IF(J1017="3. Senior Member","$0",IF(J1017="4. Consul Initiate","$0","$0")))))</f>
        <v>$0</v>
      </c>
      <c r="M1017" s="39">
        <f>L1017-N1017</f>
        <v>0</v>
      </c>
      <c r="N1017" s="44"/>
      <c r="O1017" s="9"/>
      <c r="P1017" s="93"/>
      <c r="Q1017" s="111"/>
      <c r="R1017" s="111"/>
      <c r="S1017" s="54"/>
      <c r="T1017" s="54"/>
      <c r="U1017" s="54"/>
      <c r="V1017" s="54"/>
      <c r="W1017" s="54"/>
    </row>
    <row r="1018" spans="1:23" x14ac:dyDescent="0.25">
      <c r="A1018" s="52"/>
      <c r="B1018" s="53"/>
      <c r="C1018" s="53"/>
      <c r="D1018" s="54"/>
      <c r="E1018" s="54"/>
      <c r="F1018" s="54"/>
      <c r="G1018" s="4"/>
      <c r="H1018" s="4"/>
      <c r="I1018" s="7"/>
      <c r="J1018" s="7"/>
      <c r="K1018" s="7"/>
      <c r="L1018" s="11" t="str">
        <f>IF(J1018="0. Initiate","$51,000",IF(J1018="1. Junior Member","$306,000",IF(J1018="2. Member","$1,581,000",IF(J1018="3. Senior Member","$0",IF(J1018="4. Consul Initiate","$0","$0")))))</f>
        <v>$0</v>
      </c>
      <c r="M1018" s="39">
        <f>L1018-N1018</f>
        <v>0</v>
      </c>
      <c r="N1018" s="44"/>
      <c r="O1018" s="9"/>
      <c r="P1018" s="93"/>
      <c r="Q1018" s="111"/>
      <c r="R1018" s="111"/>
      <c r="S1018" s="54"/>
      <c r="T1018" s="54"/>
      <c r="U1018" s="54"/>
      <c r="V1018" s="54"/>
      <c r="W1018" s="54"/>
    </row>
    <row r="1019" spans="1:23" x14ac:dyDescent="0.25">
      <c r="A1019" s="52"/>
      <c r="B1019" s="53"/>
      <c r="C1019" s="53"/>
      <c r="D1019" s="54"/>
      <c r="E1019" s="54"/>
      <c r="F1019" s="54"/>
      <c r="G1019" s="4"/>
      <c r="H1019" s="4"/>
      <c r="I1019" s="7"/>
      <c r="J1019" s="7"/>
      <c r="K1019" s="7"/>
      <c r="L1019" s="11" t="str">
        <f>IF(J1019="0. Initiate","$51,000",IF(J1019="1. Junior Member","$306,000",IF(J1019="2. Member","$1,581,000",IF(J1019="3. Senior Member","$0",IF(J1019="4. Consul Initiate","$0","$0")))))</f>
        <v>$0</v>
      </c>
      <c r="M1019" s="39">
        <f>L1019-N1019</f>
        <v>0</v>
      </c>
      <c r="N1019" s="44"/>
      <c r="O1019" s="9"/>
      <c r="P1019" s="93"/>
      <c r="Q1019" s="111"/>
      <c r="R1019" s="111"/>
      <c r="S1019" s="54"/>
      <c r="T1019" s="54"/>
      <c r="U1019" s="54"/>
      <c r="V1019" s="54"/>
      <c r="W1019" s="54"/>
    </row>
    <row r="1020" spans="1:23" x14ac:dyDescent="0.25">
      <c r="A1020" s="52"/>
      <c r="B1020" s="53"/>
      <c r="C1020" s="53"/>
      <c r="D1020" s="54"/>
      <c r="E1020" s="54"/>
      <c r="F1020" s="54"/>
      <c r="G1020" s="4"/>
      <c r="H1020" s="4"/>
      <c r="I1020" s="7"/>
      <c r="J1020" s="7"/>
      <c r="K1020" s="7"/>
      <c r="L1020" s="11" t="str">
        <f>IF(J1020="0. Initiate","$51,000",IF(J1020="1. Junior Member","$306,000",IF(J1020="2. Member","$1,581,000",IF(J1020="3. Senior Member","$0",IF(J1020="4. Consul Initiate","$0","$0")))))</f>
        <v>$0</v>
      </c>
      <c r="M1020" s="39">
        <f>L1020-N1020</f>
        <v>0</v>
      </c>
      <c r="N1020" s="44"/>
      <c r="O1020" s="9"/>
      <c r="P1020" s="93"/>
      <c r="Q1020" s="111"/>
      <c r="R1020" s="111"/>
      <c r="S1020" s="54"/>
      <c r="T1020" s="54"/>
      <c r="U1020" s="54"/>
      <c r="V1020" s="54"/>
      <c r="W1020" s="54"/>
    </row>
    <row r="1021" spans="1:23" x14ac:dyDescent="0.25">
      <c r="A1021" s="52"/>
      <c r="B1021" s="53"/>
      <c r="C1021" s="53"/>
      <c r="D1021" s="54"/>
      <c r="E1021" s="54"/>
      <c r="F1021" s="54"/>
      <c r="G1021" s="4"/>
      <c r="H1021" s="4"/>
      <c r="I1021" s="7"/>
      <c r="J1021" s="7"/>
      <c r="K1021" s="7"/>
      <c r="L1021" s="11" t="str">
        <f>IF(J1021="0. Initiate","$51,000",IF(J1021="1. Junior Member","$306,000",IF(J1021="2. Member","$1,581,000",IF(J1021="3. Senior Member","$0",IF(J1021="4. Consul Initiate","$0","$0")))))</f>
        <v>$0</v>
      </c>
      <c r="M1021" s="39">
        <f>L1021-N1021</f>
        <v>0</v>
      </c>
      <c r="N1021" s="44"/>
      <c r="O1021" s="9"/>
      <c r="P1021" s="93"/>
      <c r="Q1021" s="111"/>
      <c r="R1021" s="111"/>
      <c r="S1021" s="54"/>
      <c r="T1021" s="54"/>
      <c r="U1021" s="54"/>
      <c r="V1021" s="54"/>
      <c r="W1021" s="54"/>
    </row>
    <row r="1022" spans="1:23" x14ac:dyDescent="0.25">
      <c r="A1022" s="52"/>
      <c r="B1022" s="53"/>
      <c r="C1022" s="53"/>
      <c r="D1022" s="54"/>
      <c r="E1022" s="54"/>
      <c r="F1022" s="54"/>
      <c r="G1022" s="4"/>
      <c r="H1022" s="4"/>
      <c r="I1022" s="7"/>
      <c r="J1022" s="7"/>
      <c r="K1022" s="7"/>
      <c r="L1022" s="11" t="str">
        <f>IF(J1022="0. Initiate","$51,000",IF(J1022="1. Junior Member","$306,000",IF(J1022="2. Member","$1,581,000",IF(J1022="3. Senior Member","$0",IF(J1022="4. Consul Initiate","$0","$0")))))</f>
        <v>$0</v>
      </c>
      <c r="M1022" s="39">
        <f>L1022-N1022</f>
        <v>0</v>
      </c>
      <c r="N1022" s="44"/>
      <c r="O1022" s="9"/>
      <c r="P1022" s="93"/>
      <c r="Q1022" s="111"/>
      <c r="R1022" s="111"/>
      <c r="S1022" s="54"/>
      <c r="T1022" s="54"/>
      <c r="U1022" s="54"/>
      <c r="V1022" s="54"/>
      <c r="W1022" s="54"/>
    </row>
    <row r="1023" spans="1:23" x14ac:dyDescent="0.25">
      <c r="A1023" s="52"/>
      <c r="B1023" s="53"/>
      <c r="C1023" s="53"/>
      <c r="D1023" s="54"/>
      <c r="E1023" s="54"/>
      <c r="F1023" s="54"/>
      <c r="G1023" s="4"/>
      <c r="H1023" s="4"/>
      <c r="I1023" s="7"/>
      <c r="J1023" s="7"/>
      <c r="K1023" s="7"/>
      <c r="L1023" s="11" t="str">
        <f>IF(J1023="0. Initiate","$51,000",IF(J1023="1. Junior Member","$306,000",IF(J1023="2. Member","$1,581,000",IF(J1023="3. Senior Member","$0",IF(J1023="4. Consul Initiate","$0","$0")))))</f>
        <v>$0</v>
      </c>
      <c r="M1023" s="39">
        <f>L1023-N1023</f>
        <v>0</v>
      </c>
      <c r="N1023" s="44"/>
      <c r="O1023" s="9"/>
      <c r="P1023" s="93"/>
      <c r="Q1023" s="111"/>
      <c r="R1023" s="111"/>
      <c r="S1023" s="54"/>
      <c r="T1023" s="54"/>
      <c r="U1023" s="54"/>
      <c r="V1023" s="54"/>
      <c r="W1023" s="54"/>
    </row>
    <row r="1024" spans="1:23" x14ac:dyDescent="0.25">
      <c r="A1024" s="52"/>
      <c r="B1024" s="53"/>
      <c r="C1024" s="53"/>
      <c r="D1024" s="54"/>
      <c r="E1024" s="54"/>
      <c r="F1024" s="54"/>
      <c r="G1024" s="4"/>
      <c r="H1024" s="4"/>
      <c r="I1024" s="7"/>
      <c r="J1024" s="7"/>
      <c r="K1024" s="7"/>
      <c r="L1024" s="11" t="str">
        <f>IF(J1024="0. Initiate","$51,000",IF(J1024="1. Junior Member","$306,000",IF(J1024="2. Member","$1,581,000",IF(J1024="3. Senior Member","$0",IF(J1024="4. Consul Initiate","$0","$0")))))</f>
        <v>$0</v>
      </c>
      <c r="M1024" s="39">
        <f>L1024-N1024</f>
        <v>0</v>
      </c>
      <c r="N1024" s="44"/>
      <c r="O1024" s="9"/>
      <c r="P1024" s="93"/>
      <c r="Q1024" s="111"/>
      <c r="R1024" s="111"/>
      <c r="S1024" s="54"/>
      <c r="T1024" s="54"/>
      <c r="U1024" s="54"/>
      <c r="V1024" s="54"/>
      <c r="W1024" s="54"/>
    </row>
    <row r="1025" spans="1:23" x14ac:dyDescent="0.25">
      <c r="A1025" s="52"/>
      <c r="B1025" s="53"/>
      <c r="C1025" s="53"/>
      <c r="D1025" s="54"/>
      <c r="E1025" s="54"/>
      <c r="F1025" s="54"/>
      <c r="G1025" s="4"/>
      <c r="H1025" s="4"/>
      <c r="I1025" s="29"/>
      <c r="J1025" s="29"/>
      <c r="K1025" s="29"/>
      <c r="L1025" s="30" t="str">
        <f>IF(J1025="0. Initiate","$51,000",IF(J1025="1. Junior Member","$306,000",IF(J1025="2. Member","$1,581,000",IF(J1025="3. Senior Member","$0",IF(J1025="4. Consul Initiate","$0","$0")))))</f>
        <v>$0</v>
      </c>
      <c r="M1025" s="40">
        <f>L1025-N1025</f>
        <v>0</v>
      </c>
      <c r="N1025" s="45"/>
      <c r="O1025" s="9"/>
      <c r="P1025" s="93"/>
      <c r="Q1025" s="111"/>
      <c r="R1025" s="111"/>
      <c r="S1025" s="53"/>
      <c r="T1025" s="54"/>
      <c r="U1025" s="54"/>
      <c r="V1025" s="54"/>
      <c r="W1025" s="54"/>
    </row>
    <row r="1026" spans="1:23" x14ac:dyDescent="0.25">
      <c r="A1026" s="52"/>
      <c r="B1026" s="53"/>
      <c r="C1026" s="53"/>
      <c r="D1026" s="54"/>
      <c r="E1026" s="54"/>
      <c r="F1026" s="54"/>
      <c r="G1026" s="27"/>
      <c r="H1026" s="28"/>
      <c r="I1026" s="29"/>
      <c r="J1026" s="29"/>
      <c r="K1026" s="29"/>
      <c r="L1026" s="11" t="str">
        <f>IF(J1026="0. Initiate","$51,000",IF(J1026="1. Junior Member","$306,000",IF(J1026="2. Member","$1,581,000",IF(J1026="3. Senior Member","$0",IF(J1026="4. Consul Initiate","$0","$0")))))</f>
        <v>$0</v>
      </c>
      <c r="M1026" s="41">
        <f>L1026-N1026</f>
        <v>0</v>
      </c>
      <c r="N1026" s="45"/>
      <c r="O1026" s="9"/>
      <c r="P1026" s="93"/>
      <c r="Q1026" s="111"/>
      <c r="R1026" s="111"/>
      <c r="S1026" s="53"/>
      <c r="T1026" s="54"/>
      <c r="U1026" s="54"/>
      <c r="V1026" s="54"/>
      <c r="W1026" s="54"/>
    </row>
    <row r="1027" spans="1:23" x14ac:dyDescent="0.25">
      <c r="A1027" s="52"/>
      <c r="B1027" s="53"/>
      <c r="C1027" s="53"/>
      <c r="D1027" s="54"/>
      <c r="E1027" s="54"/>
      <c r="F1027" s="54"/>
      <c r="G1027" s="27"/>
      <c r="H1027" s="28"/>
      <c r="I1027" s="29"/>
      <c r="J1027" s="29"/>
      <c r="K1027" s="29"/>
      <c r="L1027" s="11" t="str">
        <f>IF(J1027="0. Initiate","$51,000",IF(J1027="1. Junior Member","$306,000",IF(J1027="2. Member","$1,581,000",IF(J1027="3. Senior Member","$0",IF(J1027="4. Consul Initiate","$0","$0")))))</f>
        <v>$0</v>
      </c>
      <c r="M1027" s="41">
        <f>L1027-N1027</f>
        <v>0</v>
      </c>
      <c r="N1027" s="45"/>
      <c r="O1027" s="9"/>
      <c r="P1027" s="93"/>
      <c r="Q1027" s="111"/>
      <c r="R1027" s="111"/>
      <c r="S1027" s="53"/>
      <c r="T1027" s="54"/>
      <c r="U1027" s="54"/>
      <c r="V1027" s="54"/>
      <c r="W1027" s="54"/>
    </row>
    <row r="1028" spans="1:23" x14ac:dyDescent="0.25">
      <c r="A1028" s="52"/>
      <c r="B1028" s="53"/>
      <c r="C1028" s="53"/>
      <c r="D1028" s="54"/>
      <c r="E1028" s="54"/>
      <c r="F1028" s="54"/>
      <c r="G1028" s="27"/>
      <c r="H1028" s="28"/>
      <c r="I1028" s="29"/>
      <c r="J1028" s="29"/>
      <c r="K1028" s="29"/>
      <c r="L1028" s="11" t="str">
        <f>IF(J1028="0. Initiate","$51,000",IF(J1028="1. Junior Member","$306,000",IF(J1028="2. Member","$1,581,000",IF(J1028="3. Senior Member","$0",IF(J1028="4. Consul Initiate","$0","$0")))))</f>
        <v>$0</v>
      </c>
      <c r="M1028" s="41">
        <f>L1028-N1028</f>
        <v>0</v>
      </c>
      <c r="N1028" s="45"/>
      <c r="O1028" s="9"/>
      <c r="P1028" s="93"/>
      <c r="Q1028" s="111"/>
      <c r="R1028" s="111"/>
      <c r="S1028" s="53"/>
      <c r="T1028" s="54"/>
      <c r="U1028" s="54"/>
      <c r="V1028" s="54"/>
      <c r="W1028" s="54"/>
    </row>
    <row r="1029" spans="1:23" x14ac:dyDescent="0.25">
      <c r="A1029" s="52"/>
      <c r="B1029" s="53"/>
      <c r="C1029" s="53"/>
      <c r="D1029" s="54"/>
      <c r="E1029" s="54"/>
      <c r="F1029" s="54"/>
      <c r="G1029" s="27"/>
      <c r="H1029" s="28"/>
      <c r="I1029" s="29"/>
      <c r="J1029" s="29"/>
      <c r="K1029" s="29"/>
      <c r="L1029" s="11" t="str">
        <f>IF(J1029="0. Initiate","$51,000",IF(J1029="1. Junior Member","$306,000",IF(J1029="2. Member","$1,581,000",IF(J1029="3. Senior Member","$0",IF(J1029="4. Consul Initiate","$0","$0")))))</f>
        <v>$0</v>
      </c>
      <c r="M1029" s="41">
        <f>L1029-N1029</f>
        <v>0</v>
      </c>
      <c r="N1029" s="45"/>
      <c r="O1029" s="9"/>
      <c r="P1029" s="93"/>
      <c r="Q1029" s="111"/>
      <c r="R1029" s="111"/>
      <c r="S1029" s="53"/>
      <c r="T1029" s="54"/>
      <c r="U1029" s="54"/>
      <c r="V1029" s="54"/>
      <c r="W1029" s="54"/>
    </row>
    <row r="1030" spans="1:23" x14ac:dyDescent="0.25">
      <c r="A1030" s="52"/>
      <c r="B1030" s="53"/>
      <c r="C1030" s="53"/>
      <c r="D1030" s="54"/>
      <c r="E1030" s="54"/>
      <c r="F1030" s="54"/>
      <c r="G1030" s="27"/>
      <c r="H1030" s="28"/>
      <c r="I1030" s="29"/>
      <c r="J1030" s="29"/>
      <c r="K1030" s="29"/>
      <c r="L1030" s="11" t="str">
        <f>IF(J1030="0. Initiate","$51,000",IF(J1030="1. Junior Member","$306,000",IF(J1030="2. Member","$1,581,000",IF(J1030="3. Senior Member","$0",IF(J1030="4. Consul Initiate","$0","$0")))))</f>
        <v>$0</v>
      </c>
      <c r="M1030" s="41">
        <f>L1030-N1030</f>
        <v>0</v>
      </c>
      <c r="N1030" s="45"/>
      <c r="O1030" s="9"/>
      <c r="P1030" s="93"/>
      <c r="Q1030" s="111"/>
      <c r="R1030" s="111"/>
      <c r="S1030" s="53"/>
      <c r="T1030" s="54"/>
      <c r="U1030" s="54"/>
      <c r="V1030" s="54"/>
      <c r="W1030" s="54"/>
    </row>
    <row r="1031" spans="1:23" x14ac:dyDescent="0.25">
      <c r="A1031" s="52"/>
      <c r="B1031" s="53"/>
      <c r="C1031" s="53"/>
      <c r="D1031" s="54"/>
      <c r="E1031" s="54"/>
      <c r="F1031" s="54"/>
      <c r="G1031" s="27"/>
      <c r="H1031" s="28"/>
      <c r="I1031" s="29"/>
      <c r="J1031" s="29"/>
      <c r="K1031" s="29"/>
      <c r="L1031" s="11" t="str">
        <f>IF(J1031="0. Initiate","$51,000",IF(J1031="1. Junior Member","$306,000",IF(J1031="2. Member","$1,581,000",IF(J1031="3. Senior Member","$0",IF(J1031="4. Consul Initiate","$0","$0")))))</f>
        <v>$0</v>
      </c>
      <c r="M1031" s="41">
        <f>L1031-N1031</f>
        <v>0</v>
      </c>
      <c r="N1031" s="45"/>
      <c r="O1031" s="9"/>
      <c r="P1031" s="93"/>
      <c r="Q1031" s="111"/>
      <c r="R1031" s="111"/>
      <c r="S1031" s="53"/>
      <c r="T1031" s="54"/>
      <c r="U1031" s="54"/>
      <c r="V1031" s="54"/>
      <c r="W1031" s="54"/>
    </row>
    <row r="1032" spans="1:23" x14ac:dyDescent="0.25">
      <c r="A1032" s="52"/>
      <c r="B1032" s="53"/>
      <c r="C1032" s="53"/>
      <c r="D1032" s="54"/>
      <c r="E1032" s="54"/>
      <c r="F1032" s="54"/>
      <c r="G1032" s="27"/>
      <c r="H1032" s="28"/>
      <c r="I1032" s="29"/>
      <c r="J1032" s="29"/>
      <c r="K1032" s="29"/>
      <c r="L1032" s="11" t="str">
        <f>IF(J1032="0. Initiate","$51,000",IF(J1032="1. Junior Member","$306,000",IF(J1032="2. Member","$1,581,000",IF(J1032="3. Senior Member","$0",IF(J1032="4. Consul Initiate","$0","$0")))))</f>
        <v>$0</v>
      </c>
      <c r="M1032" s="41">
        <f>L1032-N1032</f>
        <v>0</v>
      </c>
      <c r="N1032" s="45"/>
      <c r="O1032" s="9"/>
      <c r="P1032" s="93"/>
      <c r="Q1032" s="111"/>
      <c r="R1032" s="111"/>
      <c r="S1032" s="53"/>
      <c r="T1032" s="54"/>
      <c r="U1032" s="54"/>
      <c r="V1032" s="54"/>
      <c r="W1032" s="54"/>
    </row>
    <row r="1033" spans="1:23" x14ac:dyDescent="0.25">
      <c r="A1033" s="52"/>
      <c r="B1033" s="53"/>
      <c r="C1033" s="53"/>
      <c r="D1033" s="54"/>
      <c r="E1033" s="54"/>
      <c r="F1033" s="54"/>
      <c r="G1033" s="27"/>
      <c r="H1033" s="28"/>
      <c r="I1033" s="29"/>
      <c r="J1033" s="29"/>
      <c r="K1033" s="29"/>
      <c r="L1033" s="11" t="str">
        <f>IF(J1033="0. Initiate","$51,000",IF(J1033="1. Junior Member","$306,000",IF(J1033="2. Member","$1,581,000",IF(J1033="3. Senior Member","$0",IF(J1033="4. Consul Initiate","$0","$0")))))</f>
        <v>$0</v>
      </c>
      <c r="M1033" s="41">
        <f>L1033-N1033</f>
        <v>0</v>
      </c>
      <c r="N1033" s="45"/>
      <c r="O1033" s="9"/>
      <c r="P1033" s="93"/>
      <c r="Q1033" s="111"/>
      <c r="R1033" s="111"/>
      <c r="S1033" s="53"/>
      <c r="T1033" s="54"/>
      <c r="U1033" s="54"/>
      <c r="V1033" s="54"/>
      <c r="W1033" s="54"/>
    </row>
    <row r="1034" spans="1:23" x14ac:dyDescent="0.25">
      <c r="A1034" s="52"/>
      <c r="B1034" s="53"/>
      <c r="C1034" s="53"/>
      <c r="D1034" s="54"/>
      <c r="E1034" s="54"/>
      <c r="F1034" s="54"/>
      <c r="G1034" s="27"/>
      <c r="H1034" s="28"/>
      <c r="I1034" s="29"/>
      <c r="J1034" s="29"/>
      <c r="K1034" s="29"/>
      <c r="L1034" s="11" t="str">
        <f>IF(J1034="0. Initiate","$51,000",IF(J1034="1. Junior Member","$306,000",IF(J1034="2. Member","$1,581,000",IF(J1034="3. Senior Member","$0",IF(J1034="4. Consul Initiate","$0","$0")))))</f>
        <v>$0</v>
      </c>
      <c r="M1034" s="41">
        <f>L1034-N1034</f>
        <v>0</v>
      </c>
      <c r="N1034" s="45"/>
      <c r="O1034" s="9"/>
      <c r="P1034" s="93"/>
      <c r="Q1034" s="111"/>
      <c r="R1034" s="111"/>
      <c r="S1034" s="53"/>
      <c r="T1034" s="54"/>
      <c r="U1034" s="54"/>
      <c r="V1034" s="54"/>
      <c r="W1034" s="54"/>
    </row>
    <row r="1035" spans="1:23" x14ac:dyDescent="0.25">
      <c r="A1035" s="52"/>
      <c r="B1035" s="53"/>
      <c r="C1035" s="53"/>
      <c r="D1035" s="54"/>
      <c r="E1035" s="54"/>
      <c r="F1035" s="54"/>
      <c r="G1035" s="27"/>
      <c r="H1035" s="28"/>
      <c r="I1035" s="29"/>
      <c r="J1035" s="29"/>
      <c r="K1035" s="29"/>
      <c r="L1035" s="11" t="str">
        <f>IF(J1035="0. Initiate","$51,000",IF(J1035="1. Junior Member","$306,000",IF(J1035="2. Member","$1,581,000",IF(J1035="3. Senior Member","$0",IF(J1035="4. Consul Initiate","$0","$0")))))</f>
        <v>$0</v>
      </c>
      <c r="M1035" s="41">
        <f>L1035-N1035</f>
        <v>0</v>
      </c>
      <c r="N1035" s="45"/>
      <c r="O1035" s="9"/>
      <c r="P1035" s="93"/>
      <c r="Q1035" s="111"/>
      <c r="R1035" s="111"/>
      <c r="S1035" s="53"/>
      <c r="T1035" s="54"/>
      <c r="U1035" s="54"/>
      <c r="V1035" s="54"/>
      <c r="W1035" s="54"/>
    </row>
    <row r="1036" spans="1:23" x14ac:dyDescent="0.25">
      <c r="A1036" s="52"/>
      <c r="B1036" s="53"/>
      <c r="C1036" s="53"/>
      <c r="D1036" s="54"/>
      <c r="E1036" s="54"/>
      <c r="F1036" s="54"/>
      <c r="G1036" s="27"/>
      <c r="H1036" s="28"/>
      <c r="I1036" s="29"/>
      <c r="J1036" s="29"/>
      <c r="K1036" s="29"/>
      <c r="L1036" s="11" t="str">
        <f>IF(J1036="0. Initiate","$51,000",IF(J1036="1. Junior Member","$306,000",IF(J1036="2. Member","$1,581,000",IF(J1036="3. Senior Member","$0",IF(J1036="4. Consul Initiate","$0","$0")))))</f>
        <v>$0</v>
      </c>
      <c r="M1036" s="101">
        <f>L1036-N1036</f>
        <v>0</v>
      </c>
      <c r="N1036" s="45"/>
      <c r="O1036" s="9"/>
      <c r="P1036" s="93"/>
      <c r="Q1036" s="111"/>
      <c r="R1036" s="111"/>
      <c r="S1036" s="53"/>
      <c r="T1036" s="54"/>
      <c r="U1036" s="54"/>
      <c r="V1036" s="54"/>
      <c r="W1036" s="54"/>
    </row>
    <row r="1037" spans="1:23" x14ac:dyDescent="0.25">
      <c r="A1037" s="52"/>
      <c r="B1037" s="53"/>
      <c r="C1037" s="53"/>
      <c r="D1037" s="54"/>
      <c r="E1037" s="54"/>
      <c r="F1037" s="54"/>
      <c r="G1037" s="27"/>
      <c r="H1037" s="28"/>
      <c r="I1037" s="29"/>
      <c r="J1037" s="29"/>
      <c r="K1037" s="29"/>
      <c r="L1037" s="11" t="str">
        <f>IF(J1037="0. Initiate","$51,000",IF(J1037="1. Junior Member","$306,000",IF(J1037="2. Member","$1,581,000",IF(J1037="3. Senior Member","$0",IF(J1037="4. Consul Initiate","$0","$0")))))</f>
        <v>$0</v>
      </c>
      <c r="M1037" s="101">
        <f>L1037-N1037</f>
        <v>0</v>
      </c>
      <c r="N1037" s="45"/>
      <c r="O1037" s="9"/>
      <c r="P1037" s="93"/>
      <c r="Q1037" s="111"/>
      <c r="R1037" s="111"/>
      <c r="S1037" s="53"/>
      <c r="T1037" s="54"/>
      <c r="U1037" s="54"/>
      <c r="V1037" s="54"/>
      <c r="W1037" s="54"/>
    </row>
    <row r="1038" spans="1:23" x14ac:dyDescent="0.25">
      <c r="A1038" s="52"/>
      <c r="B1038" s="53"/>
      <c r="C1038" s="53"/>
      <c r="D1038" s="54"/>
      <c r="E1038" s="54"/>
      <c r="F1038" s="54"/>
      <c r="G1038" s="27"/>
      <c r="H1038" s="28"/>
      <c r="I1038" s="29"/>
      <c r="J1038" s="29"/>
      <c r="K1038" s="29"/>
      <c r="L1038" s="11" t="str">
        <f>IF(J1038="0. Initiate","$51,000",IF(J1038="1. Junior Member","$306,000",IF(J1038="2. Member","$1,581,000",IF(J1038="3. Senior Member","$0",IF(J1038="4. Consul Initiate","$0","$0")))))</f>
        <v>$0</v>
      </c>
      <c r="M1038" s="101">
        <f>L1038-N1038</f>
        <v>0</v>
      </c>
      <c r="N1038" s="45"/>
      <c r="O1038" s="9"/>
      <c r="P1038" s="93"/>
      <c r="Q1038" s="111"/>
      <c r="R1038" s="111"/>
      <c r="S1038" s="53"/>
      <c r="T1038" s="54"/>
      <c r="U1038" s="54"/>
      <c r="V1038" s="54"/>
      <c r="W1038" s="54"/>
    </row>
    <row r="1039" spans="1:23" x14ac:dyDescent="0.25">
      <c r="A1039" s="52"/>
      <c r="B1039" s="53"/>
      <c r="C1039" s="53"/>
      <c r="D1039" s="54"/>
      <c r="E1039" s="54"/>
      <c r="F1039" s="54"/>
      <c r="G1039" s="27"/>
      <c r="H1039" s="28"/>
      <c r="I1039" s="29"/>
      <c r="J1039" s="29"/>
      <c r="K1039" s="29"/>
      <c r="L1039" s="11" t="str">
        <f>IF(J1039="0. Initiate","$51,000",IF(J1039="1. Junior Member","$306,000",IF(J1039="2. Member","$1,581,000",IF(J1039="3. Senior Member","$0",IF(J1039="4. Consul Initiate","$0","$0")))))</f>
        <v>$0</v>
      </c>
      <c r="M1039" s="101">
        <f>L1039-N1039</f>
        <v>0</v>
      </c>
      <c r="N1039" s="45"/>
      <c r="O1039" s="9"/>
      <c r="P1039" s="93"/>
      <c r="Q1039" s="111"/>
      <c r="R1039" s="111"/>
      <c r="S1039" s="53"/>
      <c r="T1039" s="54"/>
      <c r="U1039" s="54"/>
      <c r="V1039" s="54"/>
      <c r="W1039" s="54"/>
    </row>
    <row r="1040" spans="1:23" x14ac:dyDescent="0.25">
      <c r="A1040" s="52"/>
      <c r="B1040" s="53"/>
      <c r="C1040" s="53"/>
      <c r="D1040" s="54"/>
      <c r="E1040" s="54"/>
      <c r="F1040" s="54"/>
      <c r="G1040" s="27"/>
      <c r="H1040" s="28"/>
      <c r="I1040" s="29"/>
      <c r="J1040" s="29"/>
      <c r="K1040" s="29"/>
      <c r="L1040" s="12" t="str">
        <f>IF(J1040="0. Initiate","$51,000",IF(J1040="1. Junior Member","$306,000",IF(J1040="2. Member","$1,581,000",IF(J1040="3. Senior Member","$0",IF(J1040="4. Consul Initiate","$0","$0")))))</f>
        <v>$0</v>
      </c>
      <c r="M1040" s="101">
        <f>L1040-N1040</f>
        <v>0</v>
      </c>
      <c r="N1040" s="45"/>
      <c r="O1040" s="9"/>
      <c r="P1040" s="93"/>
      <c r="Q1040" s="112"/>
      <c r="R1040" s="112"/>
      <c r="S1040" s="53"/>
      <c r="T1040" s="54"/>
      <c r="U1040" s="54"/>
      <c r="V1040" s="54"/>
      <c r="W1040" s="54"/>
    </row>
    <row r="1041" spans="1:23" x14ac:dyDescent="0.25">
      <c r="A1041" s="52"/>
      <c r="B1041" s="53"/>
      <c r="C1041" s="53"/>
      <c r="D1041" s="54"/>
      <c r="E1041" s="54"/>
      <c r="F1041" s="54"/>
      <c r="G1041" s="53"/>
      <c r="H1041" s="53"/>
      <c r="I1041" s="53"/>
      <c r="J1041" s="53"/>
      <c r="K1041" s="53"/>
      <c r="L1041" s="53"/>
      <c r="M1041" s="54"/>
      <c r="N1041" s="54"/>
      <c r="O1041" s="54"/>
      <c r="P1041" s="54"/>
      <c r="Q1041" s="54"/>
      <c r="R1041" s="54"/>
      <c r="S1041" s="53"/>
      <c r="T1041" s="54"/>
      <c r="U1041" s="54"/>
      <c r="V1041" s="54"/>
      <c r="W1041" s="54"/>
    </row>
    <row r="1042" spans="1:23" x14ac:dyDescent="0.25">
      <c r="A1042" s="52"/>
      <c r="B1042" s="53"/>
      <c r="C1042" s="53"/>
      <c r="D1042" s="54"/>
      <c r="E1042" s="54"/>
      <c r="F1042" s="54"/>
      <c r="G1042" s="53"/>
      <c r="H1042" s="53"/>
      <c r="I1042" s="53"/>
      <c r="J1042" s="53"/>
      <c r="K1042" s="53"/>
      <c r="L1042" s="53"/>
      <c r="M1042" s="54"/>
      <c r="N1042" s="54"/>
      <c r="O1042" s="54"/>
      <c r="P1042" s="54"/>
      <c r="Q1042" s="54"/>
      <c r="R1042" s="54"/>
      <c r="S1042" s="53"/>
      <c r="T1042" s="54"/>
      <c r="U1042" s="54"/>
      <c r="V1042" s="54"/>
      <c r="W1042" s="54"/>
    </row>
    <row r="1043" spans="1:23" x14ac:dyDescent="0.25">
      <c r="A1043" s="52"/>
      <c r="B1043" s="53"/>
      <c r="C1043" s="53"/>
      <c r="D1043" s="54"/>
      <c r="E1043" s="54"/>
      <c r="F1043" s="54"/>
      <c r="G1043" s="53"/>
      <c r="H1043" s="53"/>
      <c r="I1043" s="53"/>
      <c r="J1043" s="53"/>
      <c r="K1043" s="53"/>
      <c r="L1043" s="53"/>
      <c r="M1043" s="54"/>
      <c r="N1043" s="54"/>
      <c r="O1043" s="54"/>
      <c r="P1043" s="54"/>
      <c r="Q1043" s="54"/>
      <c r="R1043" s="54"/>
      <c r="S1043" s="53"/>
      <c r="T1043" s="54"/>
      <c r="U1043" s="54"/>
      <c r="V1043" s="54"/>
      <c r="W1043" s="54"/>
    </row>
    <row r="1044" spans="1:23" x14ac:dyDescent="0.25">
      <c r="A1044" s="52"/>
      <c r="B1044" s="53"/>
      <c r="C1044" s="53"/>
      <c r="D1044" s="54"/>
      <c r="E1044" s="54"/>
      <c r="F1044" s="54"/>
      <c r="G1044" s="53"/>
      <c r="H1044" s="53"/>
      <c r="I1044" s="53"/>
      <c r="J1044" s="53"/>
      <c r="K1044" s="53"/>
      <c r="L1044" s="53"/>
      <c r="M1044" s="54"/>
      <c r="N1044" s="54"/>
      <c r="O1044" s="54"/>
      <c r="P1044" s="54"/>
      <c r="Q1044" s="54"/>
      <c r="R1044" s="54"/>
      <c r="S1044" s="53"/>
      <c r="T1044" s="54"/>
      <c r="U1044" s="54"/>
      <c r="V1044" s="54"/>
      <c r="W1044" s="54"/>
    </row>
    <row r="1045" spans="1:23" x14ac:dyDescent="0.25">
      <c r="A1045" s="52"/>
      <c r="B1045" s="53"/>
      <c r="C1045" s="53"/>
      <c r="D1045" s="54"/>
      <c r="E1045" s="54"/>
      <c r="F1045" s="54"/>
      <c r="G1045" s="53"/>
      <c r="H1045" s="53"/>
      <c r="I1045" s="53"/>
      <c r="J1045" s="53"/>
      <c r="K1045" s="53"/>
      <c r="L1045" s="53"/>
      <c r="M1045" s="54"/>
      <c r="N1045" s="54"/>
      <c r="O1045" s="54"/>
      <c r="P1045" s="54"/>
      <c r="Q1045" s="54"/>
      <c r="R1045" s="54"/>
      <c r="S1045" s="53"/>
      <c r="T1045" s="54"/>
      <c r="U1045" s="54"/>
      <c r="V1045" s="54"/>
      <c r="W1045" s="54"/>
    </row>
    <row r="1046" spans="1:23" x14ac:dyDescent="0.25">
      <c r="A1046" s="54"/>
      <c r="B1046" s="53"/>
      <c r="C1046" s="53"/>
      <c r="D1046" s="54"/>
      <c r="E1046" s="54"/>
      <c r="F1046" s="54"/>
      <c r="G1046" s="53"/>
      <c r="H1046" s="53"/>
      <c r="I1046" s="53"/>
      <c r="J1046" s="53"/>
      <c r="K1046" s="53"/>
      <c r="L1046" s="53"/>
      <c r="M1046" s="54"/>
      <c r="N1046" s="54"/>
      <c r="O1046" s="54"/>
      <c r="P1046" s="54"/>
      <c r="Q1046" s="54"/>
      <c r="R1046" s="54"/>
      <c r="S1046" s="53"/>
      <c r="T1046" s="54"/>
      <c r="U1046" s="54"/>
      <c r="V1046" s="54"/>
      <c r="W1046" s="54"/>
    </row>
  </sheetData>
  <sheetProtection password="DFCF" sheet="1" objects="1" scenarios="1" selectLockedCells="1" sort="0" autoFilter="0" pivotTables="0"/>
  <mergeCells count="1">
    <mergeCell ref="B2:G2"/>
  </mergeCells>
  <conditionalFormatting sqref="H6:H1040">
    <cfRule type="uniqueValues" dxfId="27" priority="1"/>
    <cfRule type="duplicateValues" dxfId="26" priority="26"/>
  </conditionalFormatting>
  <conditionalFormatting sqref="G6:G1040">
    <cfRule type="duplicateValues" dxfId="25" priority="25"/>
  </conditionalFormatting>
  <conditionalFormatting sqref="H3:N3">
    <cfRule type="cellIs" dxfId="24" priority="24" operator="lessThan">
      <formula>0</formula>
    </cfRule>
  </conditionalFormatting>
  <conditionalFormatting sqref="N6:N1040">
    <cfRule type="dataBar" priority="11">
      <dataBar>
        <cfvo type="min"/>
        <cfvo type="max"/>
        <color rgb="FF63C384"/>
      </dataBar>
      <extLst>
        <ext xmlns:x14="http://schemas.microsoft.com/office/spreadsheetml/2009/9/main" uri="{B025F937-C7B1-47D3-B67F-A62EFF666E3E}">
          <x14:id>{99AB4ACC-1E76-4F12-B4AF-D961CA7170CB}</x14:id>
        </ext>
      </extLst>
    </cfRule>
    <cfRule type="cellIs" dxfId="23" priority="23" operator="lessThan">
      <formula>0</formula>
    </cfRule>
  </conditionalFormatting>
  <conditionalFormatting sqref="O6:O1040">
    <cfRule type="containsText" dxfId="22" priority="20" operator="containsText" text="Yes">
      <formula>NOT(ISERROR(SEARCH("Yes",O6)))</formula>
    </cfRule>
    <cfRule type="containsText" dxfId="21" priority="22" operator="containsText" text="No">
      <formula>NOT(ISERROR(SEARCH("No",O6)))</formula>
    </cfRule>
  </conditionalFormatting>
  <conditionalFormatting sqref="K6:K1040">
    <cfRule type="containsText" dxfId="20" priority="15" operator="containsText" text="No">
      <formula>NOT(ISERROR(SEARCH("No",K6)))</formula>
    </cfRule>
    <cfRule type="containsText" dxfId="19" priority="16" operator="containsText" text="Yes">
      <formula>NOT(ISERROR(SEARCH("Yes",K6)))</formula>
    </cfRule>
  </conditionalFormatting>
  <conditionalFormatting sqref="M6:M1040">
    <cfRule type="cellIs" dxfId="18" priority="12" operator="equal">
      <formula>0</formula>
    </cfRule>
    <cfRule type="cellIs" dxfId="17" priority="13" operator="greaterThan">
      <formula>0</formula>
    </cfRule>
    <cfRule type="cellIs" dxfId="16" priority="14" operator="lessThan">
      <formula>0</formula>
    </cfRule>
  </conditionalFormatting>
  <conditionalFormatting sqref="P6:P1040">
    <cfRule type="cellIs" dxfId="15" priority="6" operator="between">
      <formula>$B$5-30</formula>
      <formula>$B$5</formula>
    </cfRule>
    <cfRule type="cellIs" dxfId="14" priority="7" operator="between">
      <formula>$C$5+61</formula>
      <formula>$B$5+31</formula>
    </cfRule>
    <cfRule type="cellIs" dxfId="13" priority="8" operator="between">
      <formula>$C$5</formula>
      <formula>$C$5+60</formula>
    </cfRule>
    <cfRule type="cellIs" dxfId="12" priority="9" operator="between">
      <formula>$C$5</formula>
      <formula>$C$5-1000</formula>
    </cfRule>
  </conditionalFormatting>
  <conditionalFormatting sqref="Q6:Q1040">
    <cfRule type="containsText" dxfId="11" priority="4" operator="containsText" text="No">
      <formula>NOT(ISERROR(SEARCH("No",Q6)))</formula>
    </cfRule>
    <cfRule type="containsText" dxfId="10" priority="5" operator="containsText" text="Yes">
      <formula>NOT(ISERROR(SEARCH("Yes",Q6)))</formula>
    </cfRule>
  </conditionalFormatting>
  <conditionalFormatting sqref="R6:R1040">
    <cfRule type="containsText" dxfId="9" priority="2" operator="containsText" text="No">
      <formula>NOT(ISERROR(SEARCH("No",R6)))</formula>
    </cfRule>
    <cfRule type="containsText" dxfId="8" priority="3" operator="containsText" text="Yes">
      <formula>NOT(ISERROR(SEARCH("Yes",R6)))</formula>
    </cfRule>
  </conditionalFormatting>
  <dataValidations xWindow="1143" yWindow="603" count="4">
    <dataValidation type="list" allowBlank="1" showInputMessage="1" showErrorMessage="1" errorTitle="Wrong Rank" error="Please select rank from dropdown List" promptTitle="Select Rank" prompt="select rank from dropdown list" sqref="J6:J1040">
      <formula1>$B$13:$B$20</formula1>
    </dataValidation>
    <dataValidation type="list" allowBlank="1" showInputMessage="1" showErrorMessage="1" sqref="K6:K1040 O6:O1040">
      <formula1>$B$21:$B$23</formula1>
    </dataValidation>
    <dataValidation allowBlank="1" sqref="L6:L1040"/>
    <dataValidation type="list" errorStyle="warning" allowBlank="1" showErrorMessage="1" errorTitle="Invalid" error="select from dropdown list" sqref="Q6:R1040">
      <formula1>$B$21:$B$23</formula1>
    </dataValidation>
  </dataValidations>
  <pageMargins left="0.7" right="0.7" top="0.75" bottom="0.75" header="0.3" footer="0.3"/>
  <pageSetup orientation="portrait"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9AB4ACC-1E76-4F12-B4AF-D961CA7170CB}">
            <x14:dataBar minLength="0" maxLength="100" border="1" negativeBarBorderColorSameAsPositive="0">
              <x14:cfvo type="autoMin"/>
              <x14:cfvo type="autoMax"/>
              <x14:borderColor rgb="FF63C384"/>
              <x14:negativeFillColor rgb="FFFF0000"/>
              <x14:negativeBorderColor rgb="FFFF0000"/>
              <x14:axisColor rgb="FF000000"/>
            </x14:dataBar>
          </x14:cfRule>
          <xm:sqref>N6:N1040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023"/>
  <sheetViews>
    <sheetView workbookViewId="0">
      <selection activeCell="G6" sqref="G6"/>
    </sheetView>
  </sheetViews>
  <sheetFormatPr defaultRowHeight="15" x14ac:dyDescent="0.25"/>
  <cols>
    <col min="2" max="2" width="21.5703125" bestFit="1" customWidth="1"/>
    <col min="3" max="3" width="24.5703125" customWidth="1"/>
    <col min="4" max="4" width="22.85546875" customWidth="1"/>
    <col min="5" max="5" width="15.140625" bestFit="1" customWidth="1"/>
    <col min="6" max="6" width="14.85546875" customWidth="1"/>
    <col min="7" max="7" width="21.85546875" customWidth="1"/>
    <col min="8" max="8" width="20.28515625" customWidth="1"/>
    <col min="9" max="9" width="21.7109375" customWidth="1"/>
    <col min="10" max="10" width="11.85546875" bestFit="1" customWidth="1"/>
  </cols>
  <sheetData>
    <row r="2" spans="2:10" ht="23.25" x14ac:dyDescent="0.35">
      <c r="C2" s="19" t="s">
        <v>117</v>
      </c>
      <c r="D2" s="20"/>
    </row>
    <row r="3" spans="2:10" ht="23.25" x14ac:dyDescent="0.35">
      <c r="C3" s="50"/>
      <c r="D3" s="36"/>
    </row>
    <row r="5" spans="2:10" ht="15.75" x14ac:dyDescent="0.25">
      <c r="B5" s="21" t="s">
        <v>7</v>
      </c>
      <c r="C5" s="13" t="s">
        <v>5</v>
      </c>
      <c r="D5" s="13" t="s">
        <v>54</v>
      </c>
      <c r="E5" s="13" t="s">
        <v>52</v>
      </c>
      <c r="F5" s="13" t="s">
        <v>115</v>
      </c>
      <c r="G5" s="13" t="s">
        <v>116</v>
      </c>
      <c r="H5" t="s">
        <v>630</v>
      </c>
      <c r="I5" t="s">
        <v>631</v>
      </c>
      <c r="J5" s="14" t="s">
        <v>55</v>
      </c>
    </row>
    <row r="6" spans="2:10" x14ac:dyDescent="0.25">
      <c r="B6" s="51">
        <f>Table1[[#This Row],[Character name]]</f>
        <v>118</v>
      </c>
      <c r="C6" s="22" t="str">
        <f>Table1[[#This Row],[At Handle]]</f>
        <v>kaplan3001</v>
      </c>
      <c r="D6" s="22" t="str">
        <f>Table1[[#This Row],[Fleet Rank]]</f>
        <v>2. Member</v>
      </c>
      <c r="E6" s="22">
        <f>Table1[[#This Row],[PVP For ADV]]</f>
        <v>0</v>
      </c>
      <c r="F6" s="22">
        <f>Table1[[#This Row],[STF Lead For ADV]]</f>
        <v>0</v>
      </c>
      <c r="G6" s="22" t="str">
        <f>IF(Table1[[#This Row],[LFC Still Needed For ADV]]&lt;0,"Yes","No")</f>
        <v>No</v>
      </c>
      <c r="H6">
        <f>Table1[[#This Row],[On Website]]</f>
        <v>0</v>
      </c>
      <c r="I6">
        <f>Table1[[#This Row],[Setup Team Speak]]</f>
        <v>0</v>
      </c>
      <c r="J6" s="23" t="str">
        <f>IF(AND(Table2[[#This Row],[STF for ADV]],Table2[[#This Row],[PVP For ADV]],Table2[[#This Row],[On Website]],Table2[[#This Row],[Setup Team Speak]]="Yes"),"Yes","No")</f>
        <v>No</v>
      </c>
    </row>
    <row r="7" spans="2:10" x14ac:dyDescent="0.25">
      <c r="B7" s="49" t="str">
        <f>Table1[[#This Row],[Character name]]</f>
        <v>1 of 12</v>
      </c>
      <c r="C7" s="25" t="str">
        <f>Table1[[#This Row],[At Handle]]</f>
        <v>Ariakes</v>
      </c>
      <c r="D7" s="25" t="str">
        <f>Table1[[#This Row],[Fleet Rank]]</f>
        <v>0. Initiate</v>
      </c>
      <c r="E7" s="25">
        <f>Table1[[#This Row],[PVP For ADV]]</f>
        <v>0</v>
      </c>
      <c r="F7" s="25">
        <f>Table1[[#This Row],[STF Lead For ADV]]</f>
        <v>0</v>
      </c>
      <c r="G7" s="25" t="str">
        <f>IF(Table1[[#This Row],[LFC Still Needed For ADV]]&lt;0,"Yes","No")</f>
        <v>No</v>
      </c>
      <c r="H7">
        <f>Table1[[#This Row],[On Website]]</f>
        <v>0</v>
      </c>
      <c r="I7">
        <f>Table1[[#This Row],[Setup Team Speak]]</f>
        <v>0</v>
      </c>
      <c r="J7" s="26" t="str">
        <f>IF(AND(Table2[[#This Row],[STF for ADV]],Table2[[#This Row],[PVP For ADV]],Table2[[#This Row],[On Website]],Table2[[#This Row],[Setup Team Speak]]="Yes"),"Yes","No")</f>
        <v>No</v>
      </c>
    </row>
    <row r="8" spans="2:10" x14ac:dyDescent="0.25">
      <c r="B8" s="24" t="str">
        <f>Table1[[#This Row],[Character name]]</f>
        <v>Aaron</v>
      </c>
      <c r="C8" s="25" t="str">
        <f>Table1[[#This Row],[At Handle]]</f>
        <v>Pyroyoyo</v>
      </c>
      <c r="D8" s="25" t="str">
        <f>Table1[[#This Row],[Fleet Rank]]</f>
        <v>3. Senior Member</v>
      </c>
      <c r="E8" s="25">
        <f>Table1[[#This Row],[PVP For ADV]]</f>
        <v>0</v>
      </c>
      <c r="F8" s="25">
        <f>Table1[[#This Row],[STF Lead For ADV]]</f>
        <v>0</v>
      </c>
      <c r="G8" s="25" t="str">
        <f>IF(Table1[[#This Row],[LFC Still Needed For ADV]]&lt;0,"Yes","No")</f>
        <v>No</v>
      </c>
      <c r="H8">
        <f>Table1[[#This Row],[On Website]]</f>
        <v>0</v>
      </c>
      <c r="I8">
        <f>Table1[[#This Row],[Setup Team Speak]]</f>
        <v>0</v>
      </c>
      <c r="J8" s="26" t="str">
        <f>IF(AND(Table2[[#This Row],[STF for ADV]],Table2[[#This Row],[PVP For ADV]],Table2[[#This Row],[On Website]],Table2[[#This Row],[Setup Team Speak]]="Yes"),"Yes","No")</f>
        <v>No</v>
      </c>
    </row>
    <row r="9" spans="2:10" x14ac:dyDescent="0.25">
      <c r="B9" s="24" t="str">
        <f>Table1[[#This Row],[Character name]]</f>
        <v>Abay</v>
      </c>
      <c r="C9" s="25" t="str">
        <f>Table1[[#This Row],[At Handle]]</f>
        <v>whitewolf007</v>
      </c>
      <c r="D9" s="25" t="str">
        <f>Table1[[#This Row],[Fleet Rank]]</f>
        <v>0. Initiate</v>
      </c>
      <c r="E9" s="25">
        <f>Table1[[#This Row],[PVP For ADV]]</f>
        <v>0</v>
      </c>
      <c r="F9" s="25">
        <f>Table1[[#This Row],[STF Lead For ADV]]</f>
        <v>0</v>
      </c>
      <c r="G9" s="25" t="str">
        <f>IF(Table1[[#This Row],[LFC Still Needed For ADV]]&lt;0,"Yes","No")</f>
        <v>No</v>
      </c>
      <c r="H9">
        <f>Table1[[#This Row],[On Website]]</f>
        <v>0</v>
      </c>
      <c r="I9">
        <f>Table1[[#This Row],[Setup Team Speak]]</f>
        <v>0</v>
      </c>
      <c r="J9" s="26" t="str">
        <f>IF(AND(Table2[[#This Row],[STF for ADV]],Table2[[#This Row],[PVP For ADV]],Table2[[#This Row],[On Website]],Table2[[#This Row],[Setup Team Speak]]="Yes"),"Yes","No")</f>
        <v>No</v>
      </c>
    </row>
    <row r="10" spans="2:10" x14ac:dyDescent="0.25">
      <c r="B10" s="24" t="str">
        <f>Table1[[#This Row],[Character name]]</f>
        <v>Abraxas</v>
      </c>
      <c r="C10" s="25" t="str">
        <f>Table1[[#This Row],[At Handle]]</f>
        <v>martijn84</v>
      </c>
      <c r="D10" s="25" t="str">
        <f>Table1[[#This Row],[Fleet Rank]]</f>
        <v>0. Initiate</v>
      </c>
      <c r="E10" s="25">
        <f>Table1[[#This Row],[PVP For ADV]]</f>
        <v>0</v>
      </c>
      <c r="F10" s="25">
        <f>Table1[[#This Row],[STF Lead For ADV]]</f>
        <v>0</v>
      </c>
      <c r="G10" s="25" t="str">
        <f>IF(Table1[[#This Row],[LFC Still Needed For ADV]]&lt;0,"Yes","No")</f>
        <v>No</v>
      </c>
      <c r="H10">
        <f>Table1[[#This Row],[On Website]]</f>
        <v>0</v>
      </c>
      <c r="I10">
        <f>Table1[[#This Row],[Setup Team Speak]]</f>
        <v>0</v>
      </c>
      <c r="J10" s="26" t="str">
        <f>IF(AND(Table2[[#This Row],[STF for ADV]],Table2[[#This Row],[PVP For ADV]],Table2[[#This Row],[On Website]],Table2[[#This Row],[Setup Team Speak]]="Yes"),"Yes","No")</f>
        <v>No</v>
      </c>
    </row>
    <row r="11" spans="2:10" x14ac:dyDescent="0.25">
      <c r="B11" s="24" t="str">
        <f>Table1[[#This Row],[Character name]]</f>
        <v>Adam</v>
      </c>
      <c r="C11" s="25" t="str">
        <f>Table1[[#This Row],[At Handle]]</f>
        <v>neoadam</v>
      </c>
      <c r="D11" s="25" t="str">
        <f>Table1[[#This Row],[Fleet Rank]]</f>
        <v>0. Initiate</v>
      </c>
      <c r="E11" s="25">
        <f>Table1[[#This Row],[PVP For ADV]]</f>
        <v>0</v>
      </c>
      <c r="F11" s="25">
        <f>Table1[[#This Row],[STF Lead For ADV]]</f>
        <v>0</v>
      </c>
      <c r="G11" s="25" t="str">
        <f>IF(Table1[[#This Row],[LFC Still Needed For ADV]]&lt;0,"Yes","No")</f>
        <v>No</v>
      </c>
      <c r="H11">
        <f>Table1[[#This Row],[On Website]]</f>
        <v>0</v>
      </c>
      <c r="I11">
        <f>Table1[[#This Row],[Setup Team Speak]]</f>
        <v>0</v>
      </c>
      <c r="J11" s="26" t="str">
        <f>IF(AND(Table2[[#This Row],[STF for ADV]],Table2[[#This Row],[PVP For ADV]],Table2[[#This Row],[On Website]],Table2[[#This Row],[Setup Team Speak]]="Yes"),"Yes","No")</f>
        <v>No</v>
      </c>
    </row>
    <row r="12" spans="2:10" x14ac:dyDescent="0.25">
      <c r="B12" s="24" t="str">
        <f>Table1[[#This Row],[Character name]]</f>
        <v>Adams</v>
      </c>
      <c r="C12" s="25" t="str">
        <f>Table1[[#This Row],[At Handle]]</f>
        <v>sega1988</v>
      </c>
      <c r="D12" s="25" t="str">
        <f>Table1[[#This Row],[Fleet Rank]]</f>
        <v>1. Junior Member</v>
      </c>
      <c r="E12" s="25">
        <f>Table1[[#This Row],[PVP For ADV]]</f>
        <v>0</v>
      </c>
      <c r="F12" s="25">
        <f>Table1[[#This Row],[STF Lead For ADV]]</f>
        <v>0</v>
      </c>
      <c r="G12" s="25" t="str">
        <f>IF(Table1[[#This Row],[LFC Still Needed For ADV]]&lt;0,"Yes","No")</f>
        <v>No</v>
      </c>
      <c r="H12">
        <f>Table1[[#This Row],[On Website]]</f>
        <v>0</v>
      </c>
      <c r="I12">
        <f>Table1[[#This Row],[Setup Team Speak]]</f>
        <v>0</v>
      </c>
      <c r="J12" s="26" t="str">
        <f>IF(AND(Table2[[#This Row],[STF for ADV]],Table2[[#This Row],[PVP For ADV]],Table2[[#This Row],[On Website]],Table2[[#This Row],[Setup Team Speak]]="Yes"),"Yes","No")</f>
        <v>No</v>
      </c>
    </row>
    <row r="13" spans="2:10" x14ac:dyDescent="0.25">
      <c r="B13" s="24" t="str">
        <f>Table1[[#This Row],[Character name]]</f>
        <v>Adan</v>
      </c>
      <c r="C13" s="25" t="str">
        <f>Table1[[#This Row],[At Handle]]</f>
        <v>Captain_Hadrian</v>
      </c>
      <c r="D13" s="25" t="str">
        <f>Table1[[#This Row],[Fleet Rank]]</f>
        <v>0. Initiate</v>
      </c>
      <c r="E13" s="25">
        <f>Table1[[#This Row],[PVP For ADV]]</f>
        <v>0</v>
      </c>
      <c r="F13" s="25">
        <f>Table1[[#This Row],[STF Lead For ADV]]</f>
        <v>0</v>
      </c>
      <c r="G13" s="25" t="str">
        <f>IF(Table1[[#This Row],[LFC Still Needed For ADV]]&lt;0,"Yes","No")</f>
        <v>No</v>
      </c>
      <c r="H13">
        <f>Table1[[#This Row],[On Website]]</f>
        <v>0</v>
      </c>
      <c r="I13">
        <f>Table1[[#This Row],[Setup Team Speak]]</f>
        <v>0</v>
      </c>
      <c r="J13" s="26" t="str">
        <f>IF(AND(Table2[[#This Row],[STF for ADV]],Table2[[#This Row],[PVP For ADV]],Table2[[#This Row],[On Website]],Table2[[#This Row],[Setup Team Speak]]="Yes"),"Yes","No")</f>
        <v>No</v>
      </c>
    </row>
    <row r="14" spans="2:10" x14ac:dyDescent="0.25">
      <c r="B14" s="24" t="str">
        <f>Table1[[#This Row],[Character name]]</f>
        <v>Adira</v>
      </c>
      <c r="C14" s="25" t="str">
        <f>Table1[[#This Row],[At Handle]]</f>
        <v>G606</v>
      </c>
      <c r="D14" s="25" t="str">
        <f>Table1[[#This Row],[Fleet Rank]]</f>
        <v>0. Initiate</v>
      </c>
      <c r="E14" s="25">
        <f>Table1[[#This Row],[PVP For ADV]]</f>
        <v>0</v>
      </c>
      <c r="F14" s="25">
        <f>Table1[[#This Row],[STF Lead For ADV]]</f>
        <v>0</v>
      </c>
      <c r="G14" s="25" t="str">
        <f>IF(Table1[[#This Row],[LFC Still Needed For ADV]]&lt;0,"Yes","No")</f>
        <v>No</v>
      </c>
      <c r="H14">
        <f>Table1[[#This Row],[On Website]]</f>
        <v>0</v>
      </c>
      <c r="I14">
        <f>Table1[[#This Row],[Setup Team Speak]]</f>
        <v>0</v>
      </c>
      <c r="J14" s="26" t="str">
        <f>IF(AND(Table2[[#This Row],[STF for ADV]],Table2[[#This Row],[PVP For ADV]],Table2[[#This Row],[On Website]],Table2[[#This Row],[Setup Team Speak]]="Yes"),"Yes","No")</f>
        <v>No</v>
      </c>
    </row>
    <row r="15" spans="2:10" x14ac:dyDescent="0.25">
      <c r="B15" s="24" t="str">
        <f>Table1[[#This Row],[Character name]]</f>
        <v>Adough</v>
      </c>
      <c r="C15" s="25" t="str">
        <f>Table1[[#This Row],[At Handle]]</f>
        <v>wefdsfs</v>
      </c>
      <c r="D15" s="25" t="str">
        <f>Table1[[#This Row],[Fleet Rank]]</f>
        <v>0. Initiate</v>
      </c>
      <c r="E15" s="25">
        <f>Table1[[#This Row],[PVP For ADV]]</f>
        <v>0</v>
      </c>
      <c r="F15" s="25">
        <f>Table1[[#This Row],[STF Lead For ADV]]</f>
        <v>0</v>
      </c>
      <c r="G15" s="25" t="str">
        <f>IF(Table1[[#This Row],[LFC Still Needed For ADV]]&lt;0,"Yes","No")</f>
        <v>No</v>
      </c>
      <c r="H15">
        <f>Table1[[#This Row],[On Website]]</f>
        <v>0</v>
      </c>
      <c r="I15">
        <f>Table1[[#This Row],[Setup Team Speak]]</f>
        <v>0</v>
      </c>
      <c r="J15" s="26" t="str">
        <f>IF(AND(Table2[[#This Row],[STF for ADV]],Table2[[#This Row],[PVP For ADV]],Table2[[#This Row],[On Website]],Table2[[#This Row],[Setup Team Speak]]="Yes"),"Yes","No")</f>
        <v>No</v>
      </c>
    </row>
    <row r="16" spans="2:10" x14ac:dyDescent="0.25">
      <c r="B16" s="24" t="str">
        <f>Table1[[#This Row],[Character name]]</f>
        <v>Aeru</v>
      </c>
      <c r="C16" s="25" t="str">
        <f>Table1[[#This Row],[At Handle]]</f>
        <v>vykorprime</v>
      </c>
      <c r="D16" s="25" t="str">
        <f>Table1[[#This Row],[Fleet Rank]]</f>
        <v>5. Council Member</v>
      </c>
      <c r="E16" s="25">
        <f>Table1[[#This Row],[PVP For ADV]]</f>
        <v>0</v>
      </c>
      <c r="F16" s="25">
        <f>Table1[[#This Row],[STF Lead For ADV]]</f>
        <v>0</v>
      </c>
      <c r="G16" s="25" t="str">
        <f>IF(Table1[[#This Row],[LFC Still Needed For ADV]]&lt;0,"Yes","No")</f>
        <v>No</v>
      </c>
      <c r="H16">
        <f>Table1[[#This Row],[On Website]]</f>
        <v>0</v>
      </c>
      <c r="I16">
        <f>Table1[[#This Row],[Setup Team Speak]]</f>
        <v>0</v>
      </c>
      <c r="J16" s="26" t="str">
        <f>IF(AND(Table2[[#This Row],[STF for ADV]],Table2[[#This Row],[PVP For ADV]],Table2[[#This Row],[On Website]],Table2[[#This Row],[Setup Team Speak]]="Yes"),"Yes","No")</f>
        <v>No</v>
      </c>
    </row>
    <row r="17" spans="2:10" x14ac:dyDescent="0.25">
      <c r="B17" s="24" t="str">
        <f>Table1[[#This Row],[Character name]]</f>
        <v>Aidan</v>
      </c>
      <c r="C17" s="25" t="str">
        <f>Table1[[#This Row],[At Handle]]</f>
        <v>4idan</v>
      </c>
      <c r="D17" s="25" t="str">
        <f>Table1[[#This Row],[Fleet Rank]]</f>
        <v>0. Initiate</v>
      </c>
      <c r="E17" s="25">
        <f>Table1[[#This Row],[PVP For ADV]]</f>
        <v>0</v>
      </c>
      <c r="F17" s="25">
        <f>Table1[[#This Row],[STF Lead For ADV]]</f>
        <v>0</v>
      </c>
      <c r="G17" s="25" t="str">
        <f>IF(Table1[[#This Row],[LFC Still Needed For ADV]]&lt;0,"Yes","No")</f>
        <v>No</v>
      </c>
      <c r="H17">
        <f>Table1[[#This Row],[On Website]]</f>
        <v>0</v>
      </c>
      <c r="I17">
        <f>Table1[[#This Row],[Setup Team Speak]]</f>
        <v>0</v>
      </c>
      <c r="J17" s="26" t="str">
        <f>IF(AND(Table2[[#This Row],[STF for ADV]],Table2[[#This Row],[PVP For ADV]],Table2[[#This Row],[On Website]],Table2[[#This Row],[Setup Team Speak]]="Yes"),"Yes","No")</f>
        <v>No</v>
      </c>
    </row>
    <row r="18" spans="2:10" x14ac:dyDescent="0.25">
      <c r="B18" s="24" t="str">
        <f>Table1[[#This Row],[Character name]]</f>
        <v>Alerai</v>
      </c>
      <c r="C18" s="25" t="str">
        <f>Table1[[#This Row],[At Handle]]</f>
        <v>alerai</v>
      </c>
      <c r="D18" s="25" t="str">
        <f>Table1[[#This Row],[Fleet Rank]]</f>
        <v>2. Member</v>
      </c>
      <c r="E18" s="25">
        <f>Table1[[#This Row],[PVP For ADV]]</f>
        <v>0</v>
      </c>
      <c r="F18" s="25">
        <f>Table1[[#This Row],[STF Lead For ADV]]</f>
        <v>0</v>
      </c>
      <c r="G18" s="25" t="str">
        <f>IF(Table1[[#This Row],[LFC Still Needed For ADV]]&lt;0,"Yes","No")</f>
        <v>No</v>
      </c>
      <c r="H18">
        <f>Table1[[#This Row],[On Website]]</f>
        <v>0</v>
      </c>
      <c r="I18">
        <f>Table1[[#This Row],[Setup Team Speak]]</f>
        <v>0</v>
      </c>
      <c r="J18" s="26" t="str">
        <f>IF(AND(Table2[[#This Row],[STF for ADV]],Table2[[#This Row],[PVP For ADV]],Table2[[#This Row],[On Website]],Table2[[#This Row],[Setup Team Speak]]="Yes"),"Yes","No")</f>
        <v>No</v>
      </c>
    </row>
    <row r="19" spans="2:10" x14ac:dyDescent="0.25">
      <c r="B19" s="24" t="str">
        <f>Table1[[#This Row],[Character name]]</f>
        <v>Alex</v>
      </c>
      <c r="C19" s="25" t="str">
        <f>Table1[[#This Row],[At Handle]]</f>
        <v>EagleXT</v>
      </c>
      <c r="D19" s="25" t="str">
        <f>Table1[[#This Row],[Fleet Rank]]</f>
        <v>2. Member</v>
      </c>
      <c r="E19" s="25">
        <f>Table1[[#This Row],[PVP For ADV]]</f>
        <v>0</v>
      </c>
      <c r="F19" s="25">
        <f>Table1[[#This Row],[STF Lead For ADV]]</f>
        <v>0</v>
      </c>
      <c r="G19" s="25" t="str">
        <f>IF(Table1[[#This Row],[LFC Still Needed For ADV]]&lt;0,"Yes","No")</f>
        <v>No</v>
      </c>
      <c r="H19">
        <f>Table1[[#This Row],[On Website]]</f>
        <v>0</v>
      </c>
      <c r="I19">
        <f>Table1[[#This Row],[Setup Team Speak]]</f>
        <v>0</v>
      </c>
      <c r="J19" s="26" t="str">
        <f>IF(AND(Table2[[#This Row],[STF for ADV]],Table2[[#This Row],[PVP For ADV]],Table2[[#This Row],[On Website]],Table2[[#This Row],[Setup Team Speak]]="Yes"),"Yes","No")</f>
        <v>No</v>
      </c>
    </row>
    <row r="20" spans="2:10" x14ac:dyDescent="0.25">
      <c r="B20" s="24" t="str">
        <f>Table1[[#This Row],[Character name]]</f>
        <v>Amadaeus</v>
      </c>
      <c r="C20" s="25" t="str">
        <f>Table1[[#This Row],[At Handle]]</f>
        <v>Dailey010</v>
      </c>
      <c r="D20" s="25" t="str">
        <f>Table1[[#This Row],[Fleet Rank]]</f>
        <v>0. Initiate</v>
      </c>
      <c r="E20" s="25">
        <f>Table1[[#This Row],[PVP For ADV]]</f>
        <v>0</v>
      </c>
      <c r="F20" s="25">
        <f>Table1[[#This Row],[STF Lead For ADV]]</f>
        <v>0</v>
      </c>
      <c r="G20" s="25" t="str">
        <f>IF(Table1[[#This Row],[LFC Still Needed For ADV]]&lt;0,"Yes","No")</f>
        <v>No</v>
      </c>
      <c r="H20">
        <f>Table1[[#This Row],[On Website]]</f>
        <v>0</v>
      </c>
      <c r="I20">
        <f>Table1[[#This Row],[Setup Team Speak]]</f>
        <v>0</v>
      </c>
      <c r="J20" s="26" t="str">
        <f>IF(AND(Table2[[#This Row],[STF for ADV]],Table2[[#This Row],[PVP For ADV]],Table2[[#This Row],[On Website]],Table2[[#This Row],[Setup Team Speak]]="Yes"),"Yes","No")</f>
        <v>No</v>
      </c>
    </row>
    <row r="21" spans="2:10" x14ac:dyDescent="0.25">
      <c r="B21" s="24" t="str">
        <f>Table1[[#This Row],[Character name]]</f>
        <v>Aneka</v>
      </c>
      <c r="C21" s="25" t="str">
        <f>Table1[[#This Row],[At Handle]]</f>
        <v>dewycheatemandhowe</v>
      </c>
      <c r="D21" s="25" t="str">
        <f>Table1[[#This Row],[Fleet Rank]]</f>
        <v>0. Initiate</v>
      </c>
      <c r="E21" s="25">
        <f>Table1[[#This Row],[PVP For ADV]]</f>
        <v>0</v>
      </c>
      <c r="F21" s="25">
        <f>Table1[[#This Row],[STF Lead For ADV]]</f>
        <v>0</v>
      </c>
      <c r="G21" s="25" t="str">
        <f>IF(Table1[[#This Row],[LFC Still Needed For ADV]]&lt;0,"Yes","No")</f>
        <v>No</v>
      </c>
      <c r="H21">
        <f>Table1[[#This Row],[On Website]]</f>
        <v>0</v>
      </c>
      <c r="I21">
        <f>Table1[[#This Row],[Setup Team Speak]]</f>
        <v>0</v>
      </c>
      <c r="J21" s="26" t="str">
        <f>IF(AND(Table2[[#This Row],[STF for ADV]],Table2[[#This Row],[PVP For ADV]],Table2[[#This Row],[On Website]],Table2[[#This Row],[Setup Team Speak]]="Yes"),"Yes","No")</f>
        <v>No</v>
      </c>
    </row>
    <row r="22" spans="2:10" x14ac:dyDescent="0.25">
      <c r="B22" s="24" t="str">
        <f>Table1[[#This Row],[Character name]]</f>
        <v>Aneko</v>
      </c>
      <c r="C22" s="25" t="str">
        <f>Table1[[#This Row],[At Handle]]</f>
        <v>dewycheatemandhowe</v>
      </c>
      <c r="D22" s="25" t="str">
        <f>Table1[[#This Row],[Fleet Rank]]</f>
        <v>0. Initiate</v>
      </c>
      <c r="E22" s="25">
        <f>Table1[[#This Row],[PVP For ADV]]</f>
        <v>0</v>
      </c>
      <c r="F22" s="25">
        <f>Table1[[#This Row],[STF Lead For ADV]]</f>
        <v>0</v>
      </c>
      <c r="G22" s="25" t="str">
        <f>IF(Table1[[#This Row],[LFC Still Needed For ADV]]&lt;0,"Yes","No")</f>
        <v>No</v>
      </c>
      <c r="H22">
        <f>Table1[[#This Row],[On Website]]</f>
        <v>0</v>
      </c>
      <c r="I22">
        <f>Table1[[#This Row],[Setup Team Speak]]</f>
        <v>0</v>
      </c>
      <c r="J22" s="26" t="str">
        <f>IF(AND(Table2[[#This Row],[STF for ADV]],Table2[[#This Row],[PVP For ADV]],Table2[[#This Row],[On Website]],Table2[[#This Row],[Setup Team Speak]]="Yes"),"Yes","No")</f>
        <v>No</v>
      </c>
    </row>
    <row r="23" spans="2:10" x14ac:dyDescent="0.25">
      <c r="B23" s="24" t="str">
        <f>Table1[[#This Row],[Character name]]</f>
        <v>Annie</v>
      </c>
      <c r="C23" s="25" t="str">
        <f>Table1[[#This Row],[At Handle]]</f>
        <v>saklin</v>
      </c>
      <c r="D23" s="25" t="str">
        <f>Table1[[#This Row],[Fleet Rank]]</f>
        <v>0. Initiate</v>
      </c>
      <c r="E23" s="25">
        <f>Table1[[#This Row],[PVP For ADV]]</f>
        <v>0</v>
      </c>
      <c r="F23" s="25">
        <f>Table1[[#This Row],[STF Lead For ADV]]</f>
        <v>0</v>
      </c>
      <c r="G23" s="25" t="str">
        <f>IF(Table1[[#This Row],[LFC Still Needed For ADV]]&lt;0,"Yes","No")</f>
        <v>No</v>
      </c>
      <c r="H23">
        <f>Table1[[#This Row],[On Website]]</f>
        <v>0</v>
      </c>
      <c r="I23">
        <f>Table1[[#This Row],[Setup Team Speak]]</f>
        <v>0</v>
      </c>
      <c r="J23" s="26" t="str">
        <f>IF(AND(Table2[[#This Row],[STF for ADV]],Table2[[#This Row],[PVP For ADV]],Table2[[#This Row],[On Website]],Table2[[#This Row],[Setup Team Speak]]="Yes"),"Yes","No")</f>
        <v>No</v>
      </c>
    </row>
    <row r="24" spans="2:10" x14ac:dyDescent="0.25">
      <c r="B24" s="24" t="str">
        <f>Table1[[#This Row],[Character name]]</f>
        <v>Anthus</v>
      </c>
      <c r="C24" s="25" t="str">
        <f>Table1[[#This Row],[At Handle]]</f>
        <v>shaunmountfrord</v>
      </c>
      <c r="D24" s="25" t="str">
        <f>Table1[[#This Row],[Fleet Rank]]</f>
        <v>5. Council Member</v>
      </c>
      <c r="E24" s="25">
        <f>Table1[[#This Row],[PVP For ADV]]</f>
        <v>0</v>
      </c>
      <c r="F24" s="25">
        <f>Table1[[#This Row],[STF Lead For ADV]]</f>
        <v>0</v>
      </c>
      <c r="G24" s="25" t="str">
        <f>IF(Table1[[#This Row],[LFC Still Needed For ADV]]&lt;0,"Yes","No")</f>
        <v>Yes</v>
      </c>
      <c r="H24">
        <f>Table1[[#This Row],[On Website]]</f>
        <v>0</v>
      </c>
      <c r="I24">
        <f>Table1[[#This Row],[Setup Team Speak]]</f>
        <v>0</v>
      </c>
      <c r="J24" s="26" t="str">
        <f>IF(AND(Table2[[#This Row],[STF for ADV]],Table2[[#This Row],[PVP For ADV]],Table2[[#This Row],[On Website]],Table2[[#This Row],[Setup Team Speak]]="Yes"),"Yes","No")</f>
        <v>No</v>
      </c>
    </row>
    <row r="25" spans="2:10" x14ac:dyDescent="0.25">
      <c r="B25" s="24" t="str">
        <f>Table1[[#This Row],[Character name]]</f>
        <v>Anthus-ENG</v>
      </c>
      <c r="C25" s="25" t="str">
        <f>Table1[[#This Row],[At Handle]]</f>
        <v>shaunmountfrord</v>
      </c>
      <c r="D25" s="25" t="str">
        <f>Table1[[#This Row],[Fleet Rank]]</f>
        <v>5. Council Member</v>
      </c>
      <c r="E25" s="25">
        <f>Table1[[#This Row],[PVP For ADV]]</f>
        <v>0</v>
      </c>
      <c r="F25" s="25">
        <f>Table1[[#This Row],[STF Lead For ADV]]</f>
        <v>0</v>
      </c>
      <c r="G25" s="25" t="str">
        <f>IF(Table1[[#This Row],[LFC Still Needed For ADV]]&lt;0,"Yes","No")</f>
        <v>Yes</v>
      </c>
      <c r="H25">
        <f>Table1[[#This Row],[On Website]]</f>
        <v>0</v>
      </c>
      <c r="I25">
        <f>Table1[[#This Row],[Setup Team Speak]]</f>
        <v>0</v>
      </c>
      <c r="J25" s="26" t="str">
        <f>IF(AND(Table2[[#This Row],[STF for ADV]],Table2[[#This Row],[PVP For ADV]],Table2[[#This Row],[On Website]],Table2[[#This Row],[Setup Team Speak]]="Yes"),"Yes","No")</f>
        <v>No</v>
      </c>
    </row>
    <row r="26" spans="2:10" x14ac:dyDescent="0.25">
      <c r="B26" s="24" t="str">
        <f>Table1[[#This Row],[Character name]]</f>
        <v>Apophis</v>
      </c>
      <c r="C26" s="25" t="str">
        <f>Table1[[#This Row],[At Handle]]</f>
        <v>dragonhighlordapophis</v>
      </c>
      <c r="D26" s="25" t="str">
        <f>Table1[[#This Row],[Fleet Rank]]</f>
        <v>0. Initiate</v>
      </c>
      <c r="E26" s="25">
        <f>Table1[[#This Row],[PVP For ADV]]</f>
        <v>0</v>
      </c>
      <c r="F26" s="25">
        <f>Table1[[#This Row],[STF Lead For ADV]]</f>
        <v>0</v>
      </c>
      <c r="G26" s="25" t="str">
        <f>IF(Table1[[#This Row],[LFC Still Needed For ADV]]&lt;0,"Yes","No")</f>
        <v>No</v>
      </c>
      <c r="H26">
        <f>Table1[[#This Row],[On Website]]</f>
        <v>0</v>
      </c>
      <c r="I26">
        <f>Table1[[#This Row],[Setup Team Speak]]</f>
        <v>0</v>
      </c>
      <c r="J26" s="26" t="str">
        <f>IF(AND(Table2[[#This Row],[STF for ADV]],Table2[[#This Row],[PVP For ADV]],Table2[[#This Row],[On Website]],Table2[[#This Row],[Setup Team Speak]]="Yes"),"Yes","No")</f>
        <v>No</v>
      </c>
    </row>
    <row r="27" spans="2:10" x14ac:dyDescent="0.25">
      <c r="B27" s="24" t="str">
        <f>Table1[[#This Row],[Character name]]</f>
        <v>Archas</v>
      </c>
      <c r="C27" s="25" t="str">
        <f>Table1[[#This Row],[At Handle]]</f>
        <v>chedder666</v>
      </c>
      <c r="D27" s="25" t="str">
        <f>Table1[[#This Row],[Fleet Rank]]</f>
        <v>0. Initiate</v>
      </c>
      <c r="E27" s="25">
        <f>Table1[[#This Row],[PVP For ADV]]</f>
        <v>0</v>
      </c>
      <c r="F27" s="25">
        <f>Table1[[#This Row],[STF Lead For ADV]]</f>
        <v>0</v>
      </c>
      <c r="G27" s="25" t="str">
        <f>IF(Table1[[#This Row],[LFC Still Needed For ADV]]&lt;0,"Yes","No")</f>
        <v>No</v>
      </c>
      <c r="H27">
        <f>Table1[[#This Row],[On Website]]</f>
        <v>0</v>
      </c>
      <c r="I27">
        <f>Table1[[#This Row],[Setup Team Speak]]</f>
        <v>0</v>
      </c>
      <c r="J27" s="26" t="str">
        <f>IF(AND(Table2[[#This Row],[STF for ADV]],Table2[[#This Row],[PVP For ADV]],Table2[[#This Row],[On Website]],Table2[[#This Row],[Setup Team Speak]]="Yes"),"Yes","No")</f>
        <v>No</v>
      </c>
    </row>
    <row r="28" spans="2:10" x14ac:dyDescent="0.25">
      <c r="B28" s="24" t="str">
        <f>Table1[[#This Row],[Character name]]</f>
        <v>ASHUR</v>
      </c>
      <c r="C28" s="25" t="str">
        <f>Table1[[#This Row],[At Handle]]</f>
        <v>johnsg9909</v>
      </c>
      <c r="D28" s="25" t="str">
        <f>Table1[[#This Row],[Fleet Rank]]</f>
        <v>0. Initiate</v>
      </c>
      <c r="E28" s="25">
        <f>Table1[[#This Row],[PVP For ADV]]</f>
        <v>0</v>
      </c>
      <c r="F28" s="25">
        <f>Table1[[#This Row],[STF Lead For ADV]]</f>
        <v>0</v>
      </c>
      <c r="G28" s="25" t="str">
        <f>IF(Table1[[#This Row],[LFC Still Needed For ADV]]&lt;0,"Yes","No")</f>
        <v>No</v>
      </c>
      <c r="H28">
        <f>Table1[[#This Row],[On Website]]</f>
        <v>0</v>
      </c>
      <c r="I28">
        <f>Table1[[#This Row],[Setup Team Speak]]</f>
        <v>0</v>
      </c>
      <c r="J28" s="26" t="str">
        <f>IF(AND(Table2[[#This Row],[STF for ADV]],Table2[[#This Row],[PVP For ADV]],Table2[[#This Row],[On Website]],Table2[[#This Row],[Setup Team Speak]]="Yes"),"Yes","No")</f>
        <v>No</v>
      </c>
    </row>
    <row r="29" spans="2:10" x14ac:dyDescent="0.25">
      <c r="B29" s="24" t="str">
        <f>Table1[[#This Row],[Character name]]</f>
        <v>Bambera</v>
      </c>
      <c r="C29" s="25" t="str">
        <f>Table1[[#This Row],[At Handle]]</f>
        <v>Khaos_Silva</v>
      </c>
      <c r="D29" s="25" t="str">
        <f>Table1[[#This Row],[Fleet Rank]]</f>
        <v>0. Initiate</v>
      </c>
      <c r="E29" s="25">
        <f>Table1[[#This Row],[PVP For ADV]]</f>
        <v>0</v>
      </c>
      <c r="F29" s="25">
        <f>Table1[[#This Row],[STF Lead For ADV]]</f>
        <v>0</v>
      </c>
      <c r="G29" s="25" t="str">
        <f>IF(Table1[[#This Row],[LFC Still Needed For ADV]]&lt;0,"Yes","No")</f>
        <v>No</v>
      </c>
      <c r="H29">
        <f>Table1[[#This Row],[On Website]]</f>
        <v>0</v>
      </c>
      <c r="I29">
        <f>Table1[[#This Row],[Setup Team Speak]]</f>
        <v>0</v>
      </c>
      <c r="J29" s="26" t="str">
        <f>IF(AND(Table2[[#This Row],[STF for ADV]],Table2[[#This Row],[PVP For ADV]],Table2[[#This Row],[On Website]],Table2[[#This Row],[Setup Team Speak]]="Yes"),"Yes","No")</f>
        <v>No</v>
      </c>
    </row>
    <row r="30" spans="2:10" x14ac:dyDescent="0.25">
      <c r="B30" s="24" t="str">
        <f>Table1[[#This Row],[Character name]]</f>
        <v>Bayonetta</v>
      </c>
      <c r="C30" s="25" t="str">
        <f>Table1[[#This Row],[At Handle]]</f>
        <v>ImmortalSelene</v>
      </c>
      <c r="D30" s="25" t="str">
        <f>Table1[[#This Row],[Fleet Rank]]</f>
        <v>4. Consul Initiate</v>
      </c>
      <c r="E30" s="25">
        <f>Table1[[#This Row],[PVP For ADV]]</f>
        <v>0</v>
      </c>
      <c r="F30" s="25">
        <f>Table1[[#This Row],[STF Lead For ADV]]</f>
        <v>0</v>
      </c>
      <c r="G30" s="25" t="str">
        <f>IF(Table1[[#This Row],[LFC Still Needed For ADV]]&lt;0,"Yes","No")</f>
        <v>Yes</v>
      </c>
      <c r="H30">
        <f>Table1[[#This Row],[On Website]]</f>
        <v>0</v>
      </c>
      <c r="I30">
        <f>Table1[[#This Row],[Setup Team Speak]]</f>
        <v>0</v>
      </c>
      <c r="J30" s="26" t="str">
        <f>IF(AND(Table2[[#This Row],[STF for ADV]],Table2[[#This Row],[PVP For ADV]],Table2[[#This Row],[On Website]],Table2[[#This Row],[Setup Team Speak]]="Yes"),"Yes","No")</f>
        <v>No</v>
      </c>
    </row>
    <row r="31" spans="2:10" x14ac:dyDescent="0.25">
      <c r="B31" s="24" t="str">
        <f>Table1[[#This Row],[Character name]]</f>
        <v>Beel Zabub</v>
      </c>
      <c r="C31" s="25" t="str">
        <f>Table1[[#This Row],[At Handle]]</f>
        <v>XenoXarcavian</v>
      </c>
      <c r="D31" s="25" t="str">
        <f>Table1[[#This Row],[Fleet Rank]]</f>
        <v>5. Council Member</v>
      </c>
      <c r="E31" s="25">
        <f>Table1[[#This Row],[PVP For ADV]]</f>
        <v>0</v>
      </c>
      <c r="F31" s="25">
        <f>Table1[[#This Row],[STF Lead For ADV]]</f>
        <v>0</v>
      </c>
      <c r="G31" s="25" t="str">
        <f>IF(Table1[[#This Row],[LFC Still Needed For ADV]]&lt;0,"Yes","No")</f>
        <v>Yes</v>
      </c>
      <c r="H31">
        <f>Table1[[#This Row],[On Website]]</f>
        <v>0</v>
      </c>
      <c r="I31">
        <f>Table1[[#This Row],[Setup Team Speak]]</f>
        <v>0</v>
      </c>
      <c r="J31" s="26" t="str">
        <f>IF(AND(Table2[[#This Row],[STF for ADV]],Table2[[#This Row],[PVP For ADV]],Table2[[#This Row],[On Website]],Table2[[#This Row],[Setup Team Speak]]="Yes"),"Yes","No")</f>
        <v>No</v>
      </c>
    </row>
    <row r="32" spans="2:10" x14ac:dyDescent="0.25">
      <c r="B32" s="24" t="str">
        <f>Table1[[#This Row],[Character name]]</f>
        <v>Beetlejuice</v>
      </c>
      <c r="C32" s="25" t="str">
        <f>Table1[[#This Row],[At Handle]]</f>
        <v>Beatlejoose</v>
      </c>
      <c r="D32" s="25" t="str">
        <f>Table1[[#This Row],[Fleet Rank]]</f>
        <v>0. Initiate</v>
      </c>
      <c r="E32" s="25">
        <f>Table1[[#This Row],[PVP For ADV]]</f>
        <v>0</v>
      </c>
      <c r="F32" s="25">
        <f>Table1[[#This Row],[STF Lead For ADV]]</f>
        <v>0</v>
      </c>
      <c r="G32" s="25" t="str">
        <f>IF(Table1[[#This Row],[LFC Still Needed For ADV]]&lt;0,"Yes","No")</f>
        <v>No</v>
      </c>
      <c r="H32">
        <f>Table1[[#This Row],[On Website]]</f>
        <v>0</v>
      </c>
      <c r="I32">
        <f>Table1[[#This Row],[Setup Team Speak]]</f>
        <v>0</v>
      </c>
      <c r="J32" s="26" t="str">
        <f>IF(AND(Table2[[#This Row],[STF for ADV]],Table2[[#This Row],[PVP For ADV]],Table2[[#This Row],[On Website]],Table2[[#This Row],[Setup Team Speak]]="Yes"),"Yes","No")</f>
        <v>No</v>
      </c>
    </row>
    <row r="33" spans="2:10" x14ac:dyDescent="0.25">
      <c r="B33" s="24" t="str">
        <f>Table1[[#This Row],[Character name]]</f>
        <v>Beral</v>
      </c>
      <c r="C33" s="25" t="str">
        <f>Table1[[#This Row],[At Handle]]</f>
        <v>ImpulsePurchase</v>
      </c>
      <c r="D33" s="25" t="str">
        <f>Table1[[#This Row],[Fleet Rank]]</f>
        <v>1. Junior Member</v>
      </c>
      <c r="E33" s="25">
        <f>Table1[[#This Row],[PVP For ADV]]</f>
        <v>0</v>
      </c>
      <c r="F33" s="25">
        <f>Table1[[#This Row],[STF Lead For ADV]]</f>
        <v>0</v>
      </c>
      <c r="G33" s="25" t="str">
        <f>IF(Table1[[#This Row],[LFC Still Needed For ADV]]&lt;0,"Yes","No")</f>
        <v>No</v>
      </c>
      <c r="H33">
        <f>Table1[[#This Row],[On Website]]</f>
        <v>0</v>
      </c>
      <c r="I33">
        <f>Table1[[#This Row],[Setup Team Speak]]</f>
        <v>0</v>
      </c>
      <c r="J33" s="26" t="str">
        <f>IF(AND(Table2[[#This Row],[STF for ADV]],Table2[[#This Row],[PVP For ADV]],Table2[[#This Row],[On Website]],Table2[[#This Row],[Setup Team Speak]]="Yes"),"Yes","No")</f>
        <v>No</v>
      </c>
    </row>
    <row r="34" spans="2:10" x14ac:dyDescent="0.25">
      <c r="B34" s="24" t="str">
        <f>Table1[[#This Row],[Character name]]</f>
        <v>Bertinelli</v>
      </c>
      <c r="C34" s="25" t="str">
        <f>Table1[[#This Row],[At Handle]]</f>
        <v>Mossimo_Barbarossa</v>
      </c>
      <c r="D34" s="25" t="str">
        <f>Table1[[#This Row],[Fleet Rank]]</f>
        <v>0. Initiate</v>
      </c>
      <c r="E34" s="25">
        <f>Table1[[#This Row],[PVP For ADV]]</f>
        <v>0</v>
      </c>
      <c r="F34" s="25">
        <f>Table1[[#This Row],[STF Lead For ADV]]</f>
        <v>0</v>
      </c>
      <c r="G34" s="25" t="str">
        <f>IF(Table1[[#This Row],[LFC Still Needed For ADV]]&lt;0,"Yes","No")</f>
        <v>No</v>
      </c>
      <c r="H34">
        <f>Table1[[#This Row],[On Website]]</f>
        <v>0</v>
      </c>
      <c r="I34">
        <f>Table1[[#This Row],[Setup Team Speak]]</f>
        <v>0</v>
      </c>
      <c r="J34" s="26" t="str">
        <f>IF(AND(Table2[[#This Row],[STF for ADV]],Table2[[#This Row],[PVP For ADV]],Table2[[#This Row],[On Website]],Table2[[#This Row],[Setup Team Speak]]="Yes"),"Yes","No")</f>
        <v>No</v>
      </c>
    </row>
    <row r="35" spans="2:10" x14ac:dyDescent="0.25">
      <c r="B35" s="24" t="str">
        <f>Table1[[#This Row],[Character name]]</f>
        <v>Betsuni</v>
      </c>
      <c r="C35" s="25" t="str">
        <f>Table1[[#This Row],[At Handle]]</f>
        <v>Sysop</v>
      </c>
      <c r="D35" s="25" t="str">
        <f>Table1[[#This Row],[Fleet Rank]]</f>
        <v>0. Initiate</v>
      </c>
      <c r="E35" s="25">
        <f>Table1[[#This Row],[PVP For ADV]]</f>
        <v>0</v>
      </c>
      <c r="F35" s="25">
        <f>Table1[[#This Row],[STF Lead For ADV]]</f>
        <v>0</v>
      </c>
      <c r="G35" s="25" t="str">
        <f>IF(Table1[[#This Row],[LFC Still Needed For ADV]]&lt;0,"Yes","No")</f>
        <v>No</v>
      </c>
      <c r="H35">
        <f>Table1[[#This Row],[On Website]]</f>
        <v>0</v>
      </c>
      <c r="I35">
        <f>Table1[[#This Row],[Setup Team Speak]]</f>
        <v>0</v>
      </c>
      <c r="J35" s="26" t="str">
        <f>IF(AND(Table2[[#This Row],[STF for ADV]],Table2[[#This Row],[PVP For ADV]],Table2[[#This Row],[On Website]],Table2[[#This Row],[Setup Team Speak]]="Yes"),"Yes","No")</f>
        <v>No</v>
      </c>
    </row>
    <row r="36" spans="2:10" x14ac:dyDescent="0.25">
      <c r="B36" s="24" t="str">
        <f>Table1[[#This Row],[Character name]]</f>
        <v>Bichop</v>
      </c>
      <c r="C36" s="25" t="str">
        <f>Table1[[#This Row],[At Handle]]</f>
        <v>Bichop</v>
      </c>
      <c r="D36" s="25" t="str">
        <f>Table1[[#This Row],[Fleet Rank]]</f>
        <v>0. Initiate</v>
      </c>
      <c r="E36" s="25">
        <f>Table1[[#This Row],[PVP For ADV]]</f>
        <v>0</v>
      </c>
      <c r="F36" s="25">
        <f>Table1[[#This Row],[STF Lead For ADV]]</f>
        <v>0</v>
      </c>
      <c r="G36" s="25" t="str">
        <f>IF(Table1[[#This Row],[LFC Still Needed For ADV]]&lt;0,"Yes","No")</f>
        <v>No</v>
      </c>
      <c r="H36">
        <f>Table1[[#This Row],[On Website]]</f>
        <v>0</v>
      </c>
      <c r="I36">
        <f>Table1[[#This Row],[Setup Team Speak]]</f>
        <v>0</v>
      </c>
      <c r="J36" s="26" t="str">
        <f>IF(AND(Table2[[#This Row],[STF for ADV]],Table2[[#This Row],[PVP For ADV]],Table2[[#This Row],[On Website]],Table2[[#This Row],[Setup Team Speak]]="Yes"),"Yes","No")</f>
        <v>No</v>
      </c>
    </row>
    <row r="37" spans="2:10" x14ac:dyDescent="0.25">
      <c r="B37" s="24" t="str">
        <f>Table1[[#This Row],[Character name]]</f>
        <v>Bisk</v>
      </c>
      <c r="C37" s="25" t="str">
        <f>Table1[[#This Row],[At Handle]]</f>
        <v>foxboxpdx</v>
      </c>
      <c r="D37" s="25" t="str">
        <f>Table1[[#This Row],[Fleet Rank]]</f>
        <v>1. Junior Member</v>
      </c>
      <c r="E37" s="25">
        <f>Table1[[#This Row],[PVP For ADV]]</f>
        <v>0</v>
      </c>
      <c r="F37" s="25">
        <f>Table1[[#This Row],[STF Lead For ADV]]</f>
        <v>0</v>
      </c>
      <c r="G37" s="25" t="str">
        <f>IF(Table1[[#This Row],[LFC Still Needed For ADV]]&lt;0,"Yes","No")</f>
        <v>No</v>
      </c>
      <c r="H37">
        <f>Table1[[#This Row],[On Website]]</f>
        <v>0</v>
      </c>
      <c r="I37">
        <f>Table1[[#This Row],[Setup Team Speak]]</f>
        <v>0</v>
      </c>
      <c r="J37" s="26" t="str">
        <f>IF(AND(Table2[[#This Row],[STF for ADV]],Table2[[#This Row],[PVP For ADV]],Table2[[#This Row],[On Website]],Table2[[#This Row],[Setup Team Speak]]="Yes"),"Yes","No")</f>
        <v>No</v>
      </c>
    </row>
    <row r="38" spans="2:10" x14ac:dyDescent="0.25">
      <c r="B38" s="24" t="str">
        <f>Table1[[#This Row],[Character name]]</f>
        <v>Blacktree</v>
      </c>
      <c r="C38" s="25" t="str">
        <f>Table1[[#This Row],[At Handle]]</f>
        <v>mblacktree</v>
      </c>
      <c r="D38" s="25" t="str">
        <f>Table1[[#This Row],[Fleet Rank]]</f>
        <v>1. Junior Member</v>
      </c>
      <c r="E38" s="25">
        <f>Table1[[#This Row],[PVP For ADV]]</f>
        <v>0</v>
      </c>
      <c r="F38" s="25">
        <f>Table1[[#This Row],[STF Lead For ADV]]</f>
        <v>0</v>
      </c>
      <c r="G38" s="25" t="str">
        <f>IF(Table1[[#This Row],[LFC Still Needed For ADV]]&lt;0,"Yes","No")</f>
        <v>No</v>
      </c>
      <c r="H38">
        <f>Table1[[#This Row],[On Website]]</f>
        <v>0</v>
      </c>
      <c r="I38">
        <f>Table1[[#This Row],[Setup Team Speak]]</f>
        <v>0</v>
      </c>
      <c r="J38" s="26" t="str">
        <f>IF(AND(Table2[[#This Row],[STF for ADV]],Table2[[#This Row],[PVP For ADV]],Table2[[#This Row],[On Website]],Table2[[#This Row],[Setup Team Speak]]="Yes"),"Yes","No")</f>
        <v>No</v>
      </c>
    </row>
    <row r="39" spans="2:10" x14ac:dyDescent="0.25">
      <c r="B39" s="24" t="str">
        <f>Table1[[#This Row],[Character name]]</f>
        <v>Bopaad</v>
      </c>
      <c r="C39" s="25" t="str">
        <f>Table1[[#This Row],[At Handle]]</f>
        <v>PliskenWA</v>
      </c>
      <c r="D39" s="25" t="str">
        <f>Table1[[#This Row],[Fleet Rank]]</f>
        <v>1. Junior Member</v>
      </c>
      <c r="E39" s="25">
        <f>Table1[[#This Row],[PVP For ADV]]</f>
        <v>0</v>
      </c>
      <c r="F39" s="25">
        <f>Table1[[#This Row],[STF Lead For ADV]]</f>
        <v>0</v>
      </c>
      <c r="G39" s="25" t="str">
        <f>IF(Table1[[#This Row],[LFC Still Needed For ADV]]&lt;0,"Yes","No")</f>
        <v>No</v>
      </c>
      <c r="H39">
        <f>Table1[[#This Row],[On Website]]</f>
        <v>0</v>
      </c>
      <c r="I39">
        <f>Table1[[#This Row],[Setup Team Speak]]</f>
        <v>0</v>
      </c>
      <c r="J39" s="26" t="str">
        <f>IF(AND(Table2[[#This Row],[STF for ADV]],Table2[[#This Row],[PVP For ADV]],Table2[[#This Row],[On Website]],Table2[[#This Row],[Setup Team Speak]]="Yes"),"Yes","No")</f>
        <v>No</v>
      </c>
    </row>
    <row r="40" spans="2:10" x14ac:dyDescent="0.25">
      <c r="B40" s="24" t="str">
        <f>Table1[[#This Row],[Character name]]</f>
        <v>Bran</v>
      </c>
      <c r="C40" s="25" t="str">
        <f>Table1[[#This Row],[At Handle]]</f>
        <v>Shiken</v>
      </c>
      <c r="D40" s="25" t="str">
        <f>Table1[[#This Row],[Fleet Rank]]</f>
        <v>5. Council Member</v>
      </c>
      <c r="E40" s="25">
        <f>Table1[[#This Row],[PVP For ADV]]</f>
        <v>0</v>
      </c>
      <c r="F40" s="25">
        <f>Table1[[#This Row],[STF Lead For ADV]]</f>
        <v>0</v>
      </c>
      <c r="G40" s="25" t="str">
        <f>IF(Table1[[#This Row],[LFC Still Needed For ADV]]&lt;0,"Yes","No")</f>
        <v>Yes</v>
      </c>
      <c r="H40">
        <f>Table1[[#This Row],[On Website]]</f>
        <v>0</v>
      </c>
      <c r="I40">
        <f>Table1[[#This Row],[Setup Team Speak]]</f>
        <v>0</v>
      </c>
      <c r="J40" s="26" t="str">
        <f>IF(AND(Table2[[#This Row],[STF for ADV]],Table2[[#This Row],[PVP For ADV]],Table2[[#This Row],[On Website]],Table2[[#This Row],[Setup Team Speak]]="Yes"),"Yes","No")</f>
        <v>No</v>
      </c>
    </row>
    <row r="41" spans="2:10" x14ac:dyDescent="0.25">
      <c r="B41" s="24" t="str">
        <f>Table1[[#This Row],[Character name]]</f>
        <v>Brence</v>
      </c>
      <c r="C41" s="25" t="str">
        <f>Table1[[#This Row],[At Handle]]</f>
        <v>whitewolf007</v>
      </c>
      <c r="D41" s="25" t="str">
        <f>Table1[[#This Row],[Fleet Rank]]</f>
        <v>0. Initiate</v>
      </c>
      <c r="E41" s="25">
        <f>Table1[[#This Row],[PVP For ADV]]</f>
        <v>0</v>
      </c>
      <c r="F41" s="25">
        <f>Table1[[#This Row],[STF Lead For ADV]]</f>
        <v>0</v>
      </c>
      <c r="G41" s="25" t="str">
        <f>IF(Table1[[#This Row],[LFC Still Needed For ADV]]&lt;0,"Yes","No")</f>
        <v>No</v>
      </c>
      <c r="H41">
        <f>Table1[[#This Row],[On Website]]</f>
        <v>0</v>
      </c>
      <c r="I41">
        <f>Table1[[#This Row],[Setup Team Speak]]</f>
        <v>0</v>
      </c>
      <c r="J41" s="26" t="str">
        <f>IF(AND(Table2[[#This Row],[STF for ADV]],Table2[[#This Row],[PVP For ADV]],Table2[[#This Row],[On Website]],Table2[[#This Row],[Setup Team Speak]]="Yes"),"Yes","No")</f>
        <v>No</v>
      </c>
    </row>
    <row r="42" spans="2:10" x14ac:dyDescent="0.25">
      <c r="B42" s="24" t="str">
        <f>Table1[[#This Row],[Character name]]</f>
        <v>Caitlain Pharn</v>
      </c>
      <c r="C42" s="25" t="str">
        <f>Table1[[#This Row],[At Handle]]</f>
        <v>Eversun</v>
      </c>
      <c r="D42" s="25" t="str">
        <f>Table1[[#This Row],[Fleet Rank]]</f>
        <v>0. Initiate</v>
      </c>
      <c r="E42" s="25">
        <f>Table1[[#This Row],[PVP For ADV]]</f>
        <v>0</v>
      </c>
      <c r="F42" s="25">
        <f>Table1[[#This Row],[STF Lead For ADV]]</f>
        <v>0</v>
      </c>
      <c r="G42" s="25" t="str">
        <f>IF(Table1[[#This Row],[LFC Still Needed For ADV]]&lt;0,"Yes","No")</f>
        <v>No</v>
      </c>
      <c r="H42">
        <f>Table1[[#This Row],[On Website]]</f>
        <v>0</v>
      </c>
      <c r="I42">
        <f>Table1[[#This Row],[Setup Team Speak]]</f>
        <v>0</v>
      </c>
      <c r="J42" s="26" t="str">
        <f>IF(AND(Table2[[#This Row],[STF for ADV]],Table2[[#This Row],[PVP For ADV]],Table2[[#This Row],[On Website]],Table2[[#This Row],[Setup Team Speak]]="Yes"),"Yes","No")</f>
        <v>No</v>
      </c>
    </row>
    <row r="43" spans="2:10" x14ac:dyDescent="0.25">
      <c r="B43" s="24" t="str">
        <f>Table1[[#This Row],[Character name]]</f>
        <v>Carenza</v>
      </c>
      <c r="C43" s="25" t="str">
        <f>Table1[[#This Row],[At Handle]]</f>
        <v>Khaos_Silva</v>
      </c>
      <c r="D43" s="25" t="str">
        <f>Table1[[#This Row],[Fleet Rank]]</f>
        <v>0. Initiate</v>
      </c>
      <c r="E43" s="25">
        <f>Table1[[#This Row],[PVP For ADV]]</f>
        <v>0</v>
      </c>
      <c r="F43" s="25">
        <f>Table1[[#This Row],[STF Lead For ADV]]</f>
        <v>0</v>
      </c>
      <c r="G43" s="25" t="str">
        <f>IF(Table1[[#This Row],[LFC Still Needed For ADV]]&lt;0,"Yes","No")</f>
        <v>No</v>
      </c>
      <c r="H43">
        <f>Table1[[#This Row],[On Website]]</f>
        <v>0</v>
      </c>
      <c r="I43">
        <f>Table1[[#This Row],[Setup Team Speak]]</f>
        <v>0</v>
      </c>
      <c r="J43" s="26" t="str">
        <f>IF(AND(Table2[[#This Row],[STF for ADV]],Table2[[#This Row],[PVP For ADV]],Table2[[#This Row],[On Website]],Table2[[#This Row],[Setup Team Speak]]="Yes"),"Yes","No")</f>
        <v>No</v>
      </c>
    </row>
    <row r="44" spans="2:10" x14ac:dyDescent="0.25">
      <c r="B44" s="24" t="str">
        <f>Table1[[#This Row],[Character name]]</f>
        <v>Carmen Rosita Jad'nia</v>
      </c>
      <c r="C44" s="25" t="str">
        <f>Table1[[#This Row],[At Handle]]</f>
        <v>Flash33</v>
      </c>
      <c r="D44" s="25" t="str">
        <f>Table1[[#This Row],[Fleet Rank]]</f>
        <v>0. Initiate</v>
      </c>
      <c r="E44" s="25">
        <f>Table1[[#This Row],[PVP For ADV]]</f>
        <v>0</v>
      </c>
      <c r="F44" s="25">
        <f>Table1[[#This Row],[STF Lead For ADV]]</f>
        <v>0</v>
      </c>
      <c r="G44" s="25" t="str">
        <f>IF(Table1[[#This Row],[LFC Still Needed For ADV]]&lt;0,"Yes","No")</f>
        <v>No</v>
      </c>
      <c r="H44">
        <f>Table1[[#This Row],[On Website]]</f>
        <v>0</v>
      </c>
      <c r="I44">
        <f>Table1[[#This Row],[Setup Team Speak]]</f>
        <v>0</v>
      </c>
      <c r="J44" s="26" t="str">
        <f>IF(AND(Table2[[#This Row],[STF for ADV]],Table2[[#This Row],[PVP For ADV]],Table2[[#This Row],[On Website]],Table2[[#This Row],[Setup Team Speak]]="Yes"),"Yes","No")</f>
        <v>No</v>
      </c>
    </row>
    <row r="45" spans="2:10" x14ac:dyDescent="0.25">
      <c r="B45" s="24" t="str">
        <f>Table1[[#This Row],[Character name]]</f>
        <v>Carmondai</v>
      </c>
      <c r="C45" s="25" t="str">
        <f>Table1[[#This Row],[At Handle]]</f>
        <v>Carmondai</v>
      </c>
      <c r="D45" s="25" t="str">
        <f>Table1[[#This Row],[Fleet Rank]]</f>
        <v>0. Initiate</v>
      </c>
      <c r="E45" s="25">
        <f>Table1[[#This Row],[PVP For ADV]]</f>
        <v>0</v>
      </c>
      <c r="F45" s="25">
        <f>Table1[[#This Row],[STF Lead For ADV]]</f>
        <v>0</v>
      </c>
      <c r="G45" s="25" t="str">
        <f>IF(Table1[[#This Row],[LFC Still Needed For ADV]]&lt;0,"Yes","No")</f>
        <v>No</v>
      </c>
      <c r="H45">
        <f>Table1[[#This Row],[On Website]]</f>
        <v>0</v>
      </c>
      <c r="I45">
        <f>Table1[[#This Row],[Setup Team Speak]]</f>
        <v>0</v>
      </c>
      <c r="J45" s="26" t="str">
        <f>IF(AND(Table2[[#This Row],[STF for ADV]],Table2[[#This Row],[PVP For ADV]],Table2[[#This Row],[On Website]],Table2[[#This Row],[Setup Team Speak]]="Yes"),"Yes","No")</f>
        <v>No</v>
      </c>
    </row>
    <row r="46" spans="2:10" x14ac:dyDescent="0.25">
      <c r="B46" s="24" t="str">
        <f>Table1[[#This Row],[Character name]]</f>
        <v>Catwoman</v>
      </c>
      <c r="C46" s="25" t="str">
        <f>Table1[[#This Row],[At Handle]]</f>
        <v>ImmortalSelene</v>
      </c>
      <c r="D46" s="25" t="str">
        <f>Table1[[#This Row],[Fleet Rank]]</f>
        <v>4. Consul Initiate</v>
      </c>
      <c r="E46" s="25">
        <f>Table1[[#This Row],[PVP For ADV]]</f>
        <v>0</v>
      </c>
      <c r="F46" s="25">
        <f>Table1[[#This Row],[STF Lead For ADV]]</f>
        <v>0</v>
      </c>
      <c r="G46" s="25" t="str">
        <f>IF(Table1[[#This Row],[LFC Still Needed For ADV]]&lt;0,"Yes","No")</f>
        <v>Yes</v>
      </c>
      <c r="H46">
        <f>Table1[[#This Row],[On Website]]</f>
        <v>0</v>
      </c>
      <c r="I46">
        <f>Table1[[#This Row],[Setup Team Speak]]</f>
        <v>0</v>
      </c>
      <c r="J46" s="26" t="str">
        <f>IF(AND(Table2[[#This Row],[STF for ADV]],Table2[[#This Row],[PVP For ADV]],Table2[[#This Row],[On Website]],Table2[[#This Row],[Setup Team Speak]]="Yes"),"Yes","No")</f>
        <v>No</v>
      </c>
    </row>
    <row r="47" spans="2:10" x14ac:dyDescent="0.25">
      <c r="B47" s="24" t="str">
        <f>Table1[[#This Row],[Character name]]</f>
        <v>Cece</v>
      </c>
      <c r="C47" s="25" t="str">
        <f>Table1[[#This Row],[At Handle]]</f>
        <v>jimTblob</v>
      </c>
      <c r="D47" s="25" t="str">
        <f>Table1[[#This Row],[Fleet Rank]]</f>
        <v>2. Member</v>
      </c>
      <c r="E47" s="25">
        <f>Table1[[#This Row],[PVP For ADV]]</f>
        <v>0</v>
      </c>
      <c r="F47" s="25">
        <f>Table1[[#This Row],[STF Lead For ADV]]</f>
        <v>0</v>
      </c>
      <c r="G47" s="25" t="str">
        <f>IF(Table1[[#This Row],[LFC Still Needed For ADV]]&lt;0,"Yes","No")</f>
        <v>No</v>
      </c>
      <c r="H47">
        <f>Table1[[#This Row],[On Website]]</f>
        <v>0</v>
      </c>
      <c r="I47">
        <f>Table1[[#This Row],[Setup Team Speak]]</f>
        <v>0</v>
      </c>
      <c r="J47" s="26" t="str">
        <f>IF(AND(Table2[[#This Row],[STF for ADV]],Table2[[#This Row],[PVP For ADV]],Table2[[#This Row],[On Website]],Table2[[#This Row],[Setup Team Speak]]="Yes"),"Yes","No")</f>
        <v>No</v>
      </c>
    </row>
    <row r="48" spans="2:10" x14ac:dyDescent="0.25">
      <c r="B48" s="24" t="str">
        <f>Table1[[#This Row],[Character name]]</f>
        <v>Celicia</v>
      </c>
      <c r="C48" s="25" t="str">
        <f>Table1[[#This Row],[At Handle]]</f>
        <v>Kekoa</v>
      </c>
      <c r="D48" s="25" t="str">
        <f>Table1[[#This Row],[Fleet Rank]]</f>
        <v>0. Initiate</v>
      </c>
      <c r="E48" s="25">
        <f>Table1[[#This Row],[PVP For ADV]]</f>
        <v>0</v>
      </c>
      <c r="F48" s="25">
        <f>Table1[[#This Row],[STF Lead For ADV]]</f>
        <v>0</v>
      </c>
      <c r="G48" s="25" t="str">
        <f>IF(Table1[[#This Row],[LFC Still Needed For ADV]]&lt;0,"Yes","No")</f>
        <v>No</v>
      </c>
      <c r="H48">
        <f>Table1[[#This Row],[On Website]]</f>
        <v>0</v>
      </c>
      <c r="I48">
        <f>Table1[[#This Row],[Setup Team Speak]]</f>
        <v>0</v>
      </c>
      <c r="J48" s="26" t="str">
        <f>IF(AND(Table2[[#This Row],[STF for ADV]],Table2[[#This Row],[PVP For ADV]],Table2[[#This Row],[On Website]],Table2[[#This Row],[Setup Team Speak]]="Yes"),"Yes","No")</f>
        <v>No</v>
      </c>
    </row>
    <row r="49" spans="2:10" x14ac:dyDescent="0.25">
      <c r="B49" s="24" t="str">
        <f>Table1[[#This Row],[Character name]]</f>
        <v>ceraphid</v>
      </c>
      <c r="C49" s="25" t="str">
        <f>Table1[[#This Row],[At Handle]]</f>
        <v>ceraphid</v>
      </c>
      <c r="D49" s="25" t="str">
        <f>Table1[[#This Row],[Fleet Rank]]</f>
        <v>0. Initiate</v>
      </c>
      <c r="E49" s="25">
        <f>Table1[[#This Row],[PVP For ADV]]</f>
        <v>0</v>
      </c>
      <c r="F49" s="25">
        <f>Table1[[#This Row],[STF Lead For ADV]]</f>
        <v>0</v>
      </c>
      <c r="G49" s="25" t="str">
        <f>IF(Table1[[#This Row],[LFC Still Needed For ADV]]&lt;0,"Yes","No")</f>
        <v>No</v>
      </c>
      <c r="H49">
        <f>Table1[[#This Row],[On Website]]</f>
        <v>0</v>
      </c>
      <c r="I49">
        <f>Table1[[#This Row],[Setup Team Speak]]</f>
        <v>0</v>
      </c>
      <c r="J49" s="26" t="str">
        <f>IF(AND(Table2[[#This Row],[STF for ADV]],Table2[[#This Row],[PVP For ADV]],Table2[[#This Row],[On Website]],Table2[[#This Row],[Setup Team Speak]]="Yes"),"Yes","No")</f>
        <v>No</v>
      </c>
    </row>
    <row r="50" spans="2:10" x14ac:dyDescent="0.25">
      <c r="B50" s="24" t="str">
        <f>Table1[[#This Row],[Character name]]</f>
        <v>Charles</v>
      </c>
      <c r="C50" s="25" t="str">
        <f>Table1[[#This Row],[At Handle]]</f>
        <v>csljr1</v>
      </c>
      <c r="D50" s="25" t="str">
        <f>Table1[[#This Row],[Fleet Rank]]</f>
        <v>1. Junior Member</v>
      </c>
      <c r="E50" s="25">
        <f>Table1[[#This Row],[PVP For ADV]]</f>
        <v>0</v>
      </c>
      <c r="F50" s="25">
        <f>Table1[[#This Row],[STF Lead For ADV]]</f>
        <v>0</v>
      </c>
      <c r="G50" s="25" t="str">
        <f>IF(Table1[[#This Row],[LFC Still Needed For ADV]]&lt;0,"Yes","No")</f>
        <v>No</v>
      </c>
      <c r="H50">
        <f>Table1[[#This Row],[On Website]]</f>
        <v>0</v>
      </c>
      <c r="I50">
        <f>Table1[[#This Row],[Setup Team Speak]]</f>
        <v>0</v>
      </c>
      <c r="J50" s="26" t="str">
        <f>IF(AND(Table2[[#This Row],[STF for ADV]],Table2[[#This Row],[PVP For ADV]],Table2[[#This Row],[On Website]],Table2[[#This Row],[Setup Team Speak]]="Yes"),"Yes","No")</f>
        <v>No</v>
      </c>
    </row>
    <row r="51" spans="2:10" x14ac:dyDescent="0.25">
      <c r="B51" s="24" t="str">
        <f>Table1[[#This Row],[Character name]]</f>
        <v>Chase</v>
      </c>
      <c r="C51" s="25" t="str">
        <f>Table1[[#This Row],[At Handle]]</f>
        <v>biglouie</v>
      </c>
      <c r="D51" s="25" t="str">
        <f>Table1[[#This Row],[Fleet Rank]]</f>
        <v>0. Initiate</v>
      </c>
      <c r="E51" s="25">
        <f>Table1[[#This Row],[PVP For ADV]]</f>
        <v>0</v>
      </c>
      <c r="F51" s="25">
        <f>Table1[[#This Row],[STF Lead For ADV]]</f>
        <v>0</v>
      </c>
      <c r="G51" s="25" t="str">
        <f>IF(Table1[[#This Row],[LFC Still Needed For ADV]]&lt;0,"Yes","No")</f>
        <v>Yes</v>
      </c>
      <c r="H51">
        <f>Table1[[#This Row],[On Website]]</f>
        <v>0</v>
      </c>
      <c r="I51">
        <f>Table1[[#This Row],[Setup Team Speak]]</f>
        <v>0</v>
      </c>
      <c r="J51" s="26" t="str">
        <f>IF(AND(Table2[[#This Row],[STF for ADV]],Table2[[#This Row],[PVP For ADV]],Table2[[#This Row],[On Website]],Table2[[#This Row],[Setup Team Speak]]="Yes"),"Yes","No")</f>
        <v>No</v>
      </c>
    </row>
    <row r="52" spans="2:10" x14ac:dyDescent="0.25">
      <c r="B52" s="24" t="str">
        <f>Table1[[#This Row],[Character name]]</f>
        <v>Chipmunk</v>
      </c>
      <c r="C52" s="25" t="str">
        <f>Table1[[#This Row],[At Handle]]</f>
        <v>snugglesaurus</v>
      </c>
      <c r="D52" s="25" t="str">
        <f>Table1[[#This Row],[Fleet Rank]]</f>
        <v>0. Initiate</v>
      </c>
      <c r="E52" s="25">
        <f>Table1[[#This Row],[PVP For ADV]]</f>
        <v>0</v>
      </c>
      <c r="F52" s="25">
        <f>Table1[[#This Row],[STF Lead For ADV]]</f>
        <v>0</v>
      </c>
      <c r="G52" s="25" t="str">
        <f>IF(Table1[[#This Row],[LFC Still Needed For ADV]]&lt;0,"Yes","No")</f>
        <v>No</v>
      </c>
      <c r="H52">
        <f>Table1[[#This Row],[On Website]]</f>
        <v>0</v>
      </c>
      <c r="I52">
        <f>Table1[[#This Row],[Setup Team Speak]]</f>
        <v>0</v>
      </c>
      <c r="J52" s="26" t="str">
        <f>IF(AND(Table2[[#This Row],[STF for ADV]],Table2[[#This Row],[PVP For ADV]],Table2[[#This Row],[On Website]],Table2[[#This Row],[Setup Team Speak]]="Yes"),"Yes","No")</f>
        <v>No</v>
      </c>
    </row>
    <row r="53" spans="2:10" x14ac:dyDescent="0.25">
      <c r="B53" s="24" t="str">
        <f>Table1[[#This Row],[Character name]]</f>
        <v>Cho'Koth</v>
      </c>
      <c r="C53" s="25" t="str">
        <f>Table1[[#This Row],[At Handle]]</f>
        <v>Kotheris</v>
      </c>
      <c r="D53" s="25" t="str">
        <f>Table1[[#This Row],[Fleet Rank]]</f>
        <v>0. Initiate</v>
      </c>
      <c r="E53" s="25">
        <f>Table1[[#This Row],[PVP For ADV]]</f>
        <v>0</v>
      </c>
      <c r="F53" s="25">
        <f>Table1[[#This Row],[STF Lead For ADV]]</f>
        <v>0</v>
      </c>
      <c r="G53" s="25" t="str">
        <f>IF(Table1[[#This Row],[LFC Still Needed For ADV]]&lt;0,"Yes","No")</f>
        <v>No</v>
      </c>
      <c r="H53">
        <f>Table1[[#This Row],[On Website]]</f>
        <v>0</v>
      </c>
      <c r="I53">
        <f>Table1[[#This Row],[Setup Team Speak]]</f>
        <v>0</v>
      </c>
      <c r="J53" s="26" t="str">
        <f>IF(AND(Table2[[#This Row],[STF for ADV]],Table2[[#This Row],[PVP For ADV]],Table2[[#This Row],[On Website]],Table2[[#This Row],[Setup Team Speak]]="Yes"),"Yes","No")</f>
        <v>No</v>
      </c>
    </row>
    <row r="54" spans="2:10" x14ac:dyDescent="0.25">
      <c r="B54" s="24" t="str">
        <f>Table1[[#This Row],[Character name]]</f>
        <v>Chris</v>
      </c>
      <c r="C54" s="25" t="str">
        <f>Table1[[#This Row],[At Handle]]</f>
        <v>XWRed5W3</v>
      </c>
      <c r="D54" s="25" t="str">
        <f>Table1[[#This Row],[Fleet Rank]]</f>
        <v>0. Initiate</v>
      </c>
      <c r="E54" s="25">
        <f>Table1[[#This Row],[PVP For ADV]]</f>
        <v>0</v>
      </c>
      <c r="F54" s="25">
        <f>Table1[[#This Row],[STF Lead For ADV]]</f>
        <v>0</v>
      </c>
      <c r="G54" s="25" t="str">
        <f>IF(Table1[[#This Row],[LFC Still Needed For ADV]]&lt;0,"Yes","No")</f>
        <v>No</v>
      </c>
      <c r="H54">
        <f>Table1[[#This Row],[On Website]]</f>
        <v>0</v>
      </c>
      <c r="I54">
        <f>Table1[[#This Row],[Setup Team Speak]]</f>
        <v>0</v>
      </c>
      <c r="J54" s="26" t="str">
        <f>IF(AND(Table2[[#This Row],[STF for ADV]],Table2[[#This Row],[PVP For ADV]],Table2[[#This Row],[On Website]],Table2[[#This Row],[Setup Team Speak]]="Yes"),"Yes","No")</f>
        <v>No</v>
      </c>
    </row>
    <row r="55" spans="2:10" x14ac:dyDescent="0.25">
      <c r="B55" s="24" t="str">
        <f>Table1[[#This Row],[Character name]]</f>
        <v>Christoper</v>
      </c>
      <c r="C55" s="25" t="str">
        <f>Table1[[#This Row],[At Handle]]</f>
        <v>bdwestfall</v>
      </c>
      <c r="D55" s="25" t="str">
        <f>Table1[[#This Row],[Fleet Rank]]</f>
        <v>0. Initiate</v>
      </c>
      <c r="E55" s="25">
        <f>Table1[[#This Row],[PVP For ADV]]</f>
        <v>0</v>
      </c>
      <c r="F55" s="25">
        <f>Table1[[#This Row],[STF Lead For ADV]]</f>
        <v>0</v>
      </c>
      <c r="G55" s="25" t="str">
        <f>IF(Table1[[#This Row],[LFC Still Needed For ADV]]&lt;0,"Yes","No")</f>
        <v>No</v>
      </c>
      <c r="H55">
        <f>Table1[[#This Row],[On Website]]</f>
        <v>0</v>
      </c>
      <c r="I55">
        <f>Table1[[#This Row],[Setup Team Speak]]</f>
        <v>0</v>
      </c>
      <c r="J55" s="26" t="str">
        <f>IF(AND(Table2[[#This Row],[STF for ADV]],Table2[[#This Row],[PVP For ADV]],Table2[[#This Row],[On Website]],Table2[[#This Row],[Setup Team Speak]]="Yes"),"Yes","No")</f>
        <v>No</v>
      </c>
    </row>
    <row r="56" spans="2:10" x14ac:dyDescent="0.25">
      <c r="B56" s="24" t="str">
        <f>Table1[[#This Row],[Character name]]</f>
        <v>Claire</v>
      </c>
      <c r="C56" s="25" t="str">
        <f>Table1[[#This Row],[At Handle]]</f>
        <v>Maelstrom04</v>
      </c>
      <c r="D56" s="25" t="str">
        <f>Table1[[#This Row],[Fleet Rank]]</f>
        <v>0. Initiate</v>
      </c>
      <c r="E56" s="25">
        <f>Table1[[#This Row],[PVP For ADV]]</f>
        <v>0</v>
      </c>
      <c r="F56" s="25">
        <f>Table1[[#This Row],[STF Lead For ADV]]</f>
        <v>0</v>
      </c>
      <c r="G56" s="25" t="str">
        <f>IF(Table1[[#This Row],[LFC Still Needed For ADV]]&lt;0,"Yes","No")</f>
        <v>No</v>
      </c>
      <c r="H56">
        <f>Table1[[#This Row],[On Website]]</f>
        <v>0</v>
      </c>
      <c r="I56">
        <f>Table1[[#This Row],[Setup Team Speak]]</f>
        <v>0</v>
      </c>
      <c r="J56" s="26" t="str">
        <f>IF(AND(Table2[[#This Row],[STF for ADV]],Table2[[#This Row],[PVP For ADV]],Table2[[#This Row],[On Website]],Table2[[#This Row],[Setup Team Speak]]="Yes"),"Yes","No")</f>
        <v>No</v>
      </c>
    </row>
    <row r="57" spans="2:10" x14ac:dyDescent="0.25">
      <c r="B57" s="24" t="str">
        <f>Table1[[#This Row],[Character name]]</f>
        <v>Connor</v>
      </c>
      <c r="C57" s="25" t="str">
        <f>Table1[[#This Row],[At Handle]]</f>
        <v>tubatitan88</v>
      </c>
      <c r="D57" s="25" t="str">
        <f>Table1[[#This Row],[Fleet Rank]]</f>
        <v>0. Initiate</v>
      </c>
      <c r="E57" s="25">
        <f>Table1[[#This Row],[PVP For ADV]]</f>
        <v>0</v>
      </c>
      <c r="F57" s="25">
        <f>Table1[[#This Row],[STF Lead For ADV]]</f>
        <v>0</v>
      </c>
      <c r="G57" s="25" t="str">
        <f>IF(Table1[[#This Row],[LFC Still Needed For ADV]]&lt;0,"Yes","No")</f>
        <v>No</v>
      </c>
      <c r="H57">
        <f>Table1[[#This Row],[On Website]]</f>
        <v>0</v>
      </c>
      <c r="I57">
        <f>Table1[[#This Row],[Setup Team Speak]]</f>
        <v>0</v>
      </c>
      <c r="J57" s="26" t="str">
        <f>IF(AND(Table2[[#This Row],[STF for ADV]],Table2[[#This Row],[PVP For ADV]],Table2[[#This Row],[On Website]],Table2[[#This Row],[Setup Team Speak]]="Yes"),"Yes","No")</f>
        <v>No</v>
      </c>
    </row>
    <row r="58" spans="2:10" x14ac:dyDescent="0.25">
      <c r="B58" s="24" t="str">
        <f>Table1[[#This Row],[Character name]]</f>
        <v>Cultastica</v>
      </c>
      <c r="C58" s="25" t="str">
        <f>Table1[[#This Row],[At Handle]]</f>
        <v>cultoo</v>
      </c>
      <c r="D58" s="25" t="str">
        <f>Table1[[#This Row],[Fleet Rank]]</f>
        <v>0. Initiate</v>
      </c>
      <c r="E58" s="25">
        <f>Table1[[#This Row],[PVP For ADV]]</f>
        <v>0</v>
      </c>
      <c r="F58" s="25">
        <f>Table1[[#This Row],[STF Lead For ADV]]</f>
        <v>0</v>
      </c>
      <c r="G58" s="25" t="str">
        <f>IF(Table1[[#This Row],[LFC Still Needed For ADV]]&lt;0,"Yes","No")</f>
        <v>No</v>
      </c>
      <c r="H58">
        <f>Table1[[#This Row],[On Website]]</f>
        <v>0</v>
      </c>
      <c r="I58">
        <f>Table1[[#This Row],[Setup Team Speak]]</f>
        <v>0</v>
      </c>
      <c r="J58" s="26" t="str">
        <f>IF(AND(Table2[[#This Row],[STF for ADV]],Table2[[#This Row],[PVP For ADV]],Table2[[#This Row],[On Website]],Table2[[#This Row],[Setup Team Speak]]="Yes"),"Yes","No")</f>
        <v>No</v>
      </c>
    </row>
    <row r="59" spans="2:10" x14ac:dyDescent="0.25">
      <c r="B59" s="24" t="str">
        <f>Table1[[#This Row],[Character name]]</f>
        <v>Cyrilmak</v>
      </c>
      <c r="C59" s="25" t="str">
        <f>Table1[[#This Row],[At Handle]]</f>
        <v>Cyrilmak</v>
      </c>
      <c r="D59" s="25" t="str">
        <f>Table1[[#This Row],[Fleet Rank]]</f>
        <v>4. Consul Initiate</v>
      </c>
      <c r="E59" s="25">
        <f>Table1[[#This Row],[PVP For ADV]]</f>
        <v>0</v>
      </c>
      <c r="F59" s="25">
        <f>Table1[[#This Row],[STF Lead For ADV]]</f>
        <v>0</v>
      </c>
      <c r="G59" s="25" t="str">
        <f>IF(Table1[[#This Row],[LFC Still Needed For ADV]]&lt;0,"Yes","No")</f>
        <v>No</v>
      </c>
      <c r="H59">
        <f>Table1[[#This Row],[On Website]]</f>
        <v>0</v>
      </c>
      <c r="I59">
        <f>Table1[[#This Row],[Setup Team Speak]]</f>
        <v>0</v>
      </c>
      <c r="J59" s="26" t="str">
        <f>IF(AND(Table2[[#This Row],[STF for ADV]],Table2[[#This Row],[PVP For ADV]],Table2[[#This Row],[On Website]],Table2[[#This Row],[Setup Team Speak]]="Yes"),"Yes","No")</f>
        <v>No</v>
      </c>
    </row>
    <row r="60" spans="2:10" x14ac:dyDescent="0.25">
      <c r="B60" s="24" t="str">
        <f>Table1[[#This Row],[Character name]]</f>
        <v>Darth Amidala</v>
      </c>
      <c r="C60" s="25" t="str">
        <f>Table1[[#This Row],[At Handle]]</f>
        <v>ImmortalSelene</v>
      </c>
      <c r="D60" s="25" t="str">
        <f>Table1[[#This Row],[Fleet Rank]]</f>
        <v>4. Consul Initiate</v>
      </c>
      <c r="E60" s="25">
        <f>Table1[[#This Row],[PVP For ADV]]</f>
        <v>0</v>
      </c>
      <c r="F60" s="25">
        <f>Table1[[#This Row],[STF Lead For ADV]]</f>
        <v>0</v>
      </c>
      <c r="G60" s="25" t="str">
        <f>IF(Table1[[#This Row],[LFC Still Needed For ADV]]&lt;0,"Yes","No")</f>
        <v>Yes</v>
      </c>
      <c r="H60">
        <f>Table1[[#This Row],[On Website]]</f>
        <v>0</v>
      </c>
      <c r="I60">
        <f>Table1[[#This Row],[Setup Team Speak]]</f>
        <v>0</v>
      </c>
      <c r="J60" s="26" t="str">
        <f>IF(AND(Table2[[#This Row],[STF for ADV]],Table2[[#This Row],[PVP For ADV]],Table2[[#This Row],[On Website]],Table2[[#This Row],[Setup Team Speak]]="Yes"),"Yes","No")</f>
        <v>No</v>
      </c>
    </row>
    <row r="61" spans="2:10" x14ac:dyDescent="0.25">
      <c r="B61" s="24" t="str">
        <f>Table1[[#This Row],[Character name]]</f>
        <v>DarthSage</v>
      </c>
      <c r="C61" s="25" t="str">
        <f>Table1[[#This Row],[At Handle]]</f>
        <v>darthsage00</v>
      </c>
      <c r="D61" s="25" t="str">
        <f>Table1[[#This Row],[Fleet Rank]]</f>
        <v>0. Initiate</v>
      </c>
      <c r="E61" s="25">
        <f>Table1[[#This Row],[PVP For ADV]]</f>
        <v>0</v>
      </c>
      <c r="F61" s="25">
        <f>Table1[[#This Row],[STF Lead For ADV]]</f>
        <v>0</v>
      </c>
      <c r="G61" s="25" t="str">
        <f>IF(Table1[[#This Row],[LFC Still Needed For ADV]]&lt;0,"Yes","No")</f>
        <v>No</v>
      </c>
      <c r="H61">
        <f>Table1[[#This Row],[On Website]]</f>
        <v>0</v>
      </c>
      <c r="I61">
        <f>Table1[[#This Row],[Setup Team Speak]]</f>
        <v>0</v>
      </c>
      <c r="J61" s="26" t="str">
        <f>IF(AND(Table2[[#This Row],[STF for ADV]],Table2[[#This Row],[PVP For ADV]],Table2[[#This Row],[On Website]],Table2[[#This Row],[Setup Team Speak]]="Yes"),"Yes","No")</f>
        <v>No</v>
      </c>
    </row>
    <row r="62" spans="2:10" x14ac:dyDescent="0.25">
      <c r="B62" s="24" t="str">
        <f>Table1[[#This Row],[Character name]]</f>
        <v>Daville Stargazer</v>
      </c>
      <c r="C62" s="25" t="str">
        <f>Table1[[#This Row],[At Handle]]</f>
        <v>Joebaby2775</v>
      </c>
      <c r="D62" s="25" t="str">
        <f>Table1[[#This Row],[Fleet Rank]]</f>
        <v>0. Initiate</v>
      </c>
      <c r="E62" s="25">
        <f>Table1[[#This Row],[PVP For ADV]]</f>
        <v>0</v>
      </c>
      <c r="F62" s="25">
        <f>Table1[[#This Row],[STF Lead For ADV]]</f>
        <v>0</v>
      </c>
      <c r="G62" s="25" t="str">
        <f>IF(Table1[[#This Row],[LFC Still Needed For ADV]]&lt;0,"Yes","No")</f>
        <v>No</v>
      </c>
      <c r="H62">
        <f>Table1[[#This Row],[On Website]]</f>
        <v>0</v>
      </c>
      <c r="I62">
        <f>Table1[[#This Row],[Setup Team Speak]]</f>
        <v>0</v>
      </c>
      <c r="J62" s="26" t="str">
        <f>IF(AND(Table2[[#This Row],[STF for ADV]],Table2[[#This Row],[PVP For ADV]],Table2[[#This Row],[On Website]],Table2[[#This Row],[Setup Team Speak]]="Yes"),"Yes","No")</f>
        <v>No</v>
      </c>
    </row>
    <row r="63" spans="2:10" x14ac:dyDescent="0.25">
      <c r="B63" s="24" t="str">
        <f>Table1[[#This Row],[Character name]]</f>
        <v>De Vries</v>
      </c>
      <c r="C63" s="25" t="str">
        <f>Table1[[#This Row],[At Handle]]</f>
        <v>HouseAtreides</v>
      </c>
      <c r="D63" s="25" t="str">
        <f>Table1[[#This Row],[Fleet Rank]]</f>
        <v>1. Junior Member</v>
      </c>
      <c r="E63" s="25">
        <f>Table1[[#This Row],[PVP For ADV]]</f>
        <v>0</v>
      </c>
      <c r="F63" s="25">
        <f>Table1[[#This Row],[STF Lead For ADV]]</f>
        <v>0</v>
      </c>
      <c r="G63" s="25" t="str">
        <f>IF(Table1[[#This Row],[LFC Still Needed For ADV]]&lt;0,"Yes","No")</f>
        <v>No</v>
      </c>
      <c r="H63">
        <f>Table1[[#This Row],[On Website]]</f>
        <v>0</v>
      </c>
      <c r="I63">
        <f>Table1[[#This Row],[Setup Team Speak]]</f>
        <v>0</v>
      </c>
      <c r="J63" s="26" t="str">
        <f>IF(AND(Table2[[#This Row],[STF for ADV]],Table2[[#This Row],[PVP For ADV]],Table2[[#This Row],[On Website]],Table2[[#This Row],[Setup Team Speak]]="Yes"),"Yes","No")</f>
        <v>No</v>
      </c>
    </row>
    <row r="64" spans="2:10" x14ac:dyDescent="0.25">
      <c r="B64" s="24" t="str">
        <f>Table1[[#This Row],[Character name]]</f>
        <v>Deathicate</v>
      </c>
      <c r="C64" s="25" t="str">
        <f>Table1[[#This Row],[At Handle]]</f>
        <v>futurespuds1</v>
      </c>
      <c r="D64" s="25" t="str">
        <f>Table1[[#This Row],[Fleet Rank]]</f>
        <v>0. Initiate</v>
      </c>
      <c r="E64" s="25">
        <f>Table1[[#This Row],[PVP For ADV]]</f>
        <v>0</v>
      </c>
      <c r="F64" s="25">
        <f>Table1[[#This Row],[STF Lead For ADV]]</f>
        <v>0</v>
      </c>
      <c r="G64" s="25" t="str">
        <f>IF(Table1[[#This Row],[LFC Still Needed For ADV]]&lt;0,"Yes","No")</f>
        <v>No</v>
      </c>
      <c r="H64">
        <f>Table1[[#This Row],[On Website]]</f>
        <v>0</v>
      </c>
      <c r="I64">
        <f>Table1[[#This Row],[Setup Team Speak]]</f>
        <v>0</v>
      </c>
      <c r="J64" s="26" t="str">
        <f>IF(AND(Table2[[#This Row],[STF for ADV]],Table2[[#This Row],[PVP For ADV]],Table2[[#This Row],[On Website]],Table2[[#This Row],[Setup Team Speak]]="Yes"),"Yes","No")</f>
        <v>No</v>
      </c>
    </row>
    <row r="65" spans="2:10" x14ac:dyDescent="0.25">
      <c r="B65" s="24" t="str">
        <f>Table1[[#This Row],[Character name]]</f>
        <v>Deimos</v>
      </c>
      <c r="C65" s="25" t="str">
        <f>Table1[[#This Row],[At Handle]]</f>
        <v>Messmint</v>
      </c>
      <c r="D65" s="25" t="str">
        <f>Table1[[#This Row],[Fleet Rank]]</f>
        <v>4. Consul Initiate</v>
      </c>
      <c r="E65" s="25">
        <f>Table1[[#This Row],[PVP For ADV]]</f>
        <v>0</v>
      </c>
      <c r="F65" s="25">
        <f>Table1[[#This Row],[STF Lead For ADV]]</f>
        <v>0</v>
      </c>
      <c r="G65" s="25" t="str">
        <f>IF(Table1[[#This Row],[LFC Still Needed For ADV]]&lt;0,"Yes","No")</f>
        <v>Yes</v>
      </c>
      <c r="H65">
        <f>Table1[[#This Row],[On Website]]</f>
        <v>0</v>
      </c>
      <c r="I65">
        <f>Table1[[#This Row],[Setup Team Speak]]</f>
        <v>0</v>
      </c>
      <c r="J65" s="26" t="str">
        <f>IF(AND(Table2[[#This Row],[STF for ADV]],Table2[[#This Row],[PVP For ADV]],Table2[[#This Row],[On Website]],Table2[[#This Row],[Setup Team Speak]]="Yes"),"Yes","No")</f>
        <v>No</v>
      </c>
    </row>
    <row r="66" spans="2:10" x14ac:dyDescent="0.25">
      <c r="B66" s="24" t="str">
        <f>Table1[[#This Row],[Character name]]</f>
        <v>Dinesy</v>
      </c>
      <c r="C66" s="25" t="str">
        <f>Table1[[#This Row],[At Handle]]</f>
        <v>Dinesyboy</v>
      </c>
      <c r="D66" s="25" t="str">
        <f>Table1[[#This Row],[Fleet Rank]]</f>
        <v>0. Initiate</v>
      </c>
      <c r="E66" s="25">
        <f>Table1[[#This Row],[PVP For ADV]]</f>
        <v>0</v>
      </c>
      <c r="F66" s="25">
        <f>Table1[[#This Row],[STF Lead For ADV]]</f>
        <v>0</v>
      </c>
      <c r="G66" s="25" t="str">
        <f>IF(Table1[[#This Row],[LFC Still Needed For ADV]]&lt;0,"Yes","No")</f>
        <v>No</v>
      </c>
      <c r="H66">
        <f>Table1[[#This Row],[On Website]]</f>
        <v>0</v>
      </c>
      <c r="I66">
        <f>Table1[[#This Row],[Setup Team Speak]]</f>
        <v>0</v>
      </c>
      <c r="J66" s="26" t="str">
        <f>IF(AND(Table2[[#This Row],[STF for ADV]],Table2[[#This Row],[PVP For ADV]],Table2[[#This Row],[On Website]],Table2[[#This Row],[Setup Team Speak]]="Yes"),"Yes","No")</f>
        <v>No</v>
      </c>
    </row>
    <row r="67" spans="2:10" x14ac:dyDescent="0.25">
      <c r="B67" s="24" t="str">
        <f>Table1[[#This Row],[Character name]]</f>
        <v>Djarzenian</v>
      </c>
      <c r="C67" s="25" t="str">
        <f>Table1[[#This Row],[At Handle]]</f>
        <v>djarzenian</v>
      </c>
      <c r="D67" s="25" t="str">
        <f>Table1[[#This Row],[Fleet Rank]]</f>
        <v>2. Member</v>
      </c>
      <c r="E67" s="25">
        <f>Table1[[#This Row],[PVP For ADV]]</f>
        <v>0</v>
      </c>
      <c r="F67" s="25">
        <f>Table1[[#This Row],[STF Lead For ADV]]</f>
        <v>0</v>
      </c>
      <c r="G67" s="25" t="str">
        <f>IF(Table1[[#This Row],[LFC Still Needed For ADV]]&lt;0,"Yes","No")</f>
        <v>No</v>
      </c>
      <c r="H67">
        <f>Table1[[#This Row],[On Website]]</f>
        <v>0</v>
      </c>
      <c r="I67">
        <f>Table1[[#This Row],[Setup Team Speak]]</f>
        <v>0</v>
      </c>
      <c r="J67" s="26" t="str">
        <f>IF(AND(Table2[[#This Row],[STF for ADV]],Table2[[#This Row],[PVP For ADV]],Table2[[#This Row],[On Website]],Table2[[#This Row],[Setup Team Speak]]="Yes"),"Yes","No")</f>
        <v>No</v>
      </c>
    </row>
    <row r="68" spans="2:10" x14ac:dyDescent="0.25">
      <c r="B68" s="24" t="str">
        <f>Table1[[#This Row],[Character name]]</f>
        <v>Donovan</v>
      </c>
      <c r="C68" s="25" t="str">
        <f>Table1[[#This Row],[At Handle]]</f>
        <v>Malmagor</v>
      </c>
      <c r="D68" s="25" t="str">
        <f>Table1[[#This Row],[Fleet Rank]]</f>
        <v>1. Junior Member</v>
      </c>
      <c r="E68" s="25">
        <f>Table1[[#This Row],[PVP For ADV]]</f>
        <v>0</v>
      </c>
      <c r="F68" s="25">
        <f>Table1[[#This Row],[STF Lead For ADV]]</f>
        <v>0</v>
      </c>
      <c r="G68" s="25" t="str">
        <f>IF(Table1[[#This Row],[LFC Still Needed For ADV]]&lt;0,"Yes","No")</f>
        <v>No</v>
      </c>
      <c r="H68">
        <f>Table1[[#This Row],[On Website]]</f>
        <v>0</v>
      </c>
      <c r="I68">
        <f>Table1[[#This Row],[Setup Team Speak]]</f>
        <v>0</v>
      </c>
      <c r="J68" s="26" t="str">
        <f>IF(AND(Table2[[#This Row],[STF for ADV]],Table2[[#This Row],[PVP For ADV]],Table2[[#This Row],[On Website]],Table2[[#This Row],[Setup Team Speak]]="Yes"),"Yes","No")</f>
        <v>No</v>
      </c>
    </row>
    <row r="69" spans="2:10" x14ac:dyDescent="0.25">
      <c r="B69" s="24" t="str">
        <f>Table1[[#This Row],[Character name]]</f>
        <v>Douglas</v>
      </c>
      <c r="C69" s="25" t="str">
        <f>Table1[[#This Row],[At Handle]]</f>
        <v>Mossimo_Barbarossa</v>
      </c>
      <c r="D69" s="25" t="str">
        <f>Table1[[#This Row],[Fleet Rank]]</f>
        <v>0. Initiate</v>
      </c>
      <c r="E69" s="25">
        <f>Table1[[#This Row],[PVP For ADV]]</f>
        <v>0</v>
      </c>
      <c r="F69" s="25">
        <f>Table1[[#This Row],[STF Lead For ADV]]</f>
        <v>0</v>
      </c>
      <c r="G69" s="25" t="str">
        <f>IF(Table1[[#This Row],[LFC Still Needed For ADV]]&lt;0,"Yes","No")</f>
        <v>No</v>
      </c>
      <c r="H69">
        <f>Table1[[#This Row],[On Website]]</f>
        <v>0</v>
      </c>
      <c r="I69">
        <f>Table1[[#This Row],[Setup Team Speak]]</f>
        <v>0</v>
      </c>
      <c r="J69" s="26" t="str">
        <f>IF(AND(Table2[[#This Row],[STF for ADV]],Table2[[#This Row],[PVP For ADV]],Table2[[#This Row],[On Website]],Table2[[#This Row],[Setup Team Speak]]="Yes"),"Yes","No")</f>
        <v>No</v>
      </c>
    </row>
    <row r="70" spans="2:10" x14ac:dyDescent="0.25">
      <c r="B70" s="24" t="str">
        <f>Table1[[#This Row],[Character name]]</f>
        <v>Drake</v>
      </c>
      <c r="C70" s="25" t="str">
        <f>Table1[[#This Row],[At Handle]]</f>
        <v>Incendium</v>
      </c>
      <c r="D70" s="25" t="str">
        <f>Table1[[#This Row],[Fleet Rank]]</f>
        <v>0. Initiate</v>
      </c>
      <c r="E70" s="25">
        <f>Table1[[#This Row],[PVP For ADV]]</f>
        <v>0</v>
      </c>
      <c r="F70" s="25">
        <f>Table1[[#This Row],[STF Lead For ADV]]</f>
        <v>0</v>
      </c>
      <c r="G70" s="25" t="str">
        <f>IF(Table1[[#This Row],[LFC Still Needed For ADV]]&lt;0,"Yes","No")</f>
        <v>No</v>
      </c>
      <c r="H70">
        <f>Table1[[#This Row],[On Website]]</f>
        <v>0</v>
      </c>
      <c r="I70">
        <f>Table1[[#This Row],[Setup Team Speak]]</f>
        <v>0</v>
      </c>
      <c r="J70" s="26" t="str">
        <f>IF(AND(Table2[[#This Row],[STF for ADV]],Table2[[#This Row],[PVP For ADV]],Table2[[#This Row],[On Website]],Table2[[#This Row],[Setup Team Speak]]="Yes"),"Yes","No")</f>
        <v>No</v>
      </c>
    </row>
    <row r="71" spans="2:10" x14ac:dyDescent="0.25">
      <c r="B71" s="24" t="str">
        <f>Table1[[#This Row],[Character name]]</f>
        <v>Dumat</v>
      </c>
      <c r="C71" s="25" t="str">
        <f>Table1[[#This Row],[At Handle]]</f>
        <v>Tanthal</v>
      </c>
      <c r="D71" s="25" t="str">
        <f>Table1[[#This Row],[Fleet Rank]]</f>
        <v>2. Member</v>
      </c>
      <c r="E71" s="25">
        <f>Table1[[#This Row],[PVP For ADV]]</f>
        <v>0</v>
      </c>
      <c r="F71" s="25">
        <f>Table1[[#This Row],[STF Lead For ADV]]</f>
        <v>0</v>
      </c>
      <c r="G71" s="25" t="str">
        <f>IF(Table1[[#This Row],[LFC Still Needed For ADV]]&lt;0,"Yes","No")</f>
        <v>No</v>
      </c>
      <c r="H71">
        <f>Table1[[#This Row],[On Website]]</f>
        <v>0</v>
      </c>
      <c r="I71">
        <f>Table1[[#This Row],[Setup Team Speak]]</f>
        <v>0</v>
      </c>
      <c r="J71" s="26" t="str">
        <f>IF(AND(Table2[[#This Row],[STF for ADV]],Table2[[#This Row],[PVP For ADV]],Table2[[#This Row],[On Website]],Table2[[#This Row],[Setup Team Speak]]="Yes"),"Yes","No")</f>
        <v>No</v>
      </c>
    </row>
    <row r="72" spans="2:10" x14ac:dyDescent="0.25">
      <c r="B72" s="24" t="str">
        <f>Table1[[#This Row],[Character name]]</f>
        <v>Duncan</v>
      </c>
      <c r="C72" s="25" t="str">
        <f>Table1[[#This Row],[At Handle]]</f>
        <v>technocricket</v>
      </c>
      <c r="D72" s="25" t="str">
        <f>Table1[[#This Row],[Fleet Rank]]</f>
        <v>0. Initiate</v>
      </c>
      <c r="E72" s="25">
        <f>Table1[[#This Row],[PVP For ADV]]</f>
        <v>0</v>
      </c>
      <c r="F72" s="25">
        <f>Table1[[#This Row],[STF Lead For ADV]]</f>
        <v>0</v>
      </c>
      <c r="G72" s="25" t="str">
        <f>IF(Table1[[#This Row],[LFC Still Needed For ADV]]&lt;0,"Yes","No")</f>
        <v>No</v>
      </c>
      <c r="H72">
        <f>Table1[[#This Row],[On Website]]</f>
        <v>0</v>
      </c>
      <c r="I72">
        <f>Table1[[#This Row],[Setup Team Speak]]</f>
        <v>0</v>
      </c>
      <c r="J72" s="26" t="str">
        <f>IF(AND(Table2[[#This Row],[STF for ADV]],Table2[[#This Row],[PVP For ADV]],Table2[[#This Row],[On Website]],Table2[[#This Row],[Setup Team Speak]]="Yes"),"Yes","No")</f>
        <v>No</v>
      </c>
    </row>
    <row r="73" spans="2:10" x14ac:dyDescent="0.25">
      <c r="B73" s="24" t="str">
        <f>Table1[[#This Row],[Character name]]</f>
        <v>Ehjoss</v>
      </c>
      <c r="C73" s="25" t="str">
        <f>Table1[[#This Row],[At Handle]]</f>
        <v>VodkaTonic</v>
      </c>
      <c r="D73" s="25" t="str">
        <f>Table1[[#This Row],[Fleet Rank]]</f>
        <v>1. Junior Member</v>
      </c>
      <c r="E73" s="25">
        <f>Table1[[#This Row],[PVP For ADV]]</f>
        <v>0</v>
      </c>
      <c r="F73" s="25">
        <f>Table1[[#This Row],[STF Lead For ADV]]</f>
        <v>0</v>
      </c>
      <c r="G73" s="25" t="str">
        <f>IF(Table1[[#This Row],[LFC Still Needed For ADV]]&lt;0,"Yes","No")</f>
        <v>No</v>
      </c>
      <c r="H73">
        <f>Table1[[#This Row],[On Website]]</f>
        <v>0</v>
      </c>
      <c r="I73">
        <f>Table1[[#This Row],[Setup Team Speak]]</f>
        <v>0</v>
      </c>
      <c r="J73" s="26" t="str">
        <f>IF(AND(Table2[[#This Row],[STF for ADV]],Table2[[#This Row],[PVP For ADV]],Table2[[#This Row],[On Website]],Table2[[#This Row],[Setup Team Speak]]="Yes"),"Yes","No")</f>
        <v>No</v>
      </c>
    </row>
    <row r="74" spans="2:10" x14ac:dyDescent="0.25">
      <c r="B74" s="24" t="str">
        <f>Table1[[#This Row],[Character name]]</f>
        <v>Eighteen</v>
      </c>
      <c r="C74" s="25" t="str">
        <f>Table1[[#This Row],[At Handle]]</f>
        <v>seaquest3062</v>
      </c>
      <c r="D74" s="25" t="str">
        <f>Table1[[#This Row],[Fleet Rank]]</f>
        <v>3. Senior Member</v>
      </c>
      <c r="E74" s="25">
        <f>Table1[[#This Row],[PVP For ADV]]</f>
        <v>0</v>
      </c>
      <c r="F74" s="25">
        <f>Table1[[#This Row],[STF Lead For ADV]]</f>
        <v>0</v>
      </c>
      <c r="G74" s="25" t="str">
        <f>IF(Table1[[#This Row],[LFC Still Needed For ADV]]&lt;0,"Yes","No")</f>
        <v>No</v>
      </c>
      <c r="H74">
        <f>Table1[[#This Row],[On Website]]</f>
        <v>0</v>
      </c>
      <c r="I74">
        <f>Table1[[#This Row],[Setup Team Speak]]</f>
        <v>0</v>
      </c>
      <c r="J74" s="26" t="str">
        <f>IF(AND(Table2[[#This Row],[STF for ADV]],Table2[[#This Row],[PVP For ADV]],Table2[[#This Row],[On Website]],Table2[[#This Row],[Setup Team Speak]]="Yes"),"Yes","No")</f>
        <v>No</v>
      </c>
    </row>
    <row r="75" spans="2:10" x14ac:dyDescent="0.25">
      <c r="B75" s="24" t="str">
        <f>Table1[[#This Row],[Character name]]</f>
        <v>Elnora</v>
      </c>
      <c r="C75" s="25" t="str">
        <f>Table1[[#This Row],[At Handle]]</f>
        <v>DuggyVersus</v>
      </c>
      <c r="D75" s="25" t="str">
        <f>Table1[[#This Row],[Fleet Rank]]</f>
        <v>3. Senior Member</v>
      </c>
      <c r="E75" s="25">
        <f>Table1[[#This Row],[PVP For ADV]]</f>
        <v>0</v>
      </c>
      <c r="F75" s="25">
        <f>Table1[[#This Row],[STF Lead For ADV]]</f>
        <v>0</v>
      </c>
      <c r="G75" s="25" t="str">
        <f>IF(Table1[[#This Row],[LFC Still Needed For ADV]]&lt;0,"Yes","No")</f>
        <v>No</v>
      </c>
      <c r="H75">
        <f>Table1[[#This Row],[On Website]]</f>
        <v>0</v>
      </c>
      <c r="I75">
        <f>Table1[[#This Row],[Setup Team Speak]]</f>
        <v>0</v>
      </c>
      <c r="J75" s="26" t="str">
        <f>IF(AND(Table2[[#This Row],[STF for ADV]],Table2[[#This Row],[PVP For ADV]],Table2[[#This Row],[On Website]],Table2[[#This Row],[Setup Team Speak]]="Yes"),"Yes","No")</f>
        <v>No</v>
      </c>
    </row>
    <row r="76" spans="2:10" x14ac:dyDescent="0.25">
      <c r="B76" s="24" t="str">
        <f>Table1[[#This Row],[Character name]]</f>
        <v>Ely McDermot</v>
      </c>
      <c r="C76" s="25" t="str">
        <f>Table1[[#This Row],[At Handle]]</f>
        <v>LastErr</v>
      </c>
      <c r="D76" s="25" t="str">
        <f>Table1[[#This Row],[Fleet Rank]]</f>
        <v>0. Initiate</v>
      </c>
      <c r="E76" s="25">
        <f>Table1[[#This Row],[PVP For ADV]]</f>
        <v>0</v>
      </c>
      <c r="F76" s="25">
        <f>Table1[[#This Row],[STF Lead For ADV]]</f>
        <v>0</v>
      </c>
      <c r="G76" s="25" t="str">
        <f>IF(Table1[[#This Row],[LFC Still Needed For ADV]]&lt;0,"Yes","No")</f>
        <v>No</v>
      </c>
      <c r="H76">
        <f>Table1[[#This Row],[On Website]]</f>
        <v>0</v>
      </c>
      <c r="I76">
        <f>Table1[[#This Row],[Setup Team Speak]]</f>
        <v>0</v>
      </c>
      <c r="J76" s="26" t="str">
        <f>IF(AND(Table2[[#This Row],[STF for ADV]],Table2[[#This Row],[PVP For ADV]],Table2[[#This Row],[On Website]],Table2[[#This Row],[Setup Team Speak]]="Yes"),"Yes","No")</f>
        <v>No</v>
      </c>
    </row>
    <row r="77" spans="2:10" x14ac:dyDescent="0.25">
      <c r="B77" s="24" t="str">
        <f>Table1[[#This Row],[Character name]]</f>
        <v>Emerson</v>
      </c>
      <c r="C77" s="25" t="str">
        <f>Table1[[#This Row],[At Handle]]</f>
        <v>Matchoo</v>
      </c>
      <c r="D77" s="25" t="str">
        <f>Table1[[#This Row],[Fleet Rank]]</f>
        <v>3. Senior Member</v>
      </c>
      <c r="E77" s="25">
        <f>Table1[[#This Row],[PVP For ADV]]</f>
        <v>0</v>
      </c>
      <c r="F77" s="25">
        <f>Table1[[#This Row],[STF Lead For ADV]]</f>
        <v>0</v>
      </c>
      <c r="G77" s="25" t="str">
        <f>IF(Table1[[#This Row],[LFC Still Needed For ADV]]&lt;0,"Yes","No")</f>
        <v>No</v>
      </c>
      <c r="H77">
        <f>Table1[[#This Row],[On Website]]</f>
        <v>0</v>
      </c>
      <c r="I77">
        <f>Table1[[#This Row],[Setup Team Speak]]</f>
        <v>0</v>
      </c>
      <c r="J77" s="26" t="str">
        <f>IF(AND(Table2[[#This Row],[STF for ADV]],Table2[[#This Row],[PVP For ADV]],Table2[[#This Row],[On Website]],Table2[[#This Row],[Setup Team Speak]]="Yes"),"Yes","No")</f>
        <v>No</v>
      </c>
    </row>
    <row r="78" spans="2:10" x14ac:dyDescent="0.25">
      <c r="B78" s="24" t="str">
        <f>Table1[[#This Row],[Character name]]</f>
        <v>Enoch Dax</v>
      </c>
      <c r="C78" s="25" t="str">
        <f>Table1[[#This Row],[At Handle]]</f>
        <v>Beatlejoose</v>
      </c>
      <c r="D78" s="25" t="str">
        <f>Table1[[#This Row],[Fleet Rank]]</f>
        <v>0. Initiate</v>
      </c>
      <c r="E78" s="25">
        <f>Table1[[#This Row],[PVP For ADV]]</f>
        <v>0</v>
      </c>
      <c r="F78" s="25">
        <f>Table1[[#This Row],[STF Lead For ADV]]</f>
        <v>0</v>
      </c>
      <c r="G78" s="25" t="str">
        <f>IF(Table1[[#This Row],[LFC Still Needed For ADV]]&lt;0,"Yes","No")</f>
        <v>No</v>
      </c>
      <c r="H78">
        <f>Table1[[#This Row],[On Website]]</f>
        <v>0</v>
      </c>
      <c r="I78">
        <f>Table1[[#This Row],[Setup Team Speak]]</f>
        <v>0</v>
      </c>
      <c r="J78" s="26" t="str">
        <f>IF(AND(Table2[[#This Row],[STF for ADV]],Table2[[#This Row],[PVP For ADV]],Table2[[#This Row],[On Website]],Table2[[#This Row],[Setup Team Speak]]="Yes"),"Yes","No")</f>
        <v>No</v>
      </c>
    </row>
    <row r="79" spans="2:10" x14ac:dyDescent="0.25">
      <c r="B79" s="24" t="str">
        <f>Table1[[#This Row],[Character name]]</f>
        <v>Eragon</v>
      </c>
      <c r="C79" s="25" t="str">
        <f>Table1[[#This Row],[At Handle]]</f>
        <v>csljr1</v>
      </c>
      <c r="D79" s="25" t="str">
        <f>Table1[[#This Row],[Fleet Rank]]</f>
        <v>1. Junior Member</v>
      </c>
      <c r="E79" s="25">
        <f>Table1[[#This Row],[PVP For ADV]]</f>
        <v>0</v>
      </c>
      <c r="F79" s="25">
        <f>Table1[[#This Row],[STF Lead For ADV]]</f>
        <v>0</v>
      </c>
      <c r="G79" s="25" t="str">
        <f>IF(Table1[[#This Row],[LFC Still Needed For ADV]]&lt;0,"Yes","No")</f>
        <v>No</v>
      </c>
      <c r="H79">
        <f>Table1[[#This Row],[On Website]]</f>
        <v>0</v>
      </c>
      <c r="I79">
        <f>Table1[[#This Row],[Setup Team Speak]]</f>
        <v>0</v>
      </c>
      <c r="J79" s="26" t="str">
        <f>IF(AND(Table2[[#This Row],[STF for ADV]],Table2[[#This Row],[PVP For ADV]],Table2[[#This Row],[On Website]],Table2[[#This Row],[Setup Team Speak]]="Yes"),"Yes","No")</f>
        <v>No</v>
      </c>
    </row>
    <row r="80" spans="2:10" x14ac:dyDescent="0.25">
      <c r="B80" s="24" t="str">
        <f>Table1[[#This Row],[Character name]]</f>
        <v>Ethelwolfe</v>
      </c>
      <c r="C80" s="25" t="str">
        <f>Table1[[#This Row],[At Handle]]</f>
        <v>ethelwolfe</v>
      </c>
      <c r="D80" s="25" t="str">
        <f>Table1[[#This Row],[Fleet Rank]]</f>
        <v>0. Initiate</v>
      </c>
      <c r="E80" s="25">
        <f>Table1[[#This Row],[PVP For ADV]]</f>
        <v>0</v>
      </c>
      <c r="F80" s="25">
        <f>Table1[[#This Row],[STF Lead For ADV]]</f>
        <v>0</v>
      </c>
      <c r="G80" s="25" t="str">
        <f>IF(Table1[[#This Row],[LFC Still Needed For ADV]]&lt;0,"Yes","No")</f>
        <v>No</v>
      </c>
      <c r="H80">
        <f>Table1[[#This Row],[On Website]]</f>
        <v>0</v>
      </c>
      <c r="I80">
        <f>Table1[[#This Row],[Setup Team Speak]]</f>
        <v>0</v>
      </c>
      <c r="J80" s="26" t="str">
        <f>IF(AND(Table2[[#This Row],[STF for ADV]],Table2[[#This Row],[PVP For ADV]],Table2[[#This Row],[On Website]],Table2[[#This Row],[Setup Team Speak]]="Yes"),"Yes","No")</f>
        <v>No</v>
      </c>
    </row>
    <row r="81" spans="2:10" x14ac:dyDescent="0.25">
      <c r="B81" s="24" t="str">
        <f>Table1[[#This Row],[Character name]]</f>
        <v>Eugene West</v>
      </c>
      <c r="C81" s="25" t="str">
        <f>Table1[[#This Row],[At Handle]]</f>
        <v>kereto</v>
      </c>
      <c r="D81" s="25" t="str">
        <f>Table1[[#This Row],[Fleet Rank]]</f>
        <v>0. Initiate</v>
      </c>
      <c r="E81" s="25">
        <f>Table1[[#This Row],[PVP For ADV]]</f>
        <v>0</v>
      </c>
      <c r="F81" s="25">
        <f>Table1[[#This Row],[STF Lead For ADV]]</f>
        <v>0</v>
      </c>
      <c r="G81" s="25" t="str">
        <f>IF(Table1[[#This Row],[LFC Still Needed For ADV]]&lt;0,"Yes","No")</f>
        <v>No</v>
      </c>
      <c r="H81">
        <f>Table1[[#This Row],[On Website]]</f>
        <v>0</v>
      </c>
      <c r="I81">
        <f>Table1[[#This Row],[Setup Team Speak]]</f>
        <v>0</v>
      </c>
      <c r="J81" s="26" t="str">
        <f>IF(AND(Table2[[#This Row],[STF for ADV]],Table2[[#This Row],[PVP For ADV]],Table2[[#This Row],[On Website]],Table2[[#This Row],[Setup Team Speak]]="Yes"),"Yes","No")</f>
        <v>No</v>
      </c>
    </row>
    <row r="82" spans="2:10" x14ac:dyDescent="0.25">
      <c r="B82" s="24" t="str">
        <f>Table1[[#This Row],[Character name]]</f>
        <v>Evach</v>
      </c>
      <c r="C82" s="25" t="str">
        <f>Table1[[#This Row],[At Handle]]</f>
        <v>SBC0021</v>
      </c>
      <c r="D82" s="25" t="str">
        <f>Table1[[#This Row],[Fleet Rank]]</f>
        <v>6. Senior Council</v>
      </c>
      <c r="E82" s="25">
        <f>Table1[[#This Row],[PVP For ADV]]</f>
        <v>0</v>
      </c>
      <c r="F82" s="25">
        <f>Table1[[#This Row],[STF Lead For ADV]]</f>
        <v>0</v>
      </c>
      <c r="G82" s="25" t="str">
        <f>IF(Table1[[#This Row],[LFC Still Needed For ADV]]&lt;0,"Yes","No")</f>
        <v>Yes</v>
      </c>
      <c r="H82">
        <f>Table1[[#This Row],[On Website]]</f>
        <v>0</v>
      </c>
      <c r="I82">
        <f>Table1[[#This Row],[Setup Team Speak]]</f>
        <v>0</v>
      </c>
      <c r="J82" s="26" t="str">
        <f>IF(AND(Table2[[#This Row],[STF for ADV]],Table2[[#This Row],[PVP For ADV]],Table2[[#This Row],[On Website]],Table2[[#This Row],[Setup Team Speak]]="Yes"),"Yes","No")</f>
        <v>No</v>
      </c>
    </row>
    <row r="83" spans="2:10" x14ac:dyDescent="0.25">
      <c r="B83" s="24" t="str">
        <f>Table1[[#This Row],[Character name]]</f>
        <v>Evak</v>
      </c>
      <c r="C83" s="25" t="str">
        <f>Table1[[#This Row],[At Handle]]</f>
        <v>SBC0021</v>
      </c>
      <c r="D83" s="25" t="str">
        <f>Table1[[#This Row],[Fleet Rank]]</f>
        <v>6. Senior Council</v>
      </c>
      <c r="E83" s="25">
        <f>Table1[[#This Row],[PVP For ADV]]</f>
        <v>0</v>
      </c>
      <c r="F83" s="25">
        <f>Table1[[#This Row],[STF Lead For ADV]]</f>
        <v>0</v>
      </c>
      <c r="G83" s="25" t="str">
        <f>IF(Table1[[#This Row],[LFC Still Needed For ADV]]&lt;0,"Yes","No")</f>
        <v>Yes</v>
      </c>
      <c r="H83">
        <f>Table1[[#This Row],[On Website]]</f>
        <v>0</v>
      </c>
      <c r="I83">
        <f>Table1[[#This Row],[Setup Team Speak]]</f>
        <v>0</v>
      </c>
      <c r="J83" s="26" t="str">
        <f>IF(AND(Table2[[#This Row],[STF for ADV]],Table2[[#This Row],[PVP For ADV]],Table2[[#This Row],[On Website]],Table2[[#This Row],[Setup Team Speak]]="Yes"),"Yes","No")</f>
        <v>No</v>
      </c>
    </row>
    <row r="84" spans="2:10" x14ac:dyDescent="0.25">
      <c r="B84" s="24" t="str">
        <f>Table1[[#This Row],[Character name]]</f>
        <v>Ezekiel</v>
      </c>
      <c r="C84" s="25" t="str">
        <f>Table1[[#This Row],[At Handle]]</f>
        <v>TimecopE01</v>
      </c>
      <c r="D84" s="25" t="str">
        <f>Table1[[#This Row],[Fleet Rank]]</f>
        <v>1. Junior Member</v>
      </c>
      <c r="E84" s="25">
        <f>Table1[[#This Row],[PVP For ADV]]</f>
        <v>0</v>
      </c>
      <c r="F84" s="25">
        <f>Table1[[#This Row],[STF Lead For ADV]]</f>
        <v>0</v>
      </c>
      <c r="G84" s="25" t="str">
        <f>IF(Table1[[#This Row],[LFC Still Needed For ADV]]&lt;0,"Yes","No")</f>
        <v>No</v>
      </c>
      <c r="H84">
        <f>Table1[[#This Row],[On Website]]</f>
        <v>0</v>
      </c>
      <c r="I84">
        <f>Table1[[#This Row],[Setup Team Speak]]</f>
        <v>0</v>
      </c>
      <c r="J84" s="26" t="str">
        <f>IF(AND(Table2[[#This Row],[STF for ADV]],Table2[[#This Row],[PVP For ADV]],Table2[[#This Row],[On Website]],Table2[[#This Row],[Setup Team Speak]]="Yes"),"Yes","No")</f>
        <v>No</v>
      </c>
    </row>
    <row r="85" spans="2:10" x14ac:dyDescent="0.25">
      <c r="B85" s="24" t="str">
        <f>Table1[[#This Row],[Character name]]</f>
        <v>Face</v>
      </c>
      <c r="C85" s="25" t="str">
        <f>Table1[[#This Row],[At Handle]]</f>
        <v>csljr1</v>
      </c>
      <c r="D85" s="25" t="str">
        <f>Table1[[#This Row],[Fleet Rank]]</f>
        <v>1. Junior Member</v>
      </c>
      <c r="E85" s="25">
        <f>Table1[[#This Row],[PVP For ADV]]</f>
        <v>0</v>
      </c>
      <c r="F85" s="25">
        <f>Table1[[#This Row],[STF Lead For ADV]]</f>
        <v>0</v>
      </c>
      <c r="G85" s="25" t="str">
        <f>IF(Table1[[#This Row],[LFC Still Needed For ADV]]&lt;0,"Yes","No")</f>
        <v>No</v>
      </c>
      <c r="H85">
        <f>Table1[[#This Row],[On Website]]</f>
        <v>0</v>
      </c>
      <c r="I85">
        <f>Table1[[#This Row],[Setup Team Speak]]</f>
        <v>0</v>
      </c>
      <c r="J85" s="26" t="str">
        <f>IF(AND(Table2[[#This Row],[STF for ADV]],Table2[[#This Row],[PVP For ADV]],Table2[[#This Row],[On Website]],Table2[[#This Row],[Setup Team Speak]]="Yes"),"Yes","No")</f>
        <v>No</v>
      </c>
    </row>
    <row r="86" spans="2:10" x14ac:dyDescent="0.25">
      <c r="B86" s="24" t="str">
        <f>Table1[[#This Row],[Character name]]</f>
        <v>Fagen</v>
      </c>
      <c r="C86" s="25" t="str">
        <f>Table1[[#This Row],[At Handle]]</f>
        <v>Sagen</v>
      </c>
      <c r="D86" s="25" t="str">
        <f>Table1[[#This Row],[Fleet Rank]]</f>
        <v>0. Initiate</v>
      </c>
      <c r="E86" s="25">
        <f>Table1[[#This Row],[PVP For ADV]]</f>
        <v>0</v>
      </c>
      <c r="F86" s="25">
        <f>Table1[[#This Row],[STF Lead For ADV]]</f>
        <v>0</v>
      </c>
      <c r="G86" s="25" t="str">
        <f>IF(Table1[[#This Row],[LFC Still Needed For ADV]]&lt;0,"Yes","No")</f>
        <v>No</v>
      </c>
      <c r="H86">
        <f>Table1[[#This Row],[On Website]]</f>
        <v>0</v>
      </c>
      <c r="I86">
        <f>Table1[[#This Row],[Setup Team Speak]]</f>
        <v>0</v>
      </c>
      <c r="J86" s="26" t="str">
        <f>IF(AND(Table2[[#This Row],[STF for ADV]],Table2[[#This Row],[PVP For ADV]],Table2[[#This Row],[On Website]],Table2[[#This Row],[Setup Team Speak]]="Yes"),"Yes","No")</f>
        <v>No</v>
      </c>
    </row>
    <row r="87" spans="2:10" x14ac:dyDescent="0.25">
      <c r="B87" s="24" t="str">
        <f>Table1[[#This Row],[Character name]]</f>
        <v>Faith</v>
      </c>
      <c r="C87" s="25" t="str">
        <f>Table1[[#This Row],[At Handle]]</f>
        <v>ImmortalSelene</v>
      </c>
      <c r="D87" s="25" t="str">
        <f>Table1[[#This Row],[Fleet Rank]]</f>
        <v>4. Consul Initiate</v>
      </c>
      <c r="E87" s="25">
        <f>Table1[[#This Row],[PVP For ADV]]</f>
        <v>0</v>
      </c>
      <c r="F87" s="25">
        <f>Table1[[#This Row],[STF Lead For ADV]]</f>
        <v>0</v>
      </c>
      <c r="G87" s="25" t="str">
        <f>IF(Table1[[#This Row],[LFC Still Needed For ADV]]&lt;0,"Yes","No")</f>
        <v>No</v>
      </c>
      <c r="H87">
        <f>Table1[[#This Row],[On Website]]</f>
        <v>0</v>
      </c>
      <c r="I87">
        <f>Table1[[#This Row],[Setup Team Speak]]</f>
        <v>0</v>
      </c>
      <c r="J87" s="26" t="str">
        <f>IF(AND(Table2[[#This Row],[STF for ADV]],Table2[[#This Row],[PVP For ADV]],Table2[[#This Row],[On Website]],Table2[[#This Row],[Setup Team Speak]]="Yes"),"Yes","No")</f>
        <v>No</v>
      </c>
    </row>
    <row r="88" spans="2:10" x14ac:dyDescent="0.25">
      <c r="B88" s="24" t="str">
        <f>Table1[[#This Row],[Character name]]</f>
        <v>Faye</v>
      </c>
      <c r="C88" s="25" t="str">
        <f>Table1[[#This Row],[At Handle]]</f>
        <v>G606</v>
      </c>
      <c r="D88" s="25" t="str">
        <f>Table1[[#This Row],[Fleet Rank]]</f>
        <v>0. Initiate</v>
      </c>
      <c r="E88" s="25">
        <f>Table1[[#This Row],[PVP For ADV]]</f>
        <v>0</v>
      </c>
      <c r="F88" s="25">
        <f>Table1[[#This Row],[STF Lead For ADV]]</f>
        <v>0</v>
      </c>
      <c r="G88" s="25" t="str">
        <f>IF(Table1[[#This Row],[LFC Still Needed For ADV]]&lt;0,"Yes","No")</f>
        <v>No</v>
      </c>
      <c r="H88">
        <f>Table1[[#This Row],[On Website]]</f>
        <v>0</v>
      </c>
      <c r="I88">
        <f>Table1[[#This Row],[Setup Team Speak]]</f>
        <v>0</v>
      </c>
      <c r="J88" s="26" t="str">
        <f>IF(AND(Table2[[#This Row],[STF for ADV]],Table2[[#This Row],[PVP For ADV]],Table2[[#This Row],[On Website]],Table2[[#This Row],[Setup Team Speak]]="Yes"),"Yes","No")</f>
        <v>No</v>
      </c>
    </row>
    <row r="89" spans="2:10" x14ac:dyDescent="0.25">
      <c r="B89" s="24" t="str">
        <f>Table1[[#This Row],[Character name]]</f>
        <v>Flik</v>
      </c>
      <c r="C89" s="25" t="str">
        <f>Table1[[#This Row],[At Handle]]</f>
        <v>SBC0021</v>
      </c>
      <c r="D89" s="25" t="str">
        <f>Table1[[#This Row],[Fleet Rank]]</f>
        <v>6. Senior Council</v>
      </c>
      <c r="E89" s="25">
        <f>Table1[[#This Row],[PVP For ADV]]</f>
        <v>0</v>
      </c>
      <c r="F89" s="25">
        <f>Table1[[#This Row],[STF Lead For ADV]]</f>
        <v>0</v>
      </c>
      <c r="G89" s="25" t="str">
        <f>IF(Table1[[#This Row],[LFC Still Needed For ADV]]&lt;0,"Yes","No")</f>
        <v>Yes</v>
      </c>
      <c r="H89">
        <f>Table1[[#This Row],[On Website]]</f>
        <v>0</v>
      </c>
      <c r="I89">
        <f>Table1[[#This Row],[Setup Team Speak]]</f>
        <v>0</v>
      </c>
      <c r="J89" s="26" t="str">
        <f>IF(AND(Table2[[#This Row],[STF for ADV]],Table2[[#This Row],[PVP For ADV]],Table2[[#This Row],[On Website]],Table2[[#This Row],[Setup Team Speak]]="Yes"),"Yes","No")</f>
        <v>No</v>
      </c>
    </row>
    <row r="90" spans="2:10" x14ac:dyDescent="0.25">
      <c r="B90" s="24" t="str">
        <f>Table1[[#This Row],[Character name]]</f>
        <v>Fluffy</v>
      </c>
      <c r="C90" s="25" t="str">
        <f>Table1[[#This Row],[At Handle]]</f>
        <v>Kemloor</v>
      </c>
      <c r="D90" s="25" t="str">
        <f>Table1[[#This Row],[Fleet Rank]]</f>
        <v>2. Member</v>
      </c>
      <c r="E90" s="25">
        <f>Table1[[#This Row],[PVP For ADV]]</f>
        <v>0</v>
      </c>
      <c r="F90" s="25">
        <f>Table1[[#This Row],[STF Lead For ADV]]</f>
        <v>0</v>
      </c>
      <c r="G90" s="25" t="str">
        <f>IF(Table1[[#This Row],[LFC Still Needed For ADV]]&lt;0,"Yes","No")</f>
        <v>No</v>
      </c>
      <c r="H90">
        <f>Table1[[#This Row],[On Website]]</f>
        <v>0</v>
      </c>
      <c r="I90">
        <f>Table1[[#This Row],[Setup Team Speak]]</f>
        <v>0</v>
      </c>
      <c r="J90" s="26" t="str">
        <f>IF(AND(Table2[[#This Row],[STF for ADV]],Table2[[#This Row],[PVP For ADV]],Table2[[#This Row],[On Website]],Table2[[#This Row],[Setup Team Speak]]="Yes"),"Yes","No")</f>
        <v>No</v>
      </c>
    </row>
    <row r="91" spans="2:10" x14ac:dyDescent="0.25">
      <c r="B91" s="24" t="str">
        <f>Table1[[#This Row],[Character name]]</f>
        <v>Fox</v>
      </c>
      <c r="C91" s="25" t="str">
        <f>Table1[[#This Row],[At Handle]]</f>
        <v>Terahn</v>
      </c>
      <c r="D91" s="25" t="str">
        <f>Table1[[#This Row],[Fleet Rank]]</f>
        <v>0. Initiate</v>
      </c>
      <c r="E91" s="25">
        <f>Table1[[#This Row],[PVP For ADV]]</f>
        <v>0</v>
      </c>
      <c r="F91" s="25">
        <f>Table1[[#This Row],[STF Lead For ADV]]</f>
        <v>0</v>
      </c>
      <c r="G91" s="25" t="str">
        <f>IF(Table1[[#This Row],[LFC Still Needed For ADV]]&lt;0,"Yes","No")</f>
        <v>No</v>
      </c>
      <c r="H91">
        <f>Table1[[#This Row],[On Website]]</f>
        <v>0</v>
      </c>
      <c r="I91">
        <f>Table1[[#This Row],[Setup Team Speak]]</f>
        <v>0</v>
      </c>
      <c r="J91" s="26" t="str">
        <f>IF(AND(Table2[[#This Row],[STF for ADV]],Table2[[#This Row],[PVP For ADV]],Table2[[#This Row],[On Website]],Table2[[#This Row],[Setup Team Speak]]="Yes"),"Yes","No")</f>
        <v>No</v>
      </c>
    </row>
    <row r="92" spans="2:10" x14ac:dyDescent="0.25">
      <c r="B92" s="24" t="str">
        <f>Table1[[#This Row],[Character name]]</f>
        <v>FranknFurter</v>
      </c>
      <c r="C92" s="25" t="str">
        <f>Table1[[#This Row],[At Handle]]</f>
        <v>braness</v>
      </c>
      <c r="D92" s="25" t="str">
        <f>Table1[[#This Row],[Fleet Rank]]</f>
        <v>0. Initiate</v>
      </c>
      <c r="E92" s="25">
        <f>Table1[[#This Row],[PVP For ADV]]</f>
        <v>0</v>
      </c>
      <c r="F92" s="25">
        <f>Table1[[#This Row],[STF Lead For ADV]]</f>
        <v>0</v>
      </c>
      <c r="G92" s="25" t="str">
        <f>IF(Table1[[#This Row],[LFC Still Needed For ADV]]&lt;0,"Yes","No")</f>
        <v>No</v>
      </c>
      <c r="H92">
        <f>Table1[[#This Row],[On Website]]</f>
        <v>0</v>
      </c>
      <c r="I92">
        <f>Table1[[#This Row],[Setup Team Speak]]</f>
        <v>0</v>
      </c>
      <c r="J92" s="26" t="str">
        <f>IF(AND(Table2[[#This Row],[STF for ADV]],Table2[[#This Row],[PVP For ADV]],Table2[[#This Row],[On Website]],Table2[[#This Row],[Setup Team Speak]]="Yes"),"Yes","No")</f>
        <v>No</v>
      </c>
    </row>
    <row r="93" spans="2:10" x14ac:dyDescent="0.25">
      <c r="B93" s="24" t="str">
        <f>Table1[[#This Row],[Character name]]</f>
        <v>George</v>
      </c>
      <c r="C93" s="25" t="str">
        <f>Table1[[#This Row],[At Handle]]</f>
        <v>seaquest3062</v>
      </c>
      <c r="D93" s="25" t="str">
        <f>Table1[[#This Row],[Fleet Rank]]</f>
        <v>3. Senior Member</v>
      </c>
      <c r="E93" s="25">
        <f>Table1[[#This Row],[PVP For ADV]]</f>
        <v>0</v>
      </c>
      <c r="F93" s="25">
        <f>Table1[[#This Row],[STF Lead For ADV]]</f>
        <v>0</v>
      </c>
      <c r="G93" s="25" t="str">
        <f>IF(Table1[[#This Row],[LFC Still Needed For ADV]]&lt;0,"Yes","No")</f>
        <v>No</v>
      </c>
      <c r="H93">
        <f>Table1[[#This Row],[On Website]]</f>
        <v>0</v>
      </c>
      <c r="I93">
        <f>Table1[[#This Row],[Setup Team Speak]]</f>
        <v>0</v>
      </c>
      <c r="J93" s="26" t="str">
        <f>IF(AND(Table2[[#This Row],[STF for ADV]],Table2[[#This Row],[PVP For ADV]],Table2[[#This Row],[On Website]],Table2[[#This Row],[Setup Team Speak]]="Yes"),"Yes","No")</f>
        <v>No</v>
      </c>
    </row>
    <row r="94" spans="2:10" x14ac:dyDescent="0.25">
      <c r="B94" s="24" t="str">
        <f>Table1[[#This Row],[Character name]]</f>
        <v>Gingavitis</v>
      </c>
      <c r="C94" s="25" t="str">
        <f>Table1[[#This Row],[At Handle]]</f>
        <v>goyaface</v>
      </c>
      <c r="D94" s="25" t="str">
        <f>Table1[[#This Row],[Fleet Rank]]</f>
        <v>0. Initiate</v>
      </c>
      <c r="E94" s="25">
        <f>Table1[[#This Row],[PVP For ADV]]</f>
        <v>0</v>
      </c>
      <c r="F94" s="25">
        <f>Table1[[#This Row],[STF Lead For ADV]]</f>
        <v>0</v>
      </c>
      <c r="G94" s="25" t="str">
        <f>IF(Table1[[#This Row],[LFC Still Needed For ADV]]&lt;0,"Yes","No")</f>
        <v>No</v>
      </c>
      <c r="H94">
        <f>Table1[[#This Row],[On Website]]</f>
        <v>0</v>
      </c>
      <c r="I94">
        <f>Table1[[#This Row],[Setup Team Speak]]</f>
        <v>0</v>
      </c>
      <c r="J94" s="26" t="str">
        <f>IF(AND(Table2[[#This Row],[STF for ADV]],Table2[[#This Row],[PVP For ADV]],Table2[[#This Row],[On Website]],Table2[[#This Row],[Setup Team Speak]]="Yes"),"Yes","No")</f>
        <v>No</v>
      </c>
    </row>
    <row r="95" spans="2:10" x14ac:dyDescent="0.25">
      <c r="B95" s="24" t="str">
        <f>Table1[[#This Row],[Character name]]</f>
        <v>GODFATHER</v>
      </c>
      <c r="C95" s="25" t="str">
        <f>Table1[[#This Row],[At Handle]]</f>
        <v>GODFATHER-R1</v>
      </c>
      <c r="D95" s="25">
        <f>Table1[[#This Row],[Fleet Rank]]</f>
        <v>0</v>
      </c>
      <c r="E95" s="25">
        <f>Table1[[#This Row],[PVP For ADV]]</f>
        <v>0</v>
      </c>
      <c r="F95" s="25">
        <f>Table1[[#This Row],[STF Lead For ADV]]</f>
        <v>0</v>
      </c>
      <c r="G95" s="25" t="str">
        <f>IF(Table1[[#This Row],[LFC Still Needed For ADV]]&lt;0,"Yes","No")</f>
        <v>No</v>
      </c>
      <c r="H95">
        <f>Table1[[#This Row],[On Website]]</f>
        <v>0</v>
      </c>
      <c r="I95">
        <f>Table1[[#This Row],[Setup Team Speak]]</f>
        <v>0</v>
      </c>
      <c r="J95" s="26" t="str">
        <f>IF(AND(Table2[[#This Row],[STF for ADV]],Table2[[#This Row],[PVP For ADV]],Table2[[#This Row],[On Website]],Table2[[#This Row],[Setup Team Speak]]="Yes"),"Yes","No")</f>
        <v>No</v>
      </c>
    </row>
    <row r="96" spans="2:10" x14ac:dyDescent="0.25">
      <c r="B96" s="24" t="str">
        <f>Table1[[#This Row],[Character name]]</f>
        <v>Goodmane</v>
      </c>
      <c r="C96" s="25" t="str">
        <f>Table1[[#This Row],[At Handle]]</f>
        <v>grizbit</v>
      </c>
      <c r="D96" s="25" t="str">
        <f>Table1[[#This Row],[Fleet Rank]]</f>
        <v>0. Initiate</v>
      </c>
      <c r="E96" s="25">
        <f>Table1[[#This Row],[PVP For ADV]]</f>
        <v>0</v>
      </c>
      <c r="F96" s="25">
        <f>Table1[[#This Row],[STF Lead For ADV]]</f>
        <v>0</v>
      </c>
      <c r="G96" s="25" t="str">
        <f>IF(Table1[[#This Row],[LFC Still Needed For ADV]]&lt;0,"Yes","No")</f>
        <v>No</v>
      </c>
      <c r="H96">
        <f>Table1[[#This Row],[On Website]]</f>
        <v>0</v>
      </c>
      <c r="I96">
        <f>Table1[[#This Row],[Setup Team Speak]]</f>
        <v>0</v>
      </c>
      <c r="J96" s="26" t="str">
        <f>IF(AND(Table2[[#This Row],[STF for ADV]],Table2[[#This Row],[PVP For ADV]],Table2[[#This Row],[On Website]],Table2[[#This Row],[Setup Team Speak]]="Yes"),"Yes","No")</f>
        <v>No</v>
      </c>
    </row>
    <row r="97" spans="2:10" x14ac:dyDescent="0.25">
      <c r="B97" s="24" t="str">
        <f>Table1[[#This Row],[Character name]]</f>
        <v>Gothar</v>
      </c>
      <c r="C97" s="25" t="str">
        <f>Table1[[#This Row],[At Handle]]</f>
        <v>ntup1234</v>
      </c>
      <c r="D97" s="25" t="str">
        <f>Table1[[#This Row],[Fleet Rank]]</f>
        <v>0. Initiate</v>
      </c>
      <c r="E97" s="25">
        <f>Table1[[#This Row],[PVP For ADV]]</f>
        <v>0</v>
      </c>
      <c r="F97" s="25">
        <f>Table1[[#This Row],[STF Lead For ADV]]</f>
        <v>0</v>
      </c>
      <c r="G97" s="25" t="str">
        <f>IF(Table1[[#This Row],[LFC Still Needed For ADV]]&lt;0,"Yes","No")</f>
        <v>No</v>
      </c>
      <c r="H97">
        <f>Table1[[#This Row],[On Website]]</f>
        <v>0</v>
      </c>
      <c r="I97">
        <f>Table1[[#This Row],[Setup Team Speak]]</f>
        <v>0</v>
      </c>
      <c r="J97" s="26" t="str">
        <f>IF(AND(Table2[[#This Row],[STF for ADV]],Table2[[#This Row],[PVP For ADV]],Table2[[#This Row],[On Website]],Table2[[#This Row],[Setup Team Speak]]="Yes"),"Yes","No")</f>
        <v>No</v>
      </c>
    </row>
    <row r="98" spans="2:10" x14ac:dyDescent="0.25">
      <c r="B98" s="24" t="str">
        <f>Table1[[#This Row],[Character name]]</f>
        <v>Grey</v>
      </c>
      <c r="C98" s="25" t="str">
        <f>Table1[[#This Row],[At Handle]]</f>
        <v>HouseAtreides</v>
      </c>
      <c r="D98" s="25" t="str">
        <f>Table1[[#This Row],[Fleet Rank]]</f>
        <v>1. Junior Member</v>
      </c>
      <c r="E98" s="25">
        <f>Table1[[#This Row],[PVP For ADV]]</f>
        <v>0</v>
      </c>
      <c r="F98" s="25">
        <f>Table1[[#This Row],[STF Lead For ADV]]</f>
        <v>0</v>
      </c>
      <c r="G98" s="25" t="str">
        <f>IF(Table1[[#This Row],[LFC Still Needed For ADV]]&lt;0,"Yes","No")</f>
        <v>No</v>
      </c>
      <c r="H98">
        <f>Table1[[#This Row],[On Website]]</f>
        <v>0</v>
      </c>
      <c r="I98">
        <f>Table1[[#This Row],[Setup Team Speak]]</f>
        <v>0</v>
      </c>
      <c r="J98" s="26" t="str">
        <f>IF(AND(Table2[[#This Row],[STF for ADV]],Table2[[#This Row],[PVP For ADV]],Table2[[#This Row],[On Website]],Table2[[#This Row],[Setup Team Speak]]="Yes"),"Yes","No")</f>
        <v>No</v>
      </c>
    </row>
    <row r="99" spans="2:10" x14ac:dyDescent="0.25">
      <c r="B99" s="24" t="str">
        <f>Table1[[#This Row],[Character name]]</f>
        <v>Grizster</v>
      </c>
      <c r="C99" s="25" t="str">
        <f>Table1[[#This Row],[At Handle]]</f>
        <v>grizster</v>
      </c>
      <c r="D99" s="25" t="str">
        <f>Table1[[#This Row],[Fleet Rank]]</f>
        <v>1. Junior Member</v>
      </c>
      <c r="E99" s="25">
        <f>Table1[[#This Row],[PVP For ADV]]</f>
        <v>0</v>
      </c>
      <c r="F99" s="25">
        <f>Table1[[#This Row],[STF Lead For ADV]]</f>
        <v>0</v>
      </c>
      <c r="G99" s="25" t="str">
        <f>IF(Table1[[#This Row],[LFC Still Needed For ADV]]&lt;0,"Yes","No")</f>
        <v>No</v>
      </c>
      <c r="H99">
        <f>Table1[[#This Row],[On Website]]</f>
        <v>0</v>
      </c>
      <c r="I99">
        <f>Table1[[#This Row],[Setup Team Speak]]</f>
        <v>0</v>
      </c>
      <c r="J99" s="26" t="str">
        <f>IF(AND(Table2[[#This Row],[STF for ADV]],Table2[[#This Row],[PVP For ADV]],Table2[[#This Row],[On Website]],Table2[[#This Row],[Setup Team Speak]]="Yes"),"Yes","No")</f>
        <v>No</v>
      </c>
    </row>
    <row r="100" spans="2:10" x14ac:dyDescent="0.25">
      <c r="B100" s="24" t="str">
        <f>Table1[[#This Row],[Character name]]</f>
        <v>Halleck</v>
      </c>
      <c r="C100" s="25" t="str">
        <f>Table1[[#This Row],[At Handle]]</f>
        <v>HouseAtreides</v>
      </c>
      <c r="D100" s="25" t="str">
        <f>Table1[[#This Row],[Fleet Rank]]</f>
        <v>1. Junior Member</v>
      </c>
      <c r="E100" s="25">
        <f>Table1[[#This Row],[PVP For ADV]]</f>
        <v>0</v>
      </c>
      <c r="F100" s="25">
        <f>Table1[[#This Row],[STF Lead For ADV]]</f>
        <v>0</v>
      </c>
      <c r="G100" s="25" t="str">
        <f>IF(Table1[[#This Row],[LFC Still Needed For ADV]]&lt;0,"Yes","No")</f>
        <v>No</v>
      </c>
      <c r="H100">
        <f>Table1[[#This Row],[On Website]]</f>
        <v>0</v>
      </c>
      <c r="I100">
        <f>Table1[[#This Row],[Setup Team Speak]]</f>
        <v>0</v>
      </c>
      <c r="J100" s="26" t="str">
        <f>IF(AND(Table2[[#This Row],[STF for ADV]],Table2[[#This Row],[PVP For ADV]],Table2[[#This Row],[On Website]],Table2[[#This Row],[Setup Team Speak]]="Yes"),"Yes","No")</f>
        <v>No</v>
      </c>
    </row>
    <row r="101" spans="2:10" x14ac:dyDescent="0.25">
      <c r="B101" s="24" t="str">
        <f>Table1[[#This Row],[Character name]]</f>
        <v>Haralion</v>
      </c>
      <c r="C101" s="25" t="str">
        <f>Table1[[#This Row],[At Handle]]</f>
        <v>halarel</v>
      </c>
      <c r="D101" s="25" t="str">
        <f>Table1[[#This Row],[Fleet Rank]]</f>
        <v>0. Initiate</v>
      </c>
      <c r="E101" s="25">
        <f>Table1[[#This Row],[PVP For ADV]]</f>
        <v>0</v>
      </c>
      <c r="F101" s="25">
        <f>Table1[[#This Row],[STF Lead For ADV]]</f>
        <v>0</v>
      </c>
      <c r="G101" s="25" t="str">
        <f>IF(Table1[[#This Row],[LFC Still Needed For ADV]]&lt;0,"Yes","No")</f>
        <v>No</v>
      </c>
      <c r="H101">
        <f>Table1[[#This Row],[On Website]]</f>
        <v>0</v>
      </c>
      <c r="I101">
        <f>Table1[[#This Row],[Setup Team Speak]]</f>
        <v>0</v>
      </c>
      <c r="J101" s="26" t="str">
        <f>IF(AND(Table2[[#This Row],[STF for ADV]],Table2[[#This Row],[PVP For ADV]],Table2[[#This Row],[On Website]],Table2[[#This Row],[Setup Team Speak]]="Yes"),"Yes","No")</f>
        <v>No</v>
      </c>
    </row>
    <row r="102" spans="2:10" x14ac:dyDescent="0.25">
      <c r="B102" s="24" t="str">
        <f>Table1[[#This Row],[Character name]]</f>
        <v>Haru</v>
      </c>
      <c r="C102" s="25" t="str">
        <f>Table1[[#This Row],[At Handle]]</f>
        <v>Echo08</v>
      </c>
      <c r="D102" s="25" t="str">
        <f>Table1[[#This Row],[Fleet Rank]]</f>
        <v>0. Initiate</v>
      </c>
      <c r="E102" s="25">
        <f>Table1[[#This Row],[PVP For ADV]]</f>
        <v>0</v>
      </c>
      <c r="F102" s="25">
        <f>Table1[[#This Row],[STF Lead For ADV]]</f>
        <v>0</v>
      </c>
      <c r="G102" s="25" t="str">
        <f>IF(Table1[[#This Row],[LFC Still Needed For ADV]]&lt;0,"Yes","No")</f>
        <v>No</v>
      </c>
      <c r="H102">
        <f>Table1[[#This Row],[On Website]]</f>
        <v>0</v>
      </c>
      <c r="I102">
        <f>Table1[[#This Row],[Setup Team Speak]]</f>
        <v>0</v>
      </c>
      <c r="J102" s="26" t="str">
        <f>IF(AND(Table2[[#This Row],[STF for ADV]],Table2[[#This Row],[PVP For ADV]],Table2[[#This Row],[On Website]],Table2[[#This Row],[Setup Team Speak]]="Yes"),"Yes","No")</f>
        <v>No</v>
      </c>
    </row>
    <row r="103" spans="2:10" x14ac:dyDescent="0.25">
      <c r="B103" s="24" t="str">
        <f>Table1[[#This Row],[Character name]]</f>
        <v>Hass</v>
      </c>
      <c r="C103" s="25" t="str">
        <f>Table1[[#This Row],[At Handle]]</f>
        <v>jimTblob</v>
      </c>
      <c r="D103" s="25" t="str">
        <f>Table1[[#This Row],[Fleet Rank]]</f>
        <v>2. Member</v>
      </c>
      <c r="E103" s="25">
        <f>Table1[[#This Row],[PVP For ADV]]</f>
        <v>0</v>
      </c>
      <c r="F103" s="25">
        <f>Table1[[#This Row],[STF Lead For ADV]]</f>
        <v>0</v>
      </c>
      <c r="G103" s="25" t="str">
        <f>IF(Table1[[#This Row],[LFC Still Needed For ADV]]&lt;0,"Yes","No")</f>
        <v>No</v>
      </c>
      <c r="H103">
        <f>Table1[[#This Row],[On Website]]</f>
        <v>0</v>
      </c>
      <c r="I103">
        <f>Table1[[#This Row],[Setup Team Speak]]</f>
        <v>0</v>
      </c>
      <c r="J103" s="26" t="str">
        <f>IF(AND(Table2[[#This Row],[STF for ADV]],Table2[[#This Row],[PVP For ADV]],Table2[[#This Row],[On Website]],Table2[[#This Row],[Setup Team Speak]]="Yes"),"Yes","No")</f>
        <v>No</v>
      </c>
    </row>
    <row r="104" spans="2:10" x14ac:dyDescent="0.25">
      <c r="B104" s="24" t="str">
        <f>Table1[[#This Row],[Character name]]</f>
        <v>Hayden</v>
      </c>
      <c r="C104" s="25" t="str">
        <f>Table1[[#This Row],[At Handle]]</f>
        <v>mosskiller96</v>
      </c>
      <c r="D104" s="25" t="str">
        <f>Table1[[#This Row],[Fleet Rank]]</f>
        <v>0. Initiate</v>
      </c>
      <c r="E104" s="25">
        <f>Table1[[#This Row],[PVP For ADV]]</f>
        <v>0</v>
      </c>
      <c r="F104" s="25">
        <f>Table1[[#This Row],[STF Lead For ADV]]</f>
        <v>0</v>
      </c>
      <c r="G104" s="25" t="str">
        <f>IF(Table1[[#This Row],[LFC Still Needed For ADV]]&lt;0,"Yes","No")</f>
        <v>No</v>
      </c>
      <c r="H104">
        <f>Table1[[#This Row],[On Website]]</f>
        <v>0</v>
      </c>
      <c r="I104">
        <f>Table1[[#This Row],[Setup Team Speak]]</f>
        <v>0</v>
      </c>
      <c r="J104" s="26" t="str">
        <f>IF(AND(Table2[[#This Row],[STF for ADV]],Table2[[#This Row],[PVP For ADV]],Table2[[#This Row],[On Website]],Table2[[#This Row],[Setup Team Speak]]="Yes"),"Yes","No")</f>
        <v>No</v>
      </c>
    </row>
    <row r="105" spans="2:10" x14ac:dyDescent="0.25">
      <c r="B105" s="24" t="str">
        <f>Table1[[#This Row],[Character name]]</f>
        <v>Heather</v>
      </c>
      <c r="C105" s="25" t="str">
        <f>Table1[[#This Row],[At Handle]]</f>
        <v>Blk-ops</v>
      </c>
      <c r="D105" s="25" t="str">
        <f>Table1[[#This Row],[Fleet Rank]]</f>
        <v>1. Junior Member</v>
      </c>
      <c r="E105" s="25">
        <f>Table1[[#This Row],[PVP For ADV]]</f>
        <v>0</v>
      </c>
      <c r="F105" s="25">
        <f>Table1[[#This Row],[STF Lead For ADV]]</f>
        <v>0</v>
      </c>
      <c r="G105" s="25" t="str">
        <f>IF(Table1[[#This Row],[LFC Still Needed For ADV]]&lt;0,"Yes","No")</f>
        <v>No</v>
      </c>
      <c r="H105">
        <f>Table1[[#This Row],[On Website]]</f>
        <v>0</v>
      </c>
      <c r="I105">
        <f>Table1[[#This Row],[Setup Team Speak]]</f>
        <v>0</v>
      </c>
      <c r="J105" s="26" t="str">
        <f>IF(AND(Table2[[#This Row],[STF for ADV]],Table2[[#This Row],[PVP For ADV]],Table2[[#This Row],[On Website]],Table2[[#This Row],[Setup Team Speak]]="Yes"),"Yes","No")</f>
        <v>No</v>
      </c>
    </row>
    <row r="106" spans="2:10" x14ac:dyDescent="0.25">
      <c r="B106" s="24" t="str">
        <f>Table1[[#This Row],[Character name]]</f>
        <v>Hell Hound 911</v>
      </c>
      <c r="C106" s="25" t="str">
        <f>Table1[[#This Row],[At Handle]]</f>
        <v>spock772</v>
      </c>
      <c r="D106" s="25" t="str">
        <f>Table1[[#This Row],[Fleet Rank]]</f>
        <v>0. Initiate</v>
      </c>
      <c r="E106" s="25">
        <f>Table1[[#This Row],[PVP For ADV]]</f>
        <v>0</v>
      </c>
      <c r="F106" s="25">
        <f>Table1[[#This Row],[STF Lead For ADV]]</f>
        <v>0</v>
      </c>
      <c r="G106" s="25" t="str">
        <f>IF(Table1[[#This Row],[LFC Still Needed For ADV]]&lt;0,"Yes","No")</f>
        <v>No</v>
      </c>
      <c r="H106">
        <f>Table1[[#This Row],[On Website]]</f>
        <v>0</v>
      </c>
      <c r="I106">
        <f>Table1[[#This Row],[Setup Team Speak]]</f>
        <v>0</v>
      </c>
      <c r="J106" s="26" t="str">
        <f>IF(AND(Table2[[#This Row],[STF for ADV]],Table2[[#This Row],[PVP For ADV]],Table2[[#This Row],[On Website]],Table2[[#This Row],[Setup Team Speak]]="Yes"),"Yes","No")</f>
        <v>No</v>
      </c>
    </row>
    <row r="107" spans="2:10" x14ac:dyDescent="0.25">
      <c r="B107" s="24" t="str">
        <f>Table1[[#This Row],[Character name]]</f>
        <v>Hermione</v>
      </c>
      <c r="C107" s="25" t="str">
        <f>Table1[[#This Row],[At Handle]]</f>
        <v>ImmortalSelene</v>
      </c>
      <c r="D107" s="25" t="str">
        <f>Table1[[#This Row],[Fleet Rank]]</f>
        <v>4. Consul Initiate</v>
      </c>
      <c r="E107" s="25">
        <f>Table1[[#This Row],[PVP For ADV]]</f>
        <v>0</v>
      </c>
      <c r="F107" s="25">
        <f>Table1[[#This Row],[STF Lead For ADV]]</f>
        <v>0</v>
      </c>
      <c r="G107" s="25" t="str">
        <f>IF(Table1[[#This Row],[LFC Still Needed For ADV]]&lt;0,"Yes","No")</f>
        <v>Yes</v>
      </c>
      <c r="H107">
        <f>Table1[[#This Row],[On Website]]</f>
        <v>0</v>
      </c>
      <c r="I107">
        <f>Table1[[#This Row],[Setup Team Speak]]</f>
        <v>0</v>
      </c>
      <c r="J107" s="26" t="str">
        <f>IF(AND(Table2[[#This Row],[STF for ADV]],Table2[[#This Row],[PVP For ADV]],Table2[[#This Row],[On Website]],Table2[[#This Row],[Setup Team Speak]]="Yes"),"Yes","No")</f>
        <v>No</v>
      </c>
    </row>
    <row r="108" spans="2:10" x14ac:dyDescent="0.25">
      <c r="B108" s="24" t="str">
        <f>Table1[[#This Row],[Character name]]</f>
        <v>heroesA</v>
      </c>
      <c r="C108" s="25" t="str">
        <f>Table1[[#This Row],[At Handle]]</f>
        <v>heroesangels00</v>
      </c>
      <c r="D108" s="25" t="str">
        <f>Table1[[#This Row],[Fleet Rank]]</f>
        <v>0. Initiate</v>
      </c>
      <c r="E108" s="25">
        <f>Table1[[#This Row],[PVP For ADV]]</f>
        <v>0</v>
      </c>
      <c r="F108" s="25">
        <f>Table1[[#This Row],[STF Lead For ADV]]</f>
        <v>0</v>
      </c>
      <c r="G108" s="25" t="str">
        <f>IF(Table1[[#This Row],[LFC Still Needed For ADV]]&lt;0,"Yes","No")</f>
        <v>No</v>
      </c>
      <c r="H108">
        <f>Table1[[#This Row],[On Website]]</f>
        <v>0</v>
      </c>
      <c r="I108">
        <f>Table1[[#This Row],[Setup Team Speak]]</f>
        <v>0</v>
      </c>
      <c r="J108" s="26" t="str">
        <f>IF(AND(Table2[[#This Row],[STF for ADV]],Table2[[#This Row],[PVP For ADV]],Table2[[#This Row],[On Website]],Table2[[#This Row],[Setup Team Speak]]="Yes"),"Yes","No")</f>
        <v>No</v>
      </c>
    </row>
    <row r="109" spans="2:10" x14ac:dyDescent="0.25">
      <c r="B109" s="24" t="str">
        <f>Table1[[#This Row],[Character name]]</f>
        <v>Hoku</v>
      </c>
      <c r="C109" s="25" t="str">
        <f>Table1[[#This Row],[At Handle]]</f>
        <v>Radil</v>
      </c>
      <c r="D109" s="25" t="str">
        <f>Table1[[#This Row],[Fleet Rank]]</f>
        <v>1. Junior Member</v>
      </c>
      <c r="E109" s="25">
        <f>Table1[[#This Row],[PVP For ADV]]</f>
        <v>0</v>
      </c>
      <c r="F109" s="25">
        <f>Table1[[#This Row],[STF Lead For ADV]]</f>
        <v>0</v>
      </c>
      <c r="G109" s="25" t="str">
        <f>IF(Table1[[#This Row],[LFC Still Needed For ADV]]&lt;0,"Yes","No")</f>
        <v>No</v>
      </c>
      <c r="H109">
        <f>Table1[[#This Row],[On Website]]</f>
        <v>0</v>
      </c>
      <c r="I109">
        <f>Table1[[#This Row],[Setup Team Speak]]</f>
        <v>0</v>
      </c>
      <c r="J109" s="26" t="str">
        <f>IF(AND(Table2[[#This Row],[STF for ADV]],Table2[[#This Row],[PVP For ADV]],Table2[[#This Row],[On Website]],Table2[[#This Row],[Setup Team Speak]]="Yes"),"Yes","No")</f>
        <v>No</v>
      </c>
    </row>
    <row r="110" spans="2:10" x14ac:dyDescent="0.25">
      <c r="B110" s="24" t="str">
        <f>Table1[[#This Row],[Character name]]</f>
        <v>Hon Wey</v>
      </c>
      <c r="C110" s="25" t="str">
        <f>Table1[[#This Row],[At Handle]]</f>
        <v>skevven</v>
      </c>
      <c r="D110" s="25" t="str">
        <f>Table1[[#This Row],[Fleet Rank]]</f>
        <v>0. Initiate</v>
      </c>
      <c r="E110" s="25">
        <f>Table1[[#This Row],[PVP For ADV]]</f>
        <v>0</v>
      </c>
      <c r="F110" s="25">
        <f>Table1[[#This Row],[STF Lead For ADV]]</f>
        <v>0</v>
      </c>
      <c r="G110" s="25" t="str">
        <f>IF(Table1[[#This Row],[LFC Still Needed For ADV]]&lt;0,"Yes","No")</f>
        <v>No</v>
      </c>
      <c r="H110">
        <f>Table1[[#This Row],[On Website]]</f>
        <v>0</v>
      </c>
      <c r="I110">
        <f>Table1[[#This Row],[Setup Team Speak]]</f>
        <v>0</v>
      </c>
      <c r="J110" s="26" t="str">
        <f>IF(AND(Table2[[#This Row],[STF for ADV]],Table2[[#This Row],[PVP For ADV]],Table2[[#This Row],[On Website]],Table2[[#This Row],[Setup Team Speak]]="Yes"),"Yes","No")</f>
        <v>No</v>
      </c>
    </row>
    <row r="111" spans="2:10" x14ac:dyDescent="0.25">
      <c r="B111" s="24" t="str">
        <f>Table1[[#This Row],[Character name]]</f>
        <v>HUDSON</v>
      </c>
      <c r="C111" s="25" t="str">
        <f>Table1[[#This Row],[At Handle]]</f>
        <v>stealth8472</v>
      </c>
      <c r="D111" s="25" t="str">
        <f>Table1[[#This Row],[Fleet Rank]]</f>
        <v>0. Initiate</v>
      </c>
      <c r="E111" s="25">
        <f>Table1[[#This Row],[PVP For ADV]]</f>
        <v>0</v>
      </c>
      <c r="F111" s="25">
        <f>Table1[[#This Row],[STF Lead For ADV]]</f>
        <v>0</v>
      </c>
      <c r="G111" s="25" t="str">
        <f>IF(Table1[[#This Row],[LFC Still Needed For ADV]]&lt;0,"Yes","No")</f>
        <v>No</v>
      </c>
      <c r="H111">
        <f>Table1[[#This Row],[On Website]]</f>
        <v>0</v>
      </c>
      <c r="I111">
        <f>Table1[[#This Row],[Setup Team Speak]]</f>
        <v>0</v>
      </c>
      <c r="J111" s="26" t="str">
        <f>IF(AND(Table2[[#This Row],[STF for ADV]],Table2[[#This Row],[PVP For ADV]],Table2[[#This Row],[On Website]],Table2[[#This Row],[Setup Team Speak]]="Yes"),"Yes","No")</f>
        <v>No</v>
      </c>
    </row>
    <row r="112" spans="2:10" x14ac:dyDescent="0.25">
      <c r="B112" s="24" t="str">
        <f>Table1[[#This Row],[Character name]]</f>
        <v>Hurrikane</v>
      </c>
      <c r="C112" s="25" t="str">
        <f>Table1[[#This Row],[At Handle]]</f>
        <v>Hurrikane8504</v>
      </c>
      <c r="D112" s="25" t="str">
        <f>Table1[[#This Row],[Fleet Rank]]</f>
        <v>1. Junior Member</v>
      </c>
      <c r="E112" s="25">
        <f>Table1[[#This Row],[PVP For ADV]]</f>
        <v>0</v>
      </c>
      <c r="F112" s="25">
        <f>Table1[[#This Row],[STF Lead For ADV]]</f>
        <v>0</v>
      </c>
      <c r="G112" s="25" t="str">
        <f>IF(Table1[[#This Row],[LFC Still Needed For ADV]]&lt;0,"Yes","No")</f>
        <v>No</v>
      </c>
      <c r="H112">
        <f>Table1[[#This Row],[On Website]]</f>
        <v>0</v>
      </c>
      <c r="I112">
        <f>Table1[[#This Row],[Setup Team Speak]]</f>
        <v>0</v>
      </c>
      <c r="J112" s="26" t="str">
        <f>IF(AND(Table2[[#This Row],[STF for ADV]],Table2[[#This Row],[PVP For ADV]],Table2[[#This Row],[On Website]],Table2[[#This Row],[Setup Team Speak]]="Yes"),"Yes","No")</f>
        <v>No</v>
      </c>
    </row>
    <row r="113" spans="2:10" x14ac:dyDescent="0.25">
      <c r="B113" s="24" t="str">
        <f>Table1[[#This Row],[Character name]]</f>
        <v>Hutageg</v>
      </c>
      <c r="C113" s="25" t="str">
        <f>Table1[[#This Row],[At Handle]]</f>
        <v>Hellfire54901</v>
      </c>
      <c r="D113" s="25" t="str">
        <f>Table1[[#This Row],[Fleet Rank]]</f>
        <v>0. Initiate</v>
      </c>
      <c r="E113" s="25">
        <f>Table1[[#This Row],[PVP For ADV]]</f>
        <v>0</v>
      </c>
      <c r="F113" s="25">
        <f>Table1[[#This Row],[STF Lead For ADV]]</f>
        <v>0</v>
      </c>
      <c r="G113" s="25" t="str">
        <f>IF(Table1[[#This Row],[LFC Still Needed For ADV]]&lt;0,"Yes","No")</f>
        <v>No</v>
      </c>
      <c r="H113">
        <f>Table1[[#This Row],[On Website]]</f>
        <v>0</v>
      </c>
      <c r="I113">
        <f>Table1[[#This Row],[Setup Team Speak]]</f>
        <v>0</v>
      </c>
      <c r="J113" s="26" t="str">
        <f>IF(AND(Table2[[#This Row],[STF for ADV]],Table2[[#This Row],[PVP For ADV]],Table2[[#This Row],[On Website]],Table2[[#This Row],[Setup Team Speak]]="Yes"),"Yes","No")</f>
        <v>No</v>
      </c>
    </row>
    <row r="114" spans="2:10" x14ac:dyDescent="0.25">
      <c r="B114" s="24" t="str">
        <f>Table1[[#This Row],[Character name]]</f>
        <v>Ineluki</v>
      </c>
      <c r="C114" s="25" t="str">
        <f>Table1[[#This Row],[At Handle]]</f>
        <v>Tohuq</v>
      </c>
      <c r="D114" s="25" t="str">
        <f>Table1[[#This Row],[Fleet Rank]]</f>
        <v>0. Initiate</v>
      </c>
      <c r="E114" s="25">
        <f>Table1[[#This Row],[PVP For ADV]]</f>
        <v>0</v>
      </c>
      <c r="F114" s="25">
        <f>Table1[[#This Row],[STF Lead For ADV]]</f>
        <v>0</v>
      </c>
      <c r="G114" s="25" t="str">
        <f>IF(Table1[[#This Row],[LFC Still Needed For ADV]]&lt;0,"Yes","No")</f>
        <v>No</v>
      </c>
      <c r="H114">
        <f>Table1[[#This Row],[On Website]]</f>
        <v>0</v>
      </c>
      <c r="I114">
        <f>Table1[[#This Row],[Setup Team Speak]]</f>
        <v>0</v>
      </c>
      <c r="J114" s="26" t="str">
        <f>IF(AND(Table2[[#This Row],[STF for ADV]],Table2[[#This Row],[PVP For ADV]],Table2[[#This Row],[On Website]],Table2[[#This Row],[Setup Team Speak]]="Yes"),"Yes","No")</f>
        <v>No</v>
      </c>
    </row>
    <row r="115" spans="2:10" x14ac:dyDescent="0.25">
      <c r="B115" s="24" t="str">
        <f>Table1[[#This Row],[Character name]]</f>
        <v>Inemy</v>
      </c>
      <c r="C115" s="25" t="str">
        <f>Table1[[#This Row],[At Handle]]</f>
        <v>Image_of_Hades</v>
      </c>
      <c r="D115" s="25" t="str">
        <f>Table1[[#This Row],[Fleet Rank]]</f>
        <v>0. Initiate</v>
      </c>
      <c r="E115" s="25">
        <f>Table1[[#This Row],[PVP For ADV]]</f>
        <v>0</v>
      </c>
      <c r="F115" s="25">
        <f>Table1[[#This Row],[STF Lead For ADV]]</f>
        <v>0</v>
      </c>
      <c r="G115" s="25" t="str">
        <f>IF(Table1[[#This Row],[LFC Still Needed For ADV]]&lt;0,"Yes","No")</f>
        <v>No</v>
      </c>
      <c r="H115">
        <f>Table1[[#This Row],[On Website]]</f>
        <v>0</v>
      </c>
      <c r="I115">
        <f>Table1[[#This Row],[Setup Team Speak]]</f>
        <v>0</v>
      </c>
      <c r="J115" s="26" t="str">
        <f>IF(AND(Table2[[#This Row],[STF for ADV]],Table2[[#This Row],[PVP For ADV]],Table2[[#This Row],[On Website]],Table2[[#This Row],[Setup Team Speak]]="Yes"),"Yes","No")</f>
        <v>No</v>
      </c>
    </row>
    <row r="116" spans="2:10" x14ac:dyDescent="0.25">
      <c r="B116" s="24" t="str">
        <f>Table1[[#This Row],[Character name]]</f>
        <v>Jadcia</v>
      </c>
      <c r="C116" s="25" t="str">
        <f>Table1[[#This Row],[At Handle]]</f>
        <v>zergi1</v>
      </c>
      <c r="D116" s="25" t="str">
        <f>Table1[[#This Row],[Fleet Rank]]</f>
        <v>1. Junior Member</v>
      </c>
      <c r="E116" s="25">
        <f>Table1[[#This Row],[PVP For ADV]]</f>
        <v>0</v>
      </c>
      <c r="F116" s="25">
        <f>Table1[[#This Row],[STF Lead For ADV]]</f>
        <v>0</v>
      </c>
      <c r="G116" s="25" t="str">
        <f>IF(Table1[[#This Row],[LFC Still Needed For ADV]]&lt;0,"Yes","No")</f>
        <v>No</v>
      </c>
      <c r="H116">
        <f>Table1[[#This Row],[On Website]]</f>
        <v>0</v>
      </c>
      <c r="I116">
        <f>Table1[[#This Row],[Setup Team Speak]]</f>
        <v>0</v>
      </c>
      <c r="J116" s="26" t="str">
        <f>IF(AND(Table2[[#This Row],[STF for ADV]],Table2[[#This Row],[PVP For ADV]],Table2[[#This Row],[On Website]],Table2[[#This Row],[Setup Team Speak]]="Yes"),"Yes","No")</f>
        <v>No</v>
      </c>
    </row>
    <row r="117" spans="2:10" x14ac:dyDescent="0.25">
      <c r="B117" s="24" t="str">
        <f>Table1[[#This Row],[Character name]]</f>
        <v>Jadzia</v>
      </c>
      <c r="C117" s="25" t="str">
        <f>Table1[[#This Row],[At Handle]]</f>
        <v>SBC0021</v>
      </c>
      <c r="D117" s="25" t="str">
        <f>Table1[[#This Row],[Fleet Rank]]</f>
        <v>6. Senior Council</v>
      </c>
      <c r="E117" s="25">
        <f>Table1[[#This Row],[PVP For ADV]]</f>
        <v>0</v>
      </c>
      <c r="F117" s="25">
        <f>Table1[[#This Row],[STF Lead For ADV]]</f>
        <v>0</v>
      </c>
      <c r="G117" s="25" t="str">
        <f>IF(Table1[[#This Row],[LFC Still Needed For ADV]]&lt;0,"Yes","No")</f>
        <v>Yes</v>
      </c>
      <c r="H117">
        <f>Table1[[#This Row],[On Website]]</f>
        <v>0</v>
      </c>
      <c r="I117">
        <f>Table1[[#This Row],[Setup Team Speak]]</f>
        <v>0</v>
      </c>
      <c r="J117" s="26" t="str">
        <f>IF(AND(Table2[[#This Row],[STF for ADV]],Table2[[#This Row],[PVP For ADV]],Table2[[#This Row],[On Website]],Table2[[#This Row],[Setup Team Speak]]="Yes"),"Yes","No")</f>
        <v>No</v>
      </c>
    </row>
    <row r="118" spans="2:10" x14ac:dyDescent="0.25">
      <c r="B118" s="24" t="str">
        <f>Table1[[#This Row],[Character name]]</f>
        <v>James</v>
      </c>
      <c r="C118" s="25" t="str">
        <f>Table1[[#This Row],[At Handle]]</f>
        <v>LaKoch3</v>
      </c>
      <c r="D118" s="25" t="str">
        <f>Table1[[#This Row],[Fleet Rank]]</f>
        <v>0. Initiate</v>
      </c>
      <c r="E118" s="25">
        <f>Table1[[#This Row],[PVP For ADV]]</f>
        <v>0</v>
      </c>
      <c r="F118" s="25">
        <f>Table1[[#This Row],[STF Lead For ADV]]</f>
        <v>0</v>
      </c>
      <c r="G118" s="25" t="str">
        <f>IF(Table1[[#This Row],[LFC Still Needed For ADV]]&lt;0,"Yes","No")</f>
        <v>No</v>
      </c>
      <c r="H118">
        <f>Table1[[#This Row],[On Website]]</f>
        <v>0</v>
      </c>
      <c r="I118">
        <f>Table1[[#This Row],[Setup Team Speak]]</f>
        <v>0</v>
      </c>
      <c r="J118" s="26" t="str">
        <f>IF(AND(Table2[[#This Row],[STF for ADV]],Table2[[#This Row],[PVP For ADV]],Table2[[#This Row],[On Website]],Table2[[#This Row],[Setup Team Speak]]="Yes"),"Yes","No")</f>
        <v>No</v>
      </c>
    </row>
    <row r="119" spans="2:10" x14ac:dyDescent="0.25">
      <c r="B119" s="24" t="str">
        <f>Table1[[#This Row],[Character name]]</f>
        <v>James T Blob</v>
      </c>
      <c r="C119" s="25" t="str">
        <f>Table1[[#This Row],[At Handle]]</f>
        <v>jimTblob</v>
      </c>
      <c r="D119" s="25" t="str">
        <f>Table1[[#This Row],[Fleet Rank]]</f>
        <v>2. Member</v>
      </c>
      <c r="E119" s="25">
        <f>Table1[[#This Row],[PVP For ADV]]</f>
        <v>0</v>
      </c>
      <c r="F119" s="25">
        <f>Table1[[#This Row],[STF Lead For ADV]]</f>
        <v>0</v>
      </c>
      <c r="G119" s="25" t="str">
        <f>IF(Table1[[#This Row],[LFC Still Needed For ADV]]&lt;0,"Yes","No")</f>
        <v>No</v>
      </c>
      <c r="H119">
        <f>Table1[[#This Row],[On Website]]</f>
        <v>0</v>
      </c>
      <c r="I119">
        <f>Table1[[#This Row],[Setup Team Speak]]</f>
        <v>0</v>
      </c>
      <c r="J119" s="26" t="str">
        <f>IF(AND(Table2[[#This Row],[STF for ADV]],Table2[[#This Row],[PVP For ADV]],Table2[[#This Row],[On Website]],Table2[[#This Row],[Setup Team Speak]]="Yes"),"Yes","No")</f>
        <v>No</v>
      </c>
    </row>
    <row r="120" spans="2:10" x14ac:dyDescent="0.25">
      <c r="B120" s="24" t="str">
        <f>Table1[[#This Row],[Character name]]</f>
        <v>Jane</v>
      </c>
      <c r="C120" s="25" t="str">
        <f>Table1[[#This Row],[At Handle]]</f>
        <v>biiignaassty</v>
      </c>
      <c r="D120" s="25" t="str">
        <f>Table1[[#This Row],[Fleet Rank]]</f>
        <v>0. Initiate</v>
      </c>
      <c r="E120" s="25">
        <f>Table1[[#This Row],[PVP For ADV]]</f>
        <v>0</v>
      </c>
      <c r="F120" s="25">
        <f>Table1[[#This Row],[STF Lead For ADV]]</f>
        <v>0</v>
      </c>
      <c r="G120" s="25" t="str">
        <f>IF(Table1[[#This Row],[LFC Still Needed For ADV]]&lt;0,"Yes","No")</f>
        <v>No</v>
      </c>
      <c r="H120">
        <f>Table1[[#This Row],[On Website]]</f>
        <v>0</v>
      </c>
      <c r="I120">
        <f>Table1[[#This Row],[Setup Team Speak]]</f>
        <v>0</v>
      </c>
      <c r="J120" s="26" t="str">
        <f>IF(AND(Table2[[#This Row],[STF for ADV]],Table2[[#This Row],[PVP For ADV]],Table2[[#This Row],[On Website]],Table2[[#This Row],[Setup Team Speak]]="Yes"),"Yes","No")</f>
        <v>No</v>
      </c>
    </row>
    <row r="121" spans="2:10" x14ac:dyDescent="0.25">
      <c r="B121" s="24" t="str">
        <f>Table1[[#This Row],[Character name]]</f>
        <v>Jariz</v>
      </c>
      <c r="C121" s="25" t="str">
        <f>Table1[[#This Row],[At Handle]]</f>
        <v>talrew</v>
      </c>
      <c r="D121" s="25" t="str">
        <f>Table1[[#This Row],[Fleet Rank]]</f>
        <v>1. Junior Member</v>
      </c>
      <c r="E121" s="25">
        <f>Table1[[#This Row],[PVP For ADV]]</f>
        <v>0</v>
      </c>
      <c r="F121" s="25">
        <f>Table1[[#This Row],[STF Lead For ADV]]</f>
        <v>0</v>
      </c>
      <c r="G121" s="25" t="str">
        <f>IF(Table1[[#This Row],[LFC Still Needed For ADV]]&lt;0,"Yes","No")</f>
        <v>No</v>
      </c>
      <c r="H121">
        <f>Table1[[#This Row],[On Website]]</f>
        <v>0</v>
      </c>
      <c r="I121">
        <f>Table1[[#This Row],[Setup Team Speak]]</f>
        <v>0</v>
      </c>
      <c r="J121" s="26" t="str">
        <f>IF(AND(Table2[[#This Row],[STF for ADV]],Table2[[#This Row],[PVP For ADV]],Table2[[#This Row],[On Website]],Table2[[#This Row],[Setup Team Speak]]="Yes"),"Yes","No")</f>
        <v>No</v>
      </c>
    </row>
    <row r="122" spans="2:10" x14ac:dyDescent="0.25">
      <c r="B122" s="24" t="str">
        <f>Table1[[#This Row],[Character name]]</f>
        <v>Jazz</v>
      </c>
      <c r="C122" s="25" t="str">
        <f>Table1[[#This Row],[At Handle]]</f>
        <v>stealth8472</v>
      </c>
      <c r="D122" s="25" t="str">
        <f>Table1[[#This Row],[Fleet Rank]]</f>
        <v>0. Initiate</v>
      </c>
      <c r="E122" s="25">
        <f>Table1[[#This Row],[PVP For ADV]]</f>
        <v>0</v>
      </c>
      <c r="F122" s="25">
        <f>Table1[[#This Row],[STF Lead For ADV]]</f>
        <v>0</v>
      </c>
      <c r="G122" s="25" t="str">
        <f>IF(Table1[[#This Row],[LFC Still Needed For ADV]]&lt;0,"Yes","No")</f>
        <v>No</v>
      </c>
      <c r="H122">
        <f>Table1[[#This Row],[On Website]]</f>
        <v>0</v>
      </c>
      <c r="I122">
        <f>Table1[[#This Row],[Setup Team Speak]]</f>
        <v>0</v>
      </c>
      <c r="J122" s="26" t="str">
        <f>IF(AND(Table2[[#This Row],[STF for ADV]],Table2[[#This Row],[PVP For ADV]],Table2[[#This Row],[On Website]],Table2[[#This Row],[Setup Team Speak]]="Yes"),"Yes","No")</f>
        <v>No</v>
      </c>
    </row>
    <row r="123" spans="2:10" x14ac:dyDescent="0.25">
      <c r="B123" s="24" t="str">
        <f>Table1[[#This Row],[Character name]]</f>
        <v>Jeaneous</v>
      </c>
      <c r="C123" s="25" t="str">
        <f>Table1[[#This Row],[At Handle]]</f>
        <v>Jeaneous</v>
      </c>
      <c r="D123" s="25" t="str">
        <f>Table1[[#This Row],[Fleet Rank]]</f>
        <v>2. Member</v>
      </c>
      <c r="E123" s="25">
        <f>Table1[[#This Row],[PVP For ADV]]</f>
        <v>0</v>
      </c>
      <c r="F123" s="25">
        <f>Table1[[#This Row],[STF Lead For ADV]]</f>
        <v>0</v>
      </c>
      <c r="G123" s="25" t="str">
        <f>IF(Table1[[#This Row],[LFC Still Needed For ADV]]&lt;0,"Yes","No")</f>
        <v>No</v>
      </c>
      <c r="H123">
        <f>Table1[[#This Row],[On Website]]</f>
        <v>0</v>
      </c>
      <c r="I123">
        <f>Table1[[#This Row],[Setup Team Speak]]</f>
        <v>0</v>
      </c>
      <c r="J123" s="26" t="str">
        <f>IF(AND(Table2[[#This Row],[STF for ADV]],Table2[[#This Row],[PVP For ADV]],Table2[[#This Row],[On Website]],Table2[[#This Row],[Setup Team Speak]]="Yes"),"Yes","No")</f>
        <v>No</v>
      </c>
    </row>
    <row r="124" spans="2:10" x14ac:dyDescent="0.25">
      <c r="B124" s="24" t="str">
        <f>Table1[[#This Row],[Character name]]</f>
        <v>Jezez</v>
      </c>
      <c r="C124" s="25" t="str">
        <f>Table1[[#This Row],[At Handle]]</f>
        <v>G606</v>
      </c>
      <c r="D124" s="25" t="str">
        <f>Table1[[#This Row],[Fleet Rank]]</f>
        <v>0. Initiate</v>
      </c>
      <c r="E124" s="25">
        <f>Table1[[#This Row],[PVP For ADV]]</f>
        <v>0</v>
      </c>
      <c r="F124" s="25">
        <f>Table1[[#This Row],[STF Lead For ADV]]</f>
        <v>0</v>
      </c>
      <c r="G124" s="25" t="str">
        <f>IF(Table1[[#This Row],[LFC Still Needed For ADV]]&lt;0,"Yes","No")</f>
        <v>No</v>
      </c>
      <c r="H124">
        <f>Table1[[#This Row],[On Website]]</f>
        <v>0</v>
      </c>
      <c r="I124">
        <f>Table1[[#This Row],[Setup Team Speak]]</f>
        <v>0</v>
      </c>
      <c r="J124" s="26" t="str">
        <f>IF(AND(Table2[[#This Row],[STF for ADV]],Table2[[#This Row],[PVP For ADV]],Table2[[#This Row],[On Website]],Table2[[#This Row],[Setup Team Speak]]="Yes"),"Yes","No")</f>
        <v>No</v>
      </c>
    </row>
    <row r="125" spans="2:10" x14ac:dyDescent="0.25">
      <c r="B125" s="24" t="str">
        <f>Table1[[#This Row],[Character name]]</f>
        <v>Jinod</v>
      </c>
      <c r="C125" s="25" t="str">
        <f>Table1[[#This Row],[At Handle]]</f>
        <v>jholt001</v>
      </c>
      <c r="D125" s="25" t="str">
        <f>Table1[[#This Row],[Fleet Rank]]</f>
        <v>0. Initiate</v>
      </c>
      <c r="E125" s="25">
        <f>Table1[[#This Row],[PVP For ADV]]</f>
        <v>0</v>
      </c>
      <c r="F125" s="25">
        <f>Table1[[#This Row],[STF Lead For ADV]]</f>
        <v>0</v>
      </c>
      <c r="G125" s="25" t="str">
        <f>IF(Table1[[#This Row],[LFC Still Needed For ADV]]&lt;0,"Yes","No")</f>
        <v>No</v>
      </c>
      <c r="H125">
        <f>Table1[[#This Row],[On Website]]</f>
        <v>0</v>
      </c>
      <c r="I125">
        <f>Table1[[#This Row],[Setup Team Speak]]</f>
        <v>0</v>
      </c>
      <c r="J125" s="26" t="str">
        <f>IF(AND(Table2[[#This Row],[STF for ADV]],Table2[[#This Row],[PVP For ADV]],Table2[[#This Row],[On Website]],Table2[[#This Row],[Setup Team Speak]]="Yes"),"Yes","No")</f>
        <v>No</v>
      </c>
    </row>
    <row r="126" spans="2:10" x14ac:dyDescent="0.25">
      <c r="B126" s="24" t="str">
        <f>Table1[[#This Row],[Character name]]</f>
        <v>John Luc</v>
      </c>
      <c r="C126" s="25" t="str">
        <f>Table1[[#This Row],[At Handle]]</f>
        <v>commander2113</v>
      </c>
      <c r="D126" s="25" t="str">
        <f>Table1[[#This Row],[Fleet Rank]]</f>
        <v>0. Initiate</v>
      </c>
      <c r="E126" s="25">
        <f>Table1[[#This Row],[PVP For ADV]]</f>
        <v>0</v>
      </c>
      <c r="F126" s="25">
        <f>Table1[[#This Row],[STF Lead For ADV]]</f>
        <v>0</v>
      </c>
      <c r="G126" s="25" t="str">
        <f>IF(Table1[[#This Row],[LFC Still Needed For ADV]]&lt;0,"Yes","No")</f>
        <v>No</v>
      </c>
      <c r="H126">
        <f>Table1[[#This Row],[On Website]]</f>
        <v>0</v>
      </c>
      <c r="I126">
        <f>Table1[[#This Row],[Setup Team Speak]]</f>
        <v>0</v>
      </c>
      <c r="J126" s="26" t="str">
        <f>IF(AND(Table2[[#This Row],[STF for ADV]],Table2[[#This Row],[PVP For ADV]],Table2[[#This Row],[On Website]],Table2[[#This Row],[Setup Team Speak]]="Yes"),"Yes","No")</f>
        <v>No</v>
      </c>
    </row>
    <row r="127" spans="2:10" x14ac:dyDescent="0.25">
      <c r="B127" s="24" t="str">
        <f>Table1[[#This Row],[Character name]]</f>
        <v>John Martin</v>
      </c>
      <c r="C127" s="25" t="str">
        <f>Table1[[#This Row],[At Handle]]</f>
        <v>d3m0nel1te</v>
      </c>
      <c r="D127" s="25" t="str">
        <f>Table1[[#This Row],[Fleet Rank]]</f>
        <v>0. Initiate</v>
      </c>
      <c r="E127" s="25">
        <f>Table1[[#This Row],[PVP For ADV]]</f>
        <v>0</v>
      </c>
      <c r="F127" s="25">
        <f>Table1[[#This Row],[STF Lead For ADV]]</f>
        <v>0</v>
      </c>
      <c r="G127" s="25" t="str">
        <f>IF(Table1[[#This Row],[LFC Still Needed For ADV]]&lt;0,"Yes","No")</f>
        <v>No</v>
      </c>
      <c r="H127">
        <f>Table1[[#This Row],[On Website]]</f>
        <v>0</v>
      </c>
      <c r="I127">
        <f>Table1[[#This Row],[Setup Team Speak]]</f>
        <v>0</v>
      </c>
      <c r="J127" s="26" t="str">
        <f>IF(AND(Table2[[#This Row],[STF for ADV]],Table2[[#This Row],[PVP For ADV]],Table2[[#This Row],[On Website]],Table2[[#This Row],[Setup Team Speak]]="Yes"),"Yes","No")</f>
        <v>No</v>
      </c>
    </row>
    <row r="128" spans="2:10" x14ac:dyDescent="0.25">
      <c r="B128" s="24" t="str">
        <f>Table1[[#This Row],[Character name]]</f>
        <v>John T mayson</v>
      </c>
      <c r="C128" s="25" t="str">
        <f>Table1[[#This Row],[At Handle]]</f>
        <v>captzander03</v>
      </c>
      <c r="D128" s="25" t="str">
        <f>Table1[[#This Row],[Fleet Rank]]</f>
        <v>0. Initiate</v>
      </c>
      <c r="E128" s="25">
        <f>Table1[[#This Row],[PVP For ADV]]</f>
        <v>0</v>
      </c>
      <c r="F128" s="25">
        <f>Table1[[#This Row],[STF Lead For ADV]]</f>
        <v>0</v>
      </c>
      <c r="G128" s="25" t="str">
        <f>IF(Table1[[#This Row],[LFC Still Needed For ADV]]&lt;0,"Yes","No")</f>
        <v>No</v>
      </c>
      <c r="H128">
        <f>Table1[[#This Row],[On Website]]</f>
        <v>0</v>
      </c>
      <c r="I128">
        <f>Table1[[#This Row],[Setup Team Speak]]</f>
        <v>0</v>
      </c>
      <c r="J128" s="26" t="str">
        <f>IF(AND(Table2[[#This Row],[STF for ADV]],Table2[[#This Row],[PVP For ADV]],Table2[[#This Row],[On Website]],Table2[[#This Row],[Setup Team Speak]]="Yes"),"Yes","No")</f>
        <v>No</v>
      </c>
    </row>
    <row r="129" spans="2:10" x14ac:dyDescent="0.25">
      <c r="B129" s="24" t="str">
        <f>Table1[[#This Row],[Character name]]</f>
        <v>Jon Tech</v>
      </c>
      <c r="C129" s="25" t="str">
        <f>Table1[[#This Row],[At Handle]]</f>
        <v>EagleXT</v>
      </c>
      <c r="D129" s="25" t="str">
        <f>Table1[[#This Row],[Fleet Rank]]</f>
        <v>2. Member</v>
      </c>
      <c r="E129" s="25">
        <f>Table1[[#This Row],[PVP For ADV]]</f>
        <v>0</v>
      </c>
      <c r="F129" s="25">
        <f>Table1[[#This Row],[STF Lead For ADV]]</f>
        <v>0</v>
      </c>
      <c r="G129" s="25" t="str">
        <f>IF(Table1[[#This Row],[LFC Still Needed For ADV]]&lt;0,"Yes","No")</f>
        <v>No</v>
      </c>
      <c r="H129">
        <f>Table1[[#This Row],[On Website]]</f>
        <v>0</v>
      </c>
      <c r="I129">
        <f>Table1[[#This Row],[Setup Team Speak]]</f>
        <v>0</v>
      </c>
      <c r="J129" s="26" t="str">
        <f>IF(AND(Table2[[#This Row],[STF for ADV]],Table2[[#This Row],[PVP For ADV]],Table2[[#This Row],[On Website]],Table2[[#This Row],[Setup Team Speak]]="Yes"),"Yes","No")</f>
        <v>No</v>
      </c>
    </row>
    <row r="130" spans="2:10" x14ac:dyDescent="0.25">
      <c r="B130" s="24" t="str">
        <f>Table1[[#This Row],[Character name]]</f>
        <v>Jonathan Donistan</v>
      </c>
      <c r="C130" s="25" t="str">
        <f>Table1[[#This Row],[At Handle]]</f>
        <v>pandomoniums</v>
      </c>
      <c r="D130" s="25" t="str">
        <f>Table1[[#This Row],[Fleet Rank]]</f>
        <v>0. Initiate</v>
      </c>
      <c r="E130" s="25">
        <f>Table1[[#This Row],[PVP For ADV]]</f>
        <v>0</v>
      </c>
      <c r="F130" s="25">
        <f>Table1[[#This Row],[STF Lead For ADV]]</f>
        <v>0</v>
      </c>
      <c r="G130" s="25" t="str">
        <f>IF(Table1[[#This Row],[LFC Still Needed For ADV]]&lt;0,"Yes","No")</f>
        <v>No</v>
      </c>
      <c r="H130">
        <f>Table1[[#This Row],[On Website]]</f>
        <v>0</v>
      </c>
      <c r="I130">
        <f>Table1[[#This Row],[Setup Team Speak]]</f>
        <v>0</v>
      </c>
      <c r="J130" s="26" t="str">
        <f>IF(AND(Table2[[#This Row],[STF for ADV]],Table2[[#This Row],[PVP For ADV]],Table2[[#This Row],[On Website]],Table2[[#This Row],[Setup Team Speak]]="Yes"),"Yes","No")</f>
        <v>No</v>
      </c>
    </row>
    <row r="131" spans="2:10" x14ac:dyDescent="0.25">
      <c r="B131" s="24" t="str">
        <f>Table1[[#This Row],[Character name]]</f>
        <v>Jordan</v>
      </c>
      <c r="C131" s="25" t="str">
        <f>Table1[[#This Row],[At Handle]]</f>
        <v>stealth8472</v>
      </c>
      <c r="D131" s="25" t="str">
        <f>Table1[[#This Row],[Fleet Rank]]</f>
        <v>0. Initiate</v>
      </c>
      <c r="E131" s="25">
        <f>Table1[[#This Row],[PVP For ADV]]</f>
        <v>0</v>
      </c>
      <c r="F131" s="25">
        <f>Table1[[#This Row],[STF Lead For ADV]]</f>
        <v>0</v>
      </c>
      <c r="G131" s="25" t="str">
        <f>IF(Table1[[#This Row],[LFC Still Needed For ADV]]&lt;0,"Yes","No")</f>
        <v>No</v>
      </c>
      <c r="H131">
        <f>Table1[[#This Row],[On Website]]</f>
        <v>0</v>
      </c>
      <c r="I131">
        <f>Table1[[#This Row],[Setup Team Speak]]</f>
        <v>0</v>
      </c>
      <c r="J131" s="26" t="str">
        <f>IF(AND(Table2[[#This Row],[STF for ADV]],Table2[[#This Row],[PVP For ADV]],Table2[[#This Row],[On Website]],Table2[[#This Row],[Setup Team Speak]]="Yes"),"Yes","No")</f>
        <v>No</v>
      </c>
    </row>
    <row r="132" spans="2:10" x14ac:dyDescent="0.25">
      <c r="B132" s="24" t="str">
        <f>Table1[[#This Row],[Character name]]</f>
        <v>Juniio</v>
      </c>
      <c r="C132" s="25" t="str">
        <f>Table1[[#This Row],[At Handle]]</f>
        <v>zuenior10</v>
      </c>
      <c r="D132" s="25" t="str">
        <f>Table1[[#This Row],[Fleet Rank]]</f>
        <v>0. Initiate</v>
      </c>
      <c r="E132" s="25">
        <f>Table1[[#This Row],[PVP For ADV]]</f>
        <v>0</v>
      </c>
      <c r="F132" s="25">
        <f>Table1[[#This Row],[STF Lead For ADV]]</f>
        <v>0</v>
      </c>
      <c r="G132" s="25" t="str">
        <f>IF(Table1[[#This Row],[LFC Still Needed For ADV]]&lt;0,"Yes","No")</f>
        <v>No</v>
      </c>
      <c r="H132">
        <f>Table1[[#This Row],[On Website]]</f>
        <v>0</v>
      </c>
      <c r="I132">
        <f>Table1[[#This Row],[Setup Team Speak]]</f>
        <v>0</v>
      </c>
      <c r="J132" s="26" t="str">
        <f>IF(AND(Table2[[#This Row],[STF for ADV]],Table2[[#This Row],[PVP For ADV]],Table2[[#This Row],[On Website]],Table2[[#This Row],[Setup Team Speak]]="Yes"),"Yes","No")</f>
        <v>No</v>
      </c>
    </row>
    <row r="133" spans="2:10" x14ac:dyDescent="0.25">
      <c r="B133" s="24" t="str">
        <f>Table1[[#This Row],[Character name]]</f>
        <v>Juran</v>
      </c>
      <c r="C133" s="25" t="str">
        <f>Table1[[#This Row],[At Handle]]</f>
        <v>SemiSuite</v>
      </c>
      <c r="D133" s="25" t="str">
        <f>Table1[[#This Row],[Fleet Rank]]</f>
        <v>0. Initiate</v>
      </c>
      <c r="E133" s="25">
        <f>Table1[[#This Row],[PVP For ADV]]</f>
        <v>0</v>
      </c>
      <c r="F133" s="25">
        <f>Table1[[#This Row],[STF Lead For ADV]]</f>
        <v>0</v>
      </c>
      <c r="G133" s="25" t="str">
        <f>IF(Table1[[#This Row],[LFC Still Needed For ADV]]&lt;0,"Yes","No")</f>
        <v>No</v>
      </c>
      <c r="H133">
        <f>Table1[[#This Row],[On Website]]</f>
        <v>0</v>
      </c>
      <c r="I133">
        <f>Table1[[#This Row],[Setup Team Speak]]</f>
        <v>0</v>
      </c>
      <c r="J133" s="26" t="str">
        <f>IF(AND(Table2[[#This Row],[STF for ADV]],Table2[[#This Row],[PVP For ADV]],Table2[[#This Row],[On Website]],Table2[[#This Row],[Setup Team Speak]]="Yes"),"Yes","No")</f>
        <v>No</v>
      </c>
    </row>
    <row r="134" spans="2:10" x14ac:dyDescent="0.25">
      <c r="B134" s="24" t="str">
        <f>Table1[[#This Row],[Character name]]</f>
        <v>Justin</v>
      </c>
      <c r="C134" s="25" t="str">
        <f>Table1[[#This Row],[At Handle]]</f>
        <v>ImpulsePurchase</v>
      </c>
      <c r="D134" s="25" t="str">
        <f>Table1[[#This Row],[Fleet Rank]]</f>
        <v>1. Junior Member</v>
      </c>
      <c r="E134" s="25">
        <f>Table1[[#This Row],[PVP For ADV]]</f>
        <v>0</v>
      </c>
      <c r="F134" s="25">
        <f>Table1[[#This Row],[STF Lead For ADV]]</f>
        <v>0</v>
      </c>
      <c r="G134" s="25" t="str">
        <f>IF(Table1[[#This Row],[LFC Still Needed For ADV]]&lt;0,"Yes","No")</f>
        <v>No</v>
      </c>
      <c r="H134">
        <f>Table1[[#This Row],[On Website]]</f>
        <v>0</v>
      </c>
      <c r="I134">
        <f>Table1[[#This Row],[Setup Team Speak]]</f>
        <v>0</v>
      </c>
      <c r="J134" s="26" t="str">
        <f>IF(AND(Table2[[#This Row],[STF for ADV]],Table2[[#This Row],[PVP For ADV]],Table2[[#This Row],[On Website]],Table2[[#This Row],[Setup Team Speak]]="Yes"),"Yes","No")</f>
        <v>No</v>
      </c>
    </row>
    <row r="135" spans="2:10" x14ac:dyDescent="0.25">
      <c r="B135" s="24" t="str">
        <f>Table1[[#This Row],[Character name]]</f>
        <v>Justin</v>
      </c>
      <c r="C135" s="25" t="str">
        <f>Table1[[#This Row],[At Handle]]</f>
        <v>jlsac64</v>
      </c>
      <c r="D135" s="25" t="str">
        <f>Table1[[#This Row],[Fleet Rank]]</f>
        <v>0. Initiate</v>
      </c>
      <c r="E135" s="25">
        <f>Table1[[#This Row],[PVP For ADV]]</f>
        <v>0</v>
      </c>
      <c r="F135" s="25">
        <f>Table1[[#This Row],[STF Lead For ADV]]</f>
        <v>0</v>
      </c>
      <c r="G135" s="25" t="str">
        <f>IF(Table1[[#This Row],[LFC Still Needed For ADV]]&lt;0,"Yes","No")</f>
        <v>No</v>
      </c>
      <c r="H135">
        <f>Table1[[#This Row],[On Website]]</f>
        <v>0</v>
      </c>
      <c r="I135">
        <f>Table1[[#This Row],[Setup Team Speak]]</f>
        <v>0</v>
      </c>
      <c r="J135" s="26" t="str">
        <f>IF(AND(Table2[[#This Row],[STF for ADV]],Table2[[#This Row],[PVP For ADV]],Table2[[#This Row],[On Website]],Table2[[#This Row],[Setup Team Speak]]="Yes"),"Yes","No")</f>
        <v>No</v>
      </c>
    </row>
    <row r="136" spans="2:10" x14ac:dyDescent="0.25">
      <c r="B136" s="24" t="str">
        <f>Table1[[#This Row],[Character name]]</f>
        <v>Kaarg</v>
      </c>
      <c r="C136" s="25" t="str">
        <f>Table1[[#This Row],[At Handle]]</f>
        <v>seaquest3062</v>
      </c>
      <c r="D136" s="25" t="str">
        <f>Table1[[#This Row],[Fleet Rank]]</f>
        <v>3. Senior Member</v>
      </c>
      <c r="E136" s="25">
        <f>Table1[[#This Row],[PVP For ADV]]</f>
        <v>0</v>
      </c>
      <c r="F136" s="25">
        <f>Table1[[#This Row],[STF Lead For ADV]]</f>
        <v>0</v>
      </c>
      <c r="G136" s="25" t="str">
        <f>IF(Table1[[#This Row],[LFC Still Needed For ADV]]&lt;0,"Yes","No")</f>
        <v>No</v>
      </c>
      <c r="H136">
        <f>Table1[[#This Row],[On Website]]</f>
        <v>0</v>
      </c>
      <c r="I136">
        <f>Table1[[#This Row],[Setup Team Speak]]</f>
        <v>0</v>
      </c>
      <c r="J136" s="26" t="str">
        <f>IF(AND(Table2[[#This Row],[STF for ADV]],Table2[[#This Row],[PVP For ADV]],Table2[[#This Row],[On Website]],Table2[[#This Row],[Setup Team Speak]]="Yes"),"Yes","No")</f>
        <v>No</v>
      </c>
    </row>
    <row r="137" spans="2:10" x14ac:dyDescent="0.25">
      <c r="B137" s="24" t="str">
        <f>Table1[[#This Row],[Character name]]</f>
        <v>Kahtarina</v>
      </c>
      <c r="C137" s="25" t="str">
        <f>Table1[[#This Row],[At Handle]]</f>
        <v>Alliiee</v>
      </c>
      <c r="D137" s="25" t="str">
        <f>Table1[[#This Row],[Fleet Rank]]</f>
        <v>0. Initiate</v>
      </c>
      <c r="E137" s="25">
        <f>Table1[[#This Row],[PVP For ADV]]</f>
        <v>0</v>
      </c>
      <c r="F137" s="25">
        <f>Table1[[#This Row],[STF Lead For ADV]]</f>
        <v>0</v>
      </c>
      <c r="G137" s="25" t="str">
        <f>IF(Table1[[#This Row],[LFC Still Needed For ADV]]&lt;0,"Yes","No")</f>
        <v>No</v>
      </c>
      <c r="H137">
        <f>Table1[[#This Row],[On Website]]</f>
        <v>0</v>
      </c>
      <c r="I137">
        <f>Table1[[#This Row],[Setup Team Speak]]</f>
        <v>0</v>
      </c>
      <c r="J137" s="26" t="str">
        <f>IF(AND(Table2[[#This Row],[STF for ADV]],Table2[[#This Row],[PVP For ADV]],Table2[[#This Row],[On Website]],Table2[[#This Row],[Setup Team Speak]]="Yes"),"Yes","No")</f>
        <v>No</v>
      </c>
    </row>
    <row r="138" spans="2:10" x14ac:dyDescent="0.25">
      <c r="B138" s="24" t="str">
        <f>Table1[[#This Row],[Character name]]</f>
        <v>Kalkin</v>
      </c>
      <c r="C138" s="25" t="str">
        <f>Table1[[#This Row],[At Handle]]</f>
        <v>kruno94</v>
      </c>
      <c r="D138" s="25" t="str">
        <f>Table1[[#This Row],[Fleet Rank]]</f>
        <v>0. Initiate</v>
      </c>
      <c r="E138" s="25">
        <f>Table1[[#This Row],[PVP For ADV]]</f>
        <v>0</v>
      </c>
      <c r="F138" s="25">
        <f>Table1[[#This Row],[STF Lead For ADV]]</f>
        <v>0</v>
      </c>
      <c r="G138" s="25" t="str">
        <f>IF(Table1[[#This Row],[LFC Still Needed For ADV]]&lt;0,"Yes","No")</f>
        <v>No</v>
      </c>
      <c r="H138">
        <f>Table1[[#This Row],[On Website]]</f>
        <v>0</v>
      </c>
      <c r="I138">
        <f>Table1[[#This Row],[Setup Team Speak]]</f>
        <v>0</v>
      </c>
      <c r="J138" s="26" t="str">
        <f>IF(AND(Table2[[#This Row],[STF for ADV]],Table2[[#This Row],[PVP For ADV]],Table2[[#This Row],[On Website]],Table2[[#This Row],[Setup Team Speak]]="Yes"),"Yes","No")</f>
        <v>No</v>
      </c>
    </row>
    <row r="139" spans="2:10" x14ac:dyDescent="0.25">
      <c r="B139" s="24" t="str">
        <f>Table1[[#This Row],[Character name]]</f>
        <v>Karela SCI</v>
      </c>
      <c r="C139" s="25" t="str">
        <f>Table1[[#This Row],[At Handle]]</f>
        <v>Mrs.Oster</v>
      </c>
      <c r="D139" s="25" t="str">
        <f>Table1[[#This Row],[Fleet Rank]]</f>
        <v>0. Initiate</v>
      </c>
      <c r="E139" s="25">
        <f>Table1[[#This Row],[PVP For ADV]]</f>
        <v>0</v>
      </c>
      <c r="F139" s="25">
        <f>Table1[[#This Row],[STF Lead For ADV]]</f>
        <v>0</v>
      </c>
      <c r="G139" s="25" t="str">
        <f>IF(Table1[[#This Row],[LFC Still Needed For ADV]]&lt;0,"Yes","No")</f>
        <v>No</v>
      </c>
      <c r="H139">
        <f>Table1[[#This Row],[On Website]]</f>
        <v>0</v>
      </c>
      <c r="I139">
        <f>Table1[[#This Row],[Setup Team Speak]]</f>
        <v>0</v>
      </c>
      <c r="J139" s="26" t="str">
        <f>IF(AND(Table2[[#This Row],[STF for ADV]],Table2[[#This Row],[PVP For ADV]],Table2[[#This Row],[On Website]],Table2[[#This Row],[Setup Team Speak]]="Yes"),"Yes","No")</f>
        <v>No</v>
      </c>
    </row>
    <row r="140" spans="2:10" x14ac:dyDescent="0.25">
      <c r="B140" s="24" t="str">
        <f>Table1[[#This Row],[Character name]]</f>
        <v>Katy</v>
      </c>
      <c r="C140" s="25" t="str">
        <f>Table1[[#This Row],[At Handle]]</f>
        <v>dendybar28142</v>
      </c>
      <c r="D140" s="25" t="str">
        <f>Table1[[#This Row],[Fleet Rank]]</f>
        <v>0. Initiate</v>
      </c>
      <c r="E140" s="25">
        <f>Table1[[#This Row],[PVP For ADV]]</f>
        <v>0</v>
      </c>
      <c r="F140" s="25">
        <f>Table1[[#This Row],[STF Lead For ADV]]</f>
        <v>0</v>
      </c>
      <c r="G140" s="25" t="str">
        <f>IF(Table1[[#This Row],[LFC Still Needed For ADV]]&lt;0,"Yes","No")</f>
        <v>No</v>
      </c>
      <c r="H140">
        <f>Table1[[#This Row],[On Website]]</f>
        <v>0</v>
      </c>
      <c r="I140">
        <f>Table1[[#This Row],[Setup Team Speak]]</f>
        <v>0</v>
      </c>
      <c r="J140" s="26" t="str">
        <f>IF(AND(Table2[[#This Row],[STF for ADV]],Table2[[#This Row],[PVP For ADV]],Table2[[#This Row],[On Website]],Table2[[#This Row],[Setup Team Speak]]="Yes"),"Yes","No")</f>
        <v>No</v>
      </c>
    </row>
    <row r="141" spans="2:10" x14ac:dyDescent="0.25">
      <c r="B141" s="24" t="str">
        <f>Table1[[#This Row],[Character name]]</f>
        <v>Kaybayen</v>
      </c>
      <c r="C141" s="25" t="str">
        <f>Table1[[#This Row],[At Handle]]</f>
        <v>tak178</v>
      </c>
      <c r="D141" s="25" t="str">
        <f>Table1[[#This Row],[Fleet Rank]]</f>
        <v>0. Initiate</v>
      </c>
      <c r="E141" s="25">
        <f>Table1[[#This Row],[PVP For ADV]]</f>
        <v>0</v>
      </c>
      <c r="F141" s="25">
        <f>Table1[[#This Row],[STF Lead For ADV]]</f>
        <v>0</v>
      </c>
      <c r="G141" s="25" t="str">
        <f>IF(Table1[[#This Row],[LFC Still Needed For ADV]]&lt;0,"Yes","No")</f>
        <v>No</v>
      </c>
      <c r="H141">
        <f>Table1[[#This Row],[On Website]]</f>
        <v>0</v>
      </c>
      <c r="I141">
        <f>Table1[[#This Row],[Setup Team Speak]]</f>
        <v>0</v>
      </c>
      <c r="J141" s="26" t="str">
        <f>IF(AND(Table2[[#This Row],[STF for ADV]],Table2[[#This Row],[PVP For ADV]],Table2[[#This Row],[On Website]],Table2[[#This Row],[Setup Team Speak]]="Yes"),"Yes","No")</f>
        <v>No</v>
      </c>
    </row>
    <row r="142" spans="2:10" x14ac:dyDescent="0.25">
      <c r="B142" s="24" t="str">
        <f>Table1[[#This Row],[Character name]]</f>
        <v>Keana</v>
      </c>
      <c r="C142" s="25" t="str">
        <f>Table1[[#This Row],[At Handle]]</f>
        <v>Mossimo_Barbarossa</v>
      </c>
      <c r="D142" s="25" t="str">
        <f>Table1[[#This Row],[Fleet Rank]]</f>
        <v>0. Initiate</v>
      </c>
      <c r="E142" s="25">
        <f>Table1[[#This Row],[PVP For ADV]]</f>
        <v>0</v>
      </c>
      <c r="F142" s="25">
        <f>Table1[[#This Row],[STF Lead For ADV]]</f>
        <v>0</v>
      </c>
      <c r="G142" s="25" t="str">
        <f>IF(Table1[[#This Row],[LFC Still Needed For ADV]]&lt;0,"Yes","No")</f>
        <v>No</v>
      </c>
      <c r="H142">
        <f>Table1[[#This Row],[On Website]]</f>
        <v>0</v>
      </c>
      <c r="I142">
        <f>Table1[[#This Row],[Setup Team Speak]]</f>
        <v>0</v>
      </c>
      <c r="J142" s="26" t="str">
        <f>IF(AND(Table2[[#This Row],[STF for ADV]],Table2[[#This Row],[PVP For ADV]],Table2[[#This Row],[On Website]],Table2[[#This Row],[Setup Team Speak]]="Yes"),"Yes","No")</f>
        <v>No</v>
      </c>
    </row>
    <row r="143" spans="2:10" x14ac:dyDescent="0.25">
      <c r="B143" s="24" t="str">
        <f>Table1[[#This Row],[Character name]]</f>
        <v>Keili</v>
      </c>
      <c r="C143" s="25" t="str">
        <f>Table1[[#This Row],[At Handle]]</f>
        <v>PaintedWing</v>
      </c>
      <c r="D143" s="25" t="str">
        <f>Table1[[#This Row],[Fleet Rank]]</f>
        <v>0. Initiate</v>
      </c>
      <c r="E143" s="25">
        <f>Table1[[#This Row],[PVP For ADV]]</f>
        <v>0</v>
      </c>
      <c r="F143" s="25">
        <f>Table1[[#This Row],[STF Lead For ADV]]</f>
        <v>0</v>
      </c>
      <c r="G143" s="25" t="str">
        <f>IF(Table1[[#This Row],[LFC Still Needed For ADV]]&lt;0,"Yes","No")</f>
        <v>No</v>
      </c>
      <c r="H143">
        <f>Table1[[#This Row],[On Website]]</f>
        <v>0</v>
      </c>
      <c r="I143">
        <f>Table1[[#This Row],[Setup Team Speak]]</f>
        <v>0</v>
      </c>
      <c r="J143" s="26" t="str">
        <f>IF(AND(Table2[[#This Row],[STF for ADV]],Table2[[#This Row],[PVP For ADV]],Table2[[#This Row],[On Website]],Table2[[#This Row],[Setup Team Speak]]="Yes"),"Yes","No")</f>
        <v>No</v>
      </c>
    </row>
    <row r="144" spans="2:10" x14ac:dyDescent="0.25">
      <c r="B144" s="24" t="str">
        <f>Table1[[#This Row],[Character name]]</f>
        <v>Kelly T. Grier</v>
      </c>
      <c r="C144" s="25" t="str">
        <f>Table1[[#This Row],[At Handle]]</f>
        <v>Jeaneous</v>
      </c>
      <c r="D144" s="25" t="str">
        <f>Table1[[#This Row],[Fleet Rank]]</f>
        <v>2. Member</v>
      </c>
      <c r="E144" s="25">
        <f>Table1[[#This Row],[PVP For ADV]]</f>
        <v>0</v>
      </c>
      <c r="F144" s="25">
        <f>Table1[[#This Row],[STF Lead For ADV]]</f>
        <v>0</v>
      </c>
      <c r="G144" s="25" t="str">
        <f>IF(Table1[[#This Row],[LFC Still Needed For ADV]]&lt;0,"Yes","No")</f>
        <v>No</v>
      </c>
      <c r="H144">
        <f>Table1[[#This Row],[On Website]]</f>
        <v>0</v>
      </c>
      <c r="I144">
        <f>Table1[[#This Row],[Setup Team Speak]]</f>
        <v>0</v>
      </c>
      <c r="J144" s="26" t="str">
        <f>IF(AND(Table2[[#This Row],[STF for ADV]],Table2[[#This Row],[PVP For ADV]],Table2[[#This Row],[On Website]],Table2[[#This Row],[Setup Team Speak]]="Yes"),"Yes","No")</f>
        <v>No</v>
      </c>
    </row>
    <row r="145" spans="2:10" x14ac:dyDescent="0.25">
      <c r="B145" s="24" t="str">
        <f>Table1[[#This Row],[Character name]]</f>
        <v>Kelway</v>
      </c>
      <c r="C145" s="25" t="str">
        <f>Table1[[#This Row],[At Handle]]</f>
        <v>nodeluk</v>
      </c>
      <c r="D145" s="25" t="str">
        <f>Table1[[#This Row],[Fleet Rank]]</f>
        <v>0. Initiate</v>
      </c>
      <c r="E145" s="25">
        <f>Table1[[#This Row],[PVP For ADV]]</f>
        <v>0</v>
      </c>
      <c r="F145" s="25">
        <f>Table1[[#This Row],[STF Lead For ADV]]</f>
        <v>0</v>
      </c>
      <c r="G145" s="25" t="str">
        <f>IF(Table1[[#This Row],[LFC Still Needed For ADV]]&lt;0,"Yes","No")</f>
        <v>No</v>
      </c>
      <c r="H145">
        <f>Table1[[#This Row],[On Website]]</f>
        <v>0</v>
      </c>
      <c r="I145">
        <f>Table1[[#This Row],[Setup Team Speak]]</f>
        <v>0</v>
      </c>
      <c r="J145" s="26" t="str">
        <f>IF(AND(Table2[[#This Row],[STF for ADV]],Table2[[#This Row],[PVP For ADV]],Table2[[#This Row],[On Website]],Table2[[#This Row],[Setup Team Speak]]="Yes"),"Yes","No")</f>
        <v>No</v>
      </c>
    </row>
    <row r="146" spans="2:10" x14ac:dyDescent="0.25">
      <c r="B146" s="24" t="str">
        <f>Table1[[#This Row],[Character name]]</f>
        <v>Kemloor</v>
      </c>
      <c r="C146" s="25" t="str">
        <f>Table1[[#This Row],[At Handle]]</f>
        <v>Kemloor</v>
      </c>
      <c r="D146" s="25" t="str">
        <f>Table1[[#This Row],[Fleet Rank]]</f>
        <v>2. Member</v>
      </c>
      <c r="E146" s="25">
        <f>Table1[[#This Row],[PVP For ADV]]</f>
        <v>0</v>
      </c>
      <c r="F146" s="25">
        <f>Table1[[#This Row],[STF Lead For ADV]]</f>
        <v>0</v>
      </c>
      <c r="G146" s="25" t="str">
        <f>IF(Table1[[#This Row],[LFC Still Needed For ADV]]&lt;0,"Yes","No")</f>
        <v>No</v>
      </c>
      <c r="H146">
        <f>Table1[[#This Row],[On Website]]</f>
        <v>0</v>
      </c>
      <c r="I146">
        <f>Table1[[#This Row],[Setup Team Speak]]</f>
        <v>0</v>
      </c>
      <c r="J146" s="26" t="str">
        <f>IF(AND(Table2[[#This Row],[STF for ADV]],Table2[[#This Row],[PVP For ADV]],Table2[[#This Row],[On Website]],Table2[[#This Row],[Setup Team Speak]]="Yes"),"Yes","No")</f>
        <v>No</v>
      </c>
    </row>
    <row r="147" spans="2:10" x14ac:dyDescent="0.25">
      <c r="B147" s="24" t="str">
        <f>Table1[[#This Row],[Character name]]</f>
        <v>Kemsci</v>
      </c>
      <c r="C147" s="25" t="str">
        <f>Table1[[#This Row],[At Handle]]</f>
        <v>Kemloor</v>
      </c>
      <c r="D147" s="25" t="str">
        <f>Table1[[#This Row],[Fleet Rank]]</f>
        <v>2. Member</v>
      </c>
      <c r="E147" s="25">
        <f>Table1[[#This Row],[PVP For ADV]]</f>
        <v>0</v>
      </c>
      <c r="F147" s="25">
        <f>Table1[[#This Row],[STF Lead For ADV]]</f>
        <v>0</v>
      </c>
      <c r="G147" s="25" t="str">
        <f>IF(Table1[[#This Row],[LFC Still Needed For ADV]]&lt;0,"Yes","No")</f>
        <v>No</v>
      </c>
      <c r="H147">
        <f>Table1[[#This Row],[On Website]]</f>
        <v>0</v>
      </c>
      <c r="I147">
        <f>Table1[[#This Row],[Setup Team Speak]]</f>
        <v>0</v>
      </c>
      <c r="J147" s="26" t="str">
        <f>IF(AND(Table2[[#This Row],[STF for ADV]],Table2[[#This Row],[PVP For ADV]],Table2[[#This Row],[On Website]],Table2[[#This Row],[Setup Team Speak]]="Yes"),"Yes","No")</f>
        <v>No</v>
      </c>
    </row>
    <row r="148" spans="2:10" x14ac:dyDescent="0.25">
      <c r="B148" s="24" t="str">
        <f>Table1[[#This Row],[Character name]]</f>
        <v>Kemtac</v>
      </c>
      <c r="C148" s="25" t="str">
        <f>Table1[[#This Row],[At Handle]]</f>
        <v>Kemloor</v>
      </c>
      <c r="D148" s="25" t="str">
        <f>Table1[[#This Row],[Fleet Rank]]</f>
        <v>2. Member</v>
      </c>
      <c r="E148" s="25">
        <f>Table1[[#This Row],[PVP For ADV]]</f>
        <v>0</v>
      </c>
      <c r="F148" s="25">
        <f>Table1[[#This Row],[STF Lead For ADV]]</f>
        <v>0</v>
      </c>
      <c r="G148" s="25" t="str">
        <f>IF(Table1[[#This Row],[LFC Still Needed For ADV]]&lt;0,"Yes","No")</f>
        <v>No</v>
      </c>
      <c r="H148">
        <f>Table1[[#This Row],[On Website]]</f>
        <v>0</v>
      </c>
      <c r="I148">
        <f>Table1[[#This Row],[Setup Team Speak]]</f>
        <v>0</v>
      </c>
      <c r="J148" s="26" t="str">
        <f>IF(AND(Table2[[#This Row],[STF for ADV]],Table2[[#This Row],[PVP For ADV]],Table2[[#This Row],[On Website]],Table2[[#This Row],[Setup Team Speak]]="Yes"),"Yes","No")</f>
        <v>No</v>
      </c>
    </row>
    <row r="149" spans="2:10" x14ac:dyDescent="0.25">
      <c r="B149" s="24" t="str">
        <f>Table1[[#This Row],[Character name]]</f>
        <v>Kenton</v>
      </c>
      <c r="C149" s="25" t="str">
        <f>Table1[[#This Row],[At Handle]]</f>
        <v>R0adKi1l</v>
      </c>
      <c r="D149" s="25" t="str">
        <f>Table1[[#This Row],[Fleet Rank]]</f>
        <v>1. Junior Member</v>
      </c>
      <c r="E149" s="25">
        <f>Table1[[#This Row],[PVP For ADV]]</f>
        <v>0</v>
      </c>
      <c r="F149" s="25">
        <f>Table1[[#This Row],[STF Lead For ADV]]</f>
        <v>0</v>
      </c>
      <c r="G149" s="25" t="str">
        <f>IF(Table1[[#This Row],[LFC Still Needed For ADV]]&lt;0,"Yes","No")</f>
        <v>No</v>
      </c>
      <c r="H149">
        <f>Table1[[#This Row],[On Website]]</f>
        <v>0</v>
      </c>
      <c r="I149">
        <f>Table1[[#This Row],[Setup Team Speak]]</f>
        <v>0</v>
      </c>
      <c r="J149" s="26" t="str">
        <f>IF(AND(Table2[[#This Row],[STF for ADV]],Table2[[#This Row],[PVP For ADV]],Table2[[#This Row],[On Website]],Table2[[#This Row],[Setup Team Speak]]="Yes"),"Yes","No")</f>
        <v>No</v>
      </c>
    </row>
    <row r="150" spans="2:10" x14ac:dyDescent="0.25">
      <c r="B150" s="24" t="str">
        <f>Table1[[#This Row],[Character name]]</f>
        <v>Kepler</v>
      </c>
      <c r="C150" s="25" t="str">
        <f>Table1[[#This Row],[At Handle]]</f>
        <v>Tanthal</v>
      </c>
      <c r="D150" s="25" t="str">
        <f>Table1[[#This Row],[Fleet Rank]]</f>
        <v>2. Member</v>
      </c>
      <c r="E150" s="25">
        <f>Table1[[#This Row],[PVP For ADV]]</f>
        <v>0</v>
      </c>
      <c r="F150" s="25">
        <f>Table1[[#This Row],[STF Lead For ADV]]</f>
        <v>0</v>
      </c>
      <c r="G150" s="25" t="str">
        <f>IF(Table1[[#This Row],[LFC Still Needed For ADV]]&lt;0,"Yes","No")</f>
        <v>No</v>
      </c>
      <c r="H150">
        <f>Table1[[#This Row],[On Website]]</f>
        <v>0</v>
      </c>
      <c r="I150">
        <f>Table1[[#This Row],[Setup Team Speak]]</f>
        <v>0</v>
      </c>
      <c r="J150" s="26" t="str">
        <f>IF(AND(Table2[[#This Row],[STF for ADV]],Table2[[#This Row],[PVP For ADV]],Table2[[#This Row],[On Website]],Table2[[#This Row],[Setup Team Speak]]="Yes"),"Yes","No")</f>
        <v>No</v>
      </c>
    </row>
    <row r="151" spans="2:10" x14ac:dyDescent="0.25">
      <c r="B151" s="24" t="str">
        <f>Table1[[#This Row],[Character name]]</f>
        <v>Kersar</v>
      </c>
      <c r="C151" s="25" t="str">
        <f>Table1[[#This Row],[At Handle]]</f>
        <v>cartanis</v>
      </c>
      <c r="D151" s="25" t="str">
        <f>Table1[[#This Row],[Fleet Rank]]</f>
        <v>0. Initiate</v>
      </c>
      <c r="E151" s="25">
        <f>Table1[[#This Row],[PVP For ADV]]</f>
        <v>0</v>
      </c>
      <c r="F151" s="25">
        <f>Table1[[#This Row],[STF Lead For ADV]]</f>
        <v>0</v>
      </c>
      <c r="G151" s="25" t="str">
        <f>IF(Table1[[#This Row],[LFC Still Needed For ADV]]&lt;0,"Yes","No")</f>
        <v>No</v>
      </c>
      <c r="H151">
        <f>Table1[[#This Row],[On Website]]</f>
        <v>0</v>
      </c>
      <c r="I151">
        <f>Table1[[#This Row],[Setup Team Speak]]</f>
        <v>0</v>
      </c>
      <c r="J151" s="26" t="str">
        <f>IF(AND(Table2[[#This Row],[STF for ADV]],Table2[[#This Row],[PVP For ADV]],Table2[[#This Row],[On Website]],Table2[[#This Row],[Setup Team Speak]]="Yes"),"Yes","No")</f>
        <v>No</v>
      </c>
    </row>
    <row r="152" spans="2:10" x14ac:dyDescent="0.25">
      <c r="B152" s="24" t="str">
        <f>Table1[[#This Row],[Character name]]</f>
        <v>Keru</v>
      </c>
      <c r="C152" s="25" t="str">
        <f>Table1[[#This Row],[At Handle]]</f>
        <v>alredneck2</v>
      </c>
      <c r="D152" s="25" t="str">
        <f>Table1[[#This Row],[Fleet Rank]]</f>
        <v>1. Junior Member</v>
      </c>
      <c r="E152" s="25">
        <f>Table1[[#This Row],[PVP For ADV]]</f>
        <v>0</v>
      </c>
      <c r="F152" s="25">
        <f>Table1[[#This Row],[STF Lead For ADV]]</f>
        <v>0</v>
      </c>
      <c r="G152" s="25" t="str">
        <f>IF(Table1[[#This Row],[LFC Still Needed For ADV]]&lt;0,"Yes","No")</f>
        <v>No</v>
      </c>
      <c r="H152">
        <f>Table1[[#This Row],[On Website]]</f>
        <v>0</v>
      </c>
      <c r="I152">
        <f>Table1[[#This Row],[Setup Team Speak]]</f>
        <v>0</v>
      </c>
      <c r="J152" s="26" t="str">
        <f>IF(AND(Table2[[#This Row],[STF for ADV]],Table2[[#This Row],[PVP For ADV]],Table2[[#This Row],[On Website]],Table2[[#This Row],[Setup Team Speak]]="Yes"),"Yes","No")</f>
        <v>No</v>
      </c>
    </row>
    <row r="153" spans="2:10" x14ac:dyDescent="0.25">
      <c r="B153" s="24" t="str">
        <f>Table1[[#This Row],[Character name]]</f>
        <v>Kexx</v>
      </c>
      <c r="C153" s="25" t="str">
        <f>Table1[[#This Row],[At Handle]]</f>
        <v>alredneck2</v>
      </c>
      <c r="D153" s="25" t="str">
        <f>Table1[[#This Row],[Fleet Rank]]</f>
        <v>1. Junior Member</v>
      </c>
      <c r="E153" s="25">
        <f>Table1[[#This Row],[PVP For ADV]]</f>
        <v>0</v>
      </c>
      <c r="F153" s="25">
        <f>Table1[[#This Row],[STF Lead For ADV]]</f>
        <v>0</v>
      </c>
      <c r="G153" s="25" t="str">
        <f>IF(Table1[[#This Row],[LFC Still Needed For ADV]]&lt;0,"Yes","No")</f>
        <v>No</v>
      </c>
      <c r="H153">
        <f>Table1[[#This Row],[On Website]]</f>
        <v>0</v>
      </c>
      <c r="I153">
        <f>Table1[[#This Row],[Setup Team Speak]]</f>
        <v>0</v>
      </c>
      <c r="J153" s="26" t="str">
        <f>IF(AND(Table2[[#This Row],[STF for ADV]],Table2[[#This Row],[PVP For ADV]],Table2[[#This Row],[On Website]],Table2[[#This Row],[Setup Team Speak]]="Yes"),"Yes","No")</f>
        <v>No</v>
      </c>
    </row>
    <row r="154" spans="2:10" x14ac:dyDescent="0.25">
      <c r="B154" s="24" t="str">
        <f>Table1[[#This Row],[Character name]]</f>
        <v>Kirian</v>
      </c>
      <c r="C154" s="25" t="str">
        <f>Table1[[#This Row],[At Handle]]</f>
        <v>Zenie</v>
      </c>
      <c r="D154" s="25" t="str">
        <f>Table1[[#This Row],[Fleet Rank]]</f>
        <v>0. Initiate</v>
      </c>
      <c r="E154" s="25">
        <f>Table1[[#This Row],[PVP For ADV]]</f>
        <v>0</v>
      </c>
      <c r="F154" s="25">
        <f>Table1[[#This Row],[STF Lead For ADV]]</f>
        <v>0</v>
      </c>
      <c r="G154" s="25" t="str">
        <f>IF(Table1[[#This Row],[LFC Still Needed For ADV]]&lt;0,"Yes","No")</f>
        <v>No</v>
      </c>
      <c r="H154">
        <f>Table1[[#This Row],[On Website]]</f>
        <v>0</v>
      </c>
      <c r="I154">
        <f>Table1[[#This Row],[Setup Team Speak]]</f>
        <v>0</v>
      </c>
      <c r="J154" s="26" t="str">
        <f>IF(AND(Table2[[#This Row],[STF for ADV]],Table2[[#This Row],[PVP For ADV]],Table2[[#This Row],[On Website]],Table2[[#This Row],[Setup Team Speak]]="Yes"),"Yes","No")</f>
        <v>No</v>
      </c>
    </row>
    <row r="155" spans="2:10" x14ac:dyDescent="0.25">
      <c r="B155" s="24" t="str">
        <f>Table1[[#This Row],[Character name]]</f>
        <v>Kirito</v>
      </c>
      <c r="C155" s="25" t="str">
        <f>Table1[[#This Row],[At Handle]]</f>
        <v>quxilite</v>
      </c>
      <c r="D155" s="25" t="str">
        <f>Table1[[#This Row],[Fleet Rank]]</f>
        <v>0. Initiate</v>
      </c>
      <c r="E155" s="25">
        <f>Table1[[#This Row],[PVP For ADV]]</f>
        <v>0</v>
      </c>
      <c r="F155" s="25">
        <f>Table1[[#This Row],[STF Lead For ADV]]</f>
        <v>0</v>
      </c>
      <c r="G155" s="25" t="str">
        <f>IF(Table1[[#This Row],[LFC Still Needed For ADV]]&lt;0,"Yes","No")</f>
        <v>No</v>
      </c>
      <c r="H155">
        <f>Table1[[#This Row],[On Website]]</f>
        <v>0</v>
      </c>
      <c r="I155">
        <f>Table1[[#This Row],[Setup Team Speak]]</f>
        <v>0</v>
      </c>
      <c r="J155" s="26" t="str">
        <f>IF(AND(Table2[[#This Row],[STF for ADV]],Table2[[#This Row],[PVP For ADV]],Table2[[#This Row],[On Website]],Table2[[#This Row],[Setup Team Speak]]="Yes"),"Yes","No")</f>
        <v>No</v>
      </c>
    </row>
    <row r="156" spans="2:10" x14ac:dyDescent="0.25">
      <c r="B156" s="24" t="str">
        <f>Table1[[#This Row],[Character name]]</f>
        <v>Kits</v>
      </c>
      <c r="C156" s="25" t="str">
        <f>Table1[[#This Row],[At Handle]]</f>
        <v>Ashryn</v>
      </c>
      <c r="D156" s="25" t="str">
        <f>Table1[[#This Row],[Fleet Rank]]</f>
        <v>0. Initiate</v>
      </c>
      <c r="E156" s="25">
        <f>Table1[[#This Row],[PVP For ADV]]</f>
        <v>0</v>
      </c>
      <c r="F156" s="25">
        <f>Table1[[#This Row],[STF Lead For ADV]]</f>
        <v>0</v>
      </c>
      <c r="G156" s="25" t="str">
        <f>IF(Table1[[#This Row],[LFC Still Needed For ADV]]&lt;0,"Yes","No")</f>
        <v>No</v>
      </c>
      <c r="H156">
        <f>Table1[[#This Row],[On Website]]</f>
        <v>0</v>
      </c>
      <c r="I156">
        <f>Table1[[#This Row],[Setup Team Speak]]</f>
        <v>0</v>
      </c>
      <c r="J156" s="26" t="str">
        <f>IF(AND(Table2[[#This Row],[STF for ADV]],Table2[[#This Row],[PVP For ADV]],Table2[[#This Row],[On Website]],Table2[[#This Row],[Setup Team Speak]]="Yes"),"Yes","No")</f>
        <v>No</v>
      </c>
    </row>
    <row r="157" spans="2:10" x14ac:dyDescent="0.25">
      <c r="B157" s="24" t="str">
        <f>Table1[[#This Row],[Character name]]</f>
        <v>Kitty</v>
      </c>
      <c r="C157" s="25" t="str">
        <f>Table1[[#This Row],[At Handle]]</f>
        <v>nn87</v>
      </c>
      <c r="D157" s="25" t="str">
        <f>Table1[[#This Row],[Fleet Rank]]</f>
        <v>0. Initiate</v>
      </c>
      <c r="E157" s="25">
        <f>Table1[[#This Row],[PVP For ADV]]</f>
        <v>0</v>
      </c>
      <c r="F157" s="25">
        <f>Table1[[#This Row],[STF Lead For ADV]]</f>
        <v>0</v>
      </c>
      <c r="G157" s="25" t="str">
        <f>IF(Table1[[#This Row],[LFC Still Needed For ADV]]&lt;0,"Yes","No")</f>
        <v>No</v>
      </c>
      <c r="H157">
        <f>Table1[[#This Row],[On Website]]</f>
        <v>0</v>
      </c>
      <c r="I157">
        <f>Table1[[#This Row],[Setup Team Speak]]</f>
        <v>0</v>
      </c>
      <c r="J157" s="26" t="str">
        <f>IF(AND(Table2[[#This Row],[STF for ADV]],Table2[[#This Row],[PVP For ADV]],Table2[[#This Row],[On Website]],Table2[[#This Row],[Setup Team Speak]]="Yes"),"Yes","No")</f>
        <v>No</v>
      </c>
    </row>
    <row r="158" spans="2:10" x14ac:dyDescent="0.25">
      <c r="B158" s="24" t="str">
        <f>Table1[[#This Row],[Character name]]</f>
        <v>Klak</v>
      </c>
      <c r="C158" s="25" t="str">
        <f>Table1[[#This Row],[At Handle]]</f>
        <v>legionchild</v>
      </c>
      <c r="D158" s="25" t="str">
        <f>Table1[[#This Row],[Fleet Rank]]</f>
        <v>2. Member</v>
      </c>
      <c r="E158" s="25">
        <f>Table1[[#This Row],[PVP For ADV]]</f>
        <v>0</v>
      </c>
      <c r="F158" s="25">
        <f>Table1[[#This Row],[STF Lead For ADV]]</f>
        <v>0</v>
      </c>
      <c r="G158" s="25" t="str">
        <f>IF(Table1[[#This Row],[LFC Still Needed For ADV]]&lt;0,"Yes","No")</f>
        <v>No</v>
      </c>
      <c r="H158">
        <f>Table1[[#This Row],[On Website]]</f>
        <v>0</v>
      </c>
      <c r="I158">
        <f>Table1[[#This Row],[Setup Team Speak]]</f>
        <v>0</v>
      </c>
      <c r="J158" s="26" t="str">
        <f>IF(AND(Table2[[#This Row],[STF for ADV]],Table2[[#This Row],[PVP For ADV]],Table2[[#This Row],[On Website]],Table2[[#This Row],[Setup Team Speak]]="Yes"),"Yes","No")</f>
        <v>No</v>
      </c>
    </row>
    <row r="159" spans="2:10" x14ac:dyDescent="0.25">
      <c r="B159" s="24" t="str">
        <f>Table1[[#This Row],[Character name]]</f>
        <v>K'Les</v>
      </c>
      <c r="C159" s="25" t="str">
        <f>Table1[[#This Row],[At Handle]]</f>
        <v>seaquest3062</v>
      </c>
      <c r="D159" s="25" t="str">
        <f>Table1[[#This Row],[Fleet Rank]]</f>
        <v>3. Senior Member</v>
      </c>
      <c r="E159" s="25">
        <f>Table1[[#This Row],[PVP For ADV]]</f>
        <v>0</v>
      </c>
      <c r="F159" s="25">
        <f>Table1[[#This Row],[STF Lead For ADV]]</f>
        <v>0</v>
      </c>
      <c r="G159" s="25" t="str">
        <f>IF(Table1[[#This Row],[LFC Still Needed For ADV]]&lt;0,"Yes","No")</f>
        <v>No</v>
      </c>
      <c r="H159">
        <f>Table1[[#This Row],[On Website]]</f>
        <v>0</v>
      </c>
      <c r="I159">
        <f>Table1[[#This Row],[Setup Team Speak]]</f>
        <v>0</v>
      </c>
      <c r="J159" s="26" t="str">
        <f>IF(AND(Table2[[#This Row],[STF for ADV]],Table2[[#This Row],[PVP For ADV]],Table2[[#This Row],[On Website]],Table2[[#This Row],[Setup Team Speak]]="Yes"),"Yes","No")</f>
        <v>No</v>
      </c>
    </row>
    <row r="160" spans="2:10" x14ac:dyDescent="0.25">
      <c r="B160" s="24" t="str">
        <f>Table1[[#This Row],[Character name]]</f>
        <v>Kolve</v>
      </c>
      <c r="C160" s="25" t="str">
        <f>Table1[[#This Row],[At Handle]]</f>
        <v>Zorsea</v>
      </c>
      <c r="D160" s="25" t="str">
        <f>Table1[[#This Row],[Fleet Rank]]</f>
        <v>1. Junior Member</v>
      </c>
      <c r="E160" s="25">
        <f>Table1[[#This Row],[PVP For ADV]]</f>
        <v>0</v>
      </c>
      <c r="F160" s="25">
        <f>Table1[[#This Row],[STF Lead For ADV]]</f>
        <v>0</v>
      </c>
      <c r="G160" s="25" t="str">
        <f>IF(Table1[[#This Row],[LFC Still Needed For ADV]]&lt;0,"Yes","No")</f>
        <v>No</v>
      </c>
      <c r="H160">
        <f>Table1[[#This Row],[On Website]]</f>
        <v>0</v>
      </c>
      <c r="I160">
        <f>Table1[[#This Row],[Setup Team Speak]]</f>
        <v>0</v>
      </c>
      <c r="J160" s="26" t="str">
        <f>IF(AND(Table2[[#This Row],[STF for ADV]],Table2[[#This Row],[PVP For ADV]],Table2[[#This Row],[On Website]],Table2[[#This Row],[Setup Team Speak]]="Yes"),"Yes","No")</f>
        <v>No</v>
      </c>
    </row>
    <row r="161" spans="2:10" x14ac:dyDescent="0.25">
      <c r="B161" s="24" t="str">
        <f>Table1[[#This Row],[Character name]]</f>
        <v>krallous</v>
      </c>
      <c r="C161" s="25" t="str">
        <f>Table1[[#This Row],[At Handle]]</f>
        <v>Krallous</v>
      </c>
      <c r="D161" s="25" t="str">
        <f>Table1[[#This Row],[Fleet Rank]]</f>
        <v>0. Initiate</v>
      </c>
      <c r="E161" s="25">
        <f>Table1[[#This Row],[PVP For ADV]]</f>
        <v>0</v>
      </c>
      <c r="F161" s="25">
        <f>Table1[[#This Row],[STF Lead For ADV]]</f>
        <v>0</v>
      </c>
      <c r="G161" s="25" t="str">
        <f>IF(Table1[[#This Row],[LFC Still Needed For ADV]]&lt;0,"Yes","No")</f>
        <v>No</v>
      </c>
      <c r="H161">
        <f>Table1[[#This Row],[On Website]]</f>
        <v>0</v>
      </c>
      <c r="I161">
        <f>Table1[[#This Row],[Setup Team Speak]]</f>
        <v>0</v>
      </c>
      <c r="J161" s="26" t="str">
        <f>IF(AND(Table2[[#This Row],[STF for ADV]],Table2[[#This Row],[PVP For ADV]],Table2[[#This Row],[On Website]],Table2[[#This Row],[Setup Team Speak]]="Yes"),"Yes","No")</f>
        <v>No</v>
      </c>
    </row>
    <row r="162" spans="2:10" x14ac:dyDescent="0.25">
      <c r="B162" s="24" t="str">
        <f>Table1[[#This Row],[Character name]]</f>
        <v>Krawll</v>
      </c>
      <c r="C162" s="25" t="str">
        <f>Table1[[#This Row],[At Handle]]</f>
        <v>Sgt.Krawll</v>
      </c>
      <c r="D162" s="25" t="str">
        <f>Table1[[#This Row],[Fleet Rank]]</f>
        <v>0. Initiate</v>
      </c>
      <c r="E162" s="25">
        <f>Table1[[#This Row],[PVP For ADV]]</f>
        <v>0</v>
      </c>
      <c r="F162" s="25">
        <f>Table1[[#This Row],[STF Lead For ADV]]</f>
        <v>0</v>
      </c>
      <c r="G162" s="25" t="str">
        <f>IF(Table1[[#This Row],[LFC Still Needed For ADV]]&lt;0,"Yes","No")</f>
        <v>No</v>
      </c>
      <c r="H162">
        <f>Table1[[#This Row],[On Website]]</f>
        <v>0</v>
      </c>
      <c r="I162">
        <f>Table1[[#This Row],[Setup Team Speak]]</f>
        <v>0</v>
      </c>
      <c r="J162" s="26" t="str">
        <f>IF(AND(Table2[[#This Row],[STF for ADV]],Table2[[#This Row],[PVP For ADV]],Table2[[#This Row],[On Website]],Table2[[#This Row],[Setup Team Speak]]="Yes"),"Yes","No")</f>
        <v>No</v>
      </c>
    </row>
    <row r="163" spans="2:10" x14ac:dyDescent="0.25">
      <c r="B163" s="24" t="str">
        <f>Table1[[#This Row],[Character name]]</f>
        <v>Larou</v>
      </c>
      <c r="C163" s="25" t="str">
        <f>Table1[[#This Row],[At Handle]]</f>
        <v>Pyroyoyo</v>
      </c>
      <c r="D163" s="25" t="str">
        <f>Table1[[#This Row],[Fleet Rank]]</f>
        <v>3. Senior Member</v>
      </c>
      <c r="E163" s="25">
        <f>Table1[[#This Row],[PVP For ADV]]</f>
        <v>0</v>
      </c>
      <c r="F163" s="25">
        <f>Table1[[#This Row],[STF Lead For ADV]]</f>
        <v>0</v>
      </c>
      <c r="G163" s="25" t="str">
        <f>IF(Table1[[#This Row],[LFC Still Needed For ADV]]&lt;0,"Yes","No")</f>
        <v>Yes</v>
      </c>
      <c r="H163">
        <f>Table1[[#This Row],[On Website]]</f>
        <v>0</v>
      </c>
      <c r="I163">
        <f>Table1[[#This Row],[Setup Team Speak]]</f>
        <v>0</v>
      </c>
      <c r="J163" s="26" t="str">
        <f>IF(AND(Table2[[#This Row],[STF for ADV]],Table2[[#This Row],[PVP For ADV]],Table2[[#This Row],[On Website]],Table2[[#This Row],[Setup Team Speak]]="Yes"),"Yes","No")</f>
        <v>No</v>
      </c>
    </row>
    <row r="164" spans="2:10" x14ac:dyDescent="0.25">
      <c r="B164" s="24" t="str">
        <f>Table1[[#This Row],[Character name]]</f>
        <v>Leaia</v>
      </c>
      <c r="C164" s="25" t="str">
        <f>Table1[[#This Row],[At Handle]]</f>
        <v>dewycheatemandhowe</v>
      </c>
      <c r="D164" s="25" t="str">
        <f>Table1[[#This Row],[Fleet Rank]]</f>
        <v>0. Initiate</v>
      </c>
      <c r="E164" s="25">
        <f>Table1[[#This Row],[PVP For ADV]]</f>
        <v>0</v>
      </c>
      <c r="F164" s="25">
        <f>Table1[[#This Row],[STF Lead For ADV]]</f>
        <v>0</v>
      </c>
      <c r="G164" s="25" t="str">
        <f>IF(Table1[[#This Row],[LFC Still Needed For ADV]]&lt;0,"Yes","No")</f>
        <v>No</v>
      </c>
      <c r="H164">
        <f>Table1[[#This Row],[On Website]]</f>
        <v>0</v>
      </c>
      <c r="I164">
        <f>Table1[[#This Row],[Setup Team Speak]]</f>
        <v>0</v>
      </c>
      <c r="J164" s="26" t="str">
        <f>IF(AND(Table2[[#This Row],[STF for ADV]],Table2[[#This Row],[PVP For ADV]],Table2[[#This Row],[On Website]],Table2[[#This Row],[Setup Team Speak]]="Yes"),"Yes","No")</f>
        <v>No</v>
      </c>
    </row>
    <row r="165" spans="2:10" x14ac:dyDescent="0.25">
      <c r="B165" s="24" t="str">
        <f>Table1[[#This Row],[Character name]]</f>
        <v>Lemmy</v>
      </c>
      <c r="C165" s="25" t="str">
        <f>Table1[[#This Row],[At Handle]]</f>
        <v>lemko</v>
      </c>
      <c r="D165" s="25" t="str">
        <f>Table1[[#This Row],[Fleet Rank]]</f>
        <v>0. Initiate</v>
      </c>
      <c r="E165" s="25">
        <f>Table1[[#This Row],[PVP For ADV]]</f>
        <v>0</v>
      </c>
      <c r="F165" s="25">
        <f>Table1[[#This Row],[STF Lead For ADV]]</f>
        <v>0</v>
      </c>
      <c r="G165" s="25" t="str">
        <f>IF(Table1[[#This Row],[LFC Still Needed For ADV]]&lt;0,"Yes","No")</f>
        <v>No</v>
      </c>
      <c r="H165">
        <f>Table1[[#This Row],[On Website]]</f>
        <v>0</v>
      </c>
      <c r="I165">
        <f>Table1[[#This Row],[Setup Team Speak]]</f>
        <v>0</v>
      </c>
      <c r="J165" s="26" t="str">
        <f>IF(AND(Table2[[#This Row],[STF for ADV]],Table2[[#This Row],[PVP For ADV]],Table2[[#This Row],[On Website]],Table2[[#This Row],[Setup Team Speak]]="Yes"),"Yes","No")</f>
        <v>No</v>
      </c>
    </row>
    <row r="166" spans="2:10" x14ac:dyDescent="0.25">
      <c r="B166" s="24" t="str">
        <f>Table1[[#This Row],[Character name]]</f>
        <v>Leonardo</v>
      </c>
      <c r="C166" s="25" t="str">
        <f>Table1[[#This Row],[At Handle]]</f>
        <v>Hurrikane8504</v>
      </c>
      <c r="D166" s="25" t="str">
        <f>Table1[[#This Row],[Fleet Rank]]</f>
        <v>1. Junior Member</v>
      </c>
      <c r="E166" s="25">
        <f>Table1[[#This Row],[PVP For ADV]]</f>
        <v>0</v>
      </c>
      <c r="F166" s="25">
        <f>Table1[[#This Row],[STF Lead For ADV]]</f>
        <v>0</v>
      </c>
      <c r="G166" s="25" t="str">
        <f>IF(Table1[[#This Row],[LFC Still Needed For ADV]]&lt;0,"Yes","No")</f>
        <v>No</v>
      </c>
      <c r="H166">
        <f>Table1[[#This Row],[On Website]]</f>
        <v>0</v>
      </c>
      <c r="I166">
        <f>Table1[[#This Row],[Setup Team Speak]]</f>
        <v>0</v>
      </c>
      <c r="J166" s="26" t="str">
        <f>IF(AND(Table2[[#This Row],[STF for ADV]],Table2[[#This Row],[PVP For ADV]],Table2[[#This Row],[On Website]],Table2[[#This Row],[Setup Team Speak]]="Yes"),"Yes","No")</f>
        <v>No</v>
      </c>
    </row>
    <row r="167" spans="2:10" x14ac:dyDescent="0.25">
      <c r="B167" s="24" t="str">
        <f>Table1[[#This Row],[Character name]]</f>
        <v>Leviticus</v>
      </c>
      <c r="C167" s="25" t="str">
        <f>Table1[[#This Row],[At Handle]]</f>
        <v>TimecopEO1</v>
      </c>
      <c r="D167" s="25" t="str">
        <f>Table1[[#This Row],[Fleet Rank]]</f>
        <v>1. Junior Member</v>
      </c>
      <c r="E167" s="25">
        <f>Table1[[#This Row],[PVP For ADV]]</f>
        <v>0</v>
      </c>
      <c r="F167" s="25">
        <f>Table1[[#This Row],[STF Lead For ADV]]</f>
        <v>0</v>
      </c>
      <c r="G167" s="25" t="str">
        <f>IF(Table1[[#This Row],[LFC Still Needed For ADV]]&lt;0,"Yes","No")</f>
        <v>No</v>
      </c>
      <c r="H167">
        <f>Table1[[#This Row],[On Website]]</f>
        <v>0</v>
      </c>
      <c r="I167">
        <f>Table1[[#This Row],[Setup Team Speak]]</f>
        <v>0</v>
      </c>
      <c r="J167" s="26" t="str">
        <f>IF(AND(Table2[[#This Row],[STF for ADV]],Table2[[#This Row],[PVP For ADV]],Table2[[#This Row],[On Website]],Table2[[#This Row],[Setup Team Speak]]="Yes"),"Yes","No")</f>
        <v>No</v>
      </c>
    </row>
    <row r="168" spans="2:10" x14ac:dyDescent="0.25">
      <c r="B168" s="24" t="str">
        <f>Table1[[#This Row],[Character name]]</f>
        <v>Lexi</v>
      </c>
      <c r="C168" s="25" t="str">
        <f>Table1[[#This Row],[At Handle]]</f>
        <v>lexiana</v>
      </c>
      <c r="D168" s="25" t="str">
        <f>Table1[[#This Row],[Fleet Rank]]</f>
        <v>0. Initiate</v>
      </c>
      <c r="E168" s="25">
        <f>Table1[[#This Row],[PVP For ADV]]</f>
        <v>0</v>
      </c>
      <c r="F168" s="25">
        <f>Table1[[#This Row],[STF Lead For ADV]]</f>
        <v>0</v>
      </c>
      <c r="G168" s="25" t="str">
        <f>IF(Table1[[#This Row],[LFC Still Needed For ADV]]&lt;0,"Yes","No")</f>
        <v>No</v>
      </c>
      <c r="H168">
        <f>Table1[[#This Row],[On Website]]</f>
        <v>0</v>
      </c>
      <c r="I168">
        <f>Table1[[#This Row],[Setup Team Speak]]</f>
        <v>0</v>
      </c>
      <c r="J168" s="26" t="str">
        <f>IF(AND(Table2[[#This Row],[STF for ADV]],Table2[[#This Row],[PVP For ADV]],Table2[[#This Row],[On Website]],Table2[[#This Row],[Setup Team Speak]]="Yes"),"Yes","No")</f>
        <v>No</v>
      </c>
    </row>
    <row r="169" spans="2:10" x14ac:dyDescent="0.25">
      <c r="B169" s="24" t="str">
        <f>Table1[[#This Row],[Character name]]</f>
        <v>Liem</v>
      </c>
      <c r="C169" s="25" t="str">
        <f>Table1[[#This Row],[At Handle]]</f>
        <v>Alliee</v>
      </c>
      <c r="D169" s="25" t="str">
        <f>Table1[[#This Row],[Fleet Rank]]</f>
        <v>0. Initiate</v>
      </c>
      <c r="E169" s="25">
        <f>Table1[[#This Row],[PVP For ADV]]</f>
        <v>0</v>
      </c>
      <c r="F169" s="25">
        <f>Table1[[#This Row],[STF Lead For ADV]]</f>
        <v>0</v>
      </c>
      <c r="G169" s="25" t="str">
        <f>IF(Table1[[#This Row],[LFC Still Needed For ADV]]&lt;0,"Yes","No")</f>
        <v>No</v>
      </c>
      <c r="H169">
        <f>Table1[[#This Row],[On Website]]</f>
        <v>0</v>
      </c>
      <c r="I169">
        <f>Table1[[#This Row],[Setup Team Speak]]</f>
        <v>0</v>
      </c>
      <c r="J169" s="26" t="str">
        <f>IF(AND(Table2[[#This Row],[STF for ADV]],Table2[[#This Row],[PVP For ADV]],Table2[[#This Row],[On Website]],Table2[[#This Row],[Setup Team Speak]]="Yes"),"Yes","No")</f>
        <v>No</v>
      </c>
    </row>
    <row r="170" spans="2:10" x14ac:dyDescent="0.25">
      <c r="B170" s="24" t="str">
        <f>Table1[[#This Row],[Character name]]</f>
        <v>LIFETAKR</v>
      </c>
      <c r="C170" s="25" t="str">
        <f>Table1[[#This Row],[At Handle]]</f>
        <v>LIFETAKR</v>
      </c>
      <c r="D170" s="25" t="str">
        <f>Table1[[#This Row],[Fleet Rank]]</f>
        <v>0. Initiate</v>
      </c>
      <c r="E170" s="25">
        <f>Table1[[#This Row],[PVP For ADV]]</f>
        <v>0</v>
      </c>
      <c r="F170" s="25">
        <f>Table1[[#This Row],[STF Lead For ADV]]</f>
        <v>0</v>
      </c>
      <c r="G170" s="25" t="str">
        <f>IF(Table1[[#This Row],[LFC Still Needed For ADV]]&lt;0,"Yes","No")</f>
        <v>No</v>
      </c>
      <c r="H170">
        <f>Table1[[#This Row],[On Website]]</f>
        <v>0</v>
      </c>
      <c r="I170">
        <f>Table1[[#This Row],[Setup Team Speak]]</f>
        <v>0</v>
      </c>
      <c r="J170" s="26" t="str">
        <f>IF(AND(Table2[[#This Row],[STF for ADV]],Table2[[#This Row],[PVP For ADV]],Table2[[#This Row],[On Website]],Table2[[#This Row],[Setup Team Speak]]="Yes"),"Yes","No")</f>
        <v>No</v>
      </c>
    </row>
    <row r="171" spans="2:10" x14ac:dyDescent="0.25">
      <c r="B171" s="24" t="str">
        <f>Table1[[#This Row],[Character name]]</f>
        <v>Lilah</v>
      </c>
      <c r="C171" s="25" t="str">
        <f>Table1[[#This Row],[At Handle]]</f>
        <v>ImmortalSelene</v>
      </c>
      <c r="D171" s="25" t="str">
        <f>Table1[[#This Row],[Fleet Rank]]</f>
        <v>4. Consul Initiate</v>
      </c>
      <c r="E171" s="25">
        <f>Table1[[#This Row],[PVP For ADV]]</f>
        <v>0</v>
      </c>
      <c r="F171" s="25">
        <f>Table1[[#This Row],[STF Lead For ADV]]</f>
        <v>0</v>
      </c>
      <c r="G171" s="25" t="str">
        <f>IF(Table1[[#This Row],[LFC Still Needed For ADV]]&lt;0,"Yes","No")</f>
        <v>Yes</v>
      </c>
      <c r="H171">
        <f>Table1[[#This Row],[On Website]]</f>
        <v>0</v>
      </c>
      <c r="I171">
        <f>Table1[[#This Row],[Setup Team Speak]]</f>
        <v>0</v>
      </c>
      <c r="J171" s="26" t="str">
        <f>IF(AND(Table2[[#This Row],[STF for ADV]],Table2[[#This Row],[PVP For ADV]],Table2[[#This Row],[On Website]],Table2[[#This Row],[Setup Team Speak]]="Yes"),"Yes","No")</f>
        <v>No</v>
      </c>
    </row>
    <row r="172" spans="2:10" x14ac:dyDescent="0.25">
      <c r="B172" s="24" t="str">
        <f>Table1[[#This Row],[Character name]]</f>
        <v>LilBastar'd</v>
      </c>
      <c r="C172" s="25" t="str">
        <f>Table1[[#This Row],[At Handle]]</f>
        <v>SBC0021</v>
      </c>
      <c r="D172" s="25" t="str">
        <f>Table1[[#This Row],[Fleet Rank]]</f>
        <v>4. Consul Initiate</v>
      </c>
      <c r="E172" s="25">
        <f>Table1[[#This Row],[PVP For ADV]]</f>
        <v>0</v>
      </c>
      <c r="F172" s="25">
        <f>Table1[[#This Row],[STF Lead For ADV]]</f>
        <v>0</v>
      </c>
      <c r="G172" s="25" t="str">
        <f>IF(Table1[[#This Row],[LFC Still Needed For ADV]]&lt;0,"Yes","No")</f>
        <v>No</v>
      </c>
      <c r="H172">
        <f>Table1[[#This Row],[On Website]]</f>
        <v>0</v>
      </c>
      <c r="I172">
        <f>Table1[[#This Row],[Setup Team Speak]]</f>
        <v>0</v>
      </c>
      <c r="J172" s="26" t="str">
        <f>IF(AND(Table2[[#This Row],[STF for ADV]],Table2[[#This Row],[PVP For ADV]],Table2[[#This Row],[On Website]],Table2[[#This Row],[Setup Team Speak]]="Yes"),"Yes","No")</f>
        <v>No</v>
      </c>
    </row>
    <row r="173" spans="2:10" x14ac:dyDescent="0.25">
      <c r="B173" s="24" t="str">
        <f>Table1[[#This Row],[Character name]]</f>
        <v>Lisa</v>
      </c>
      <c r="C173" s="25" t="str">
        <f>Table1[[#This Row],[At Handle]]</f>
        <v>rocketfan</v>
      </c>
      <c r="D173" s="25" t="str">
        <f>Table1[[#This Row],[Fleet Rank]]</f>
        <v>0. Initiate</v>
      </c>
      <c r="E173" s="25">
        <f>Table1[[#This Row],[PVP For ADV]]</f>
        <v>0</v>
      </c>
      <c r="F173" s="25">
        <f>Table1[[#This Row],[STF Lead For ADV]]</f>
        <v>0</v>
      </c>
      <c r="G173" s="25" t="str">
        <f>IF(Table1[[#This Row],[LFC Still Needed For ADV]]&lt;0,"Yes","No")</f>
        <v>Yes</v>
      </c>
      <c r="H173">
        <f>Table1[[#This Row],[On Website]]</f>
        <v>0</v>
      </c>
      <c r="I173">
        <f>Table1[[#This Row],[Setup Team Speak]]</f>
        <v>0</v>
      </c>
      <c r="J173" s="26" t="str">
        <f>IF(AND(Table2[[#This Row],[STF for ADV]],Table2[[#This Row],[PVP For ADV]],Table2[[#This Row],[On Website]],Table2[[#This Row],[Setup Team Speak]]="Yes"),"Yes","No")</f>
        <v>No</v>
      </c>
    </row>
    <row r="174" spans="2:10" x14ac:dyDescent="0.25">
      <c r="B174" s="24" t="str">
        <f>Table1[[#This Row],[Character name]]</f>
        <v>Locke</v>
      </c>
      <c r="C174" s="25" t="str">
        <f>Table1[[#This Row],[At Handle]]</f>
        <v>A-Hol</v>
      </c>
      <c r="D174" s="25" t="str">
        <f>Table1[[#This Row],[Fleet Rank]]</f>
        <v>0. Initiate</v>
      </c>
      <c r="E174" s="25">
        <f>Table1[[#This Row],[PVP For ADV]]</f>
        <v>0</v>
      </c>
      <c r="F174" s="25">
        <f>Table1[[#This Row],[STF Lead For ADV]]</f>
        <v>0</v>
      </c>
      <c r="G174" s="25" t="str">
        <f>IF(Table1[[#This Row],[LFC Still Needed For ADV]]&lt;0,"Yes","No")</f>
        <v>No</v>
      </c>
      <c r="H174">
        <f>Table1[[#This Row],[On Website]]</f>
        <v>0</v>
      </c>
      <c r="I174">
        <f>Table1[[#This Row],[Setup Team Speak]]</f>
        <v>0</v>
      </c>
      <c r="J174" s="26" t="str">
        <f>IF(AND(Table2[[#This Row],[STF for ADV]],Table2[[#This Row],[PVP For ADV]],Table2[[#This Row],[On Website]],Table2[[#This Row],[Setup Team Speak]]="Yes"),"Yes","No")</f>
        <v>No</v>
      </c>
    </row>
    <row r="175" spans="2:10" x14ac:dyDescent="0.25">
      <c r="B175" s="24" t="str">
        <f>Table1[[#This Row],[Character name]]</f>
        <v>Logan</v>
      </c>
      <c r="C175" s="25" t="str">
        <f>Table1[[#This Row],[At Handle]]</f>
        <v>Allanonthx</v>
      </c>
      <c r="D175" s="25" t="str">
        <f>Table1[[#This Row],[Fleet Rank]]</f>
        <v>0. Initiate</v>
      </c>
      <c r="E175" s="25">
        <f>Table1[[#This Row],[PVP For ADV]]</f>
        <v>0</v>
      </c>
      <c r="F175" s="25">
        <f>Table1[[#This Row],[STF Lead For ADV]]</f>
        <v>0</v>
      </c>
      <c r="G175" s="25" t="str">
        <f>IF(Table1[[#This Row],[LFC Still Needed For ADV]]&lt;0,"Yes","No")</f>
        <v>No</v>
      </c>
      <c r="H175">
        <f>Table1[[#This Row],[On Website]]</f>
        <v>0</v>
      </c>
      <c r="I175">
        <f>Table1[[#This Row],[Setup Team Speak]]</f>
        <v>0</v>
      </c>
      <c r="J175" s="26" t="str">
        <f>IF(AND(Table2[[#This Row],[STF for ADV]],Table2[[#This Row],[PVP For ADV]],Table2[[#This Row],[On Website]],Table2[[#This Row],[Setup Team Speak]]="Yes"),"Yes","No")</f>
        <v>No</v>
      </c>
    </row>
    <row r="176" spans="2:10" x14ac:dyDescent="0.25">
      <c r="B176" s="24" t="str">
        <f>Table1[[#This Row],[Character name]]</f>
        <v>Lou Armstrong</v>
      </c>
      <c r="C176" s="25" t="str">
        <f>Table1[[#This Row],[At Handle]]</f>
        <v>eddwardelric</v>
      </c>
      <c r="D176" s="25" t="str">
        <f>Table1[[#This Row],[Fleet Rank]]</f>
        <v>0. Initiate</v>
      </c>
      <c r="E176" s="25">
        <f>Table1[[#This Row],[PVP For ADV]]</f>
        <v>0</v>
      </c>
      <c r="F176" s="25">
        <f>Table1[[#This Row],[STF Lead For ADV]]</f>
        <v>0</v>
      </c>
      <c r="G176" s="25" t="str">
        <f>IF(Table1[[#This Row],[LFC Still Needed For ADV]]&lt;0,"Yes","No")</f>
        <v>No</v>
      </c>
      <c r="H176">
        <f>Table1[[#This Row],[On Website]]</f>
        <v>0</v>
      </c>
      <c r="I176">
        <f>Table1[[#This Row],[Setup Team Speak]]</f>
        <v>0</v>
      </c>
      <c r="J176" s="26" t="str">
        <f>IF(AND(Table2[[#This Row],[STF for ADV]],Table2[[#This Row],[PVP For ADV]],Table2[[#This Row],[On Website]],Table2[[#This Row],[Setup Team Speak]]="Yes"),"Yes","No")</f>
        <v>No</v>
      </c>
    </row>
    <row r="177" spans="2:10" x14ac:dyDescent="0.25">
      <c r="B177" s="24" t="str">
        <f>Table1[[#This Row],[Character name]]</f>
        <v>Lumus</v>
      </c>
      <c r="C177" s="25" t="str">
        <f>Table1[[#This Row],[At Handle]]</f>
        <v>darkswarmer</v>
      </c>
      <c r="D177" s="25" t="str">
        <f>Table1[[#This Row],[Fleet Rank]]</f>
        <v>0. Initiate</v>
      </c>
      <c r="E177" s="25">
        <f>Table1[[#This Row],[PVP For ADV]]</f>
        <v>0</v>
      </c>
      <c r="F177" s="25">
        <f>Table1[[#This Row],[STF Lead For ADV]]</f>
        <v>0</v>
      </c>
      <c r="G177" s="25" t="str">
        <f>IF(Table1[[#This Row],[LFC Still Needed For ADV]]&lt;0,"Yes","No")</f>
        <v>No</v>
      </c>
      <c r="H177">
        <f>Table1[[#This Row],[On Website]]</f>
        <v>0</v>
      </c>
      <c r="I177">
        <f>Table1[[#This Row],[Setup Team Speak]]</f>
        <v>0</v>
      </c>
      <c r="J177" s="26" t="str">
        <f>IF(AND(Table2[[#This Row],[STF for ADV]],Table2[[#This Row],[PVP For ADV]],Table2[[#This Row],[On Website]],Table2[[#This Row],[Setup Team Speak]]="Yes"),"Yes","No")</f>
        <v>No</v>
      </c>
    </row>
    <row r="178" spans="2:10" x14ac:dyDescent="0.25">
      <c r="B178" s="24" t="str">
        <f>Table1[[#This Row],[Character name]]</f>
        <v>Lykiel</v>
      </c>
      <c r="C178" s="25" t="str">
        <f>Table1[[#This Row],[At Handle]]</f>
        <v>HouseAtreides</v>
      </c>
      <c r="D178" s="25" t="str">
        <f>Table1[[#This Row],[Fleet Rank]]</f>
        <v>1. Junior Member</v>
      </c>
      <c r="E178" s="25">
        <f>Table1[[#This Row],[PVP For ADV]]</f>
        <v>0</v>
      </c>
      <c r="F178" s="25">
        <f>Table1[[#This Row],[STF Lead For ADV]]</f>
        <v>0</v>
      </c>
      <c r="G178" s="25" t="str">
        <f>IF(Table1[[#This Row],[LFC Still Needed For ADV]]&lt;0,"Yes","No")</f>
        <v>No</v>
      </c>
      <c r="H178">
        <f>Table1[[#This Row],[On Website]]</f>
        <v>0</v>
      </c>
      <c r="I178">
        <f>Table1[[#This Row],[Setup Team Speak]]</f>
        <v>0</v>
      </c>
      <c r="J178" s="26" t="str">
        <f>IF(AND(Table2[[#This Row],[STF for ADV]],Table2[[#This Row],[PVP For ADV]],Table2[[#This Row],[On Website]],Table2[[#This Row],[Setup Team Speak]]="Yes"),"Yes","No")</f>
        <v>No</v>
      </c>
    </row>
    <row r="179" spans="2:10" x14ac:dyDescent="0.25">
      <c r="B179" s="24" t="str">
        <f>Table1[[#This Row],[Character name]]</f>
        <v>Mackenzie</v>
      </c>
      <c r="C179" s="25" t="str">
        <f>Table1[[#This Row],[At Handle]]</f>
        <v>lordtitan2</v>
      </c>
      <c r="D179" s="25" t="str">
        <f>Table1[[#This Row],[Fleet Rank]]</f>
        <v>0. Initiate</v>
      </c>
      <c r="E179" s="25">
        <f>Table1[[#This Row],[PVP For ADV]]</f>
        <v>0</v>
      </c>
      <c r="F179" s="25">
        <f>Table1[[#This Row],[STF Lead For ADV]]</f>
        <v>0</v>
      </c>
      <c r="G179" s="25" t="str">
        <f>IF(Table1[[#This Row],[LFC Still Needed For ADV]]&lt;0,"Yes","No")</f>
        <v>No</v>
      </c>
      <c r="H179">
        <f>Table1[[#This Row],[On Website]]</f>
        <v>0</v>
      </c>
      <c r="I179">
        <f>Table1[[#This Row],[Setup Team Speak]]</f>
        <v>0</v>
      </c>
      <c r="J179" s="26" t="str">
        <f>IF(AND(Table2[[#This Row],[STF for ADV]],Table2[[#This Row],[PVP For ADV]],Table2[[#This Row],[On Website]],Table2[[#This Row],[Setup Team Speak]]="Yes"),"Yes","No")</f>
        <v>No</v>
      </c>
    </row>
    <row r="180" spans="2:10" x14ac:dyDescent="0.25">
      <c r="B180" s="24" t="str">
        <f>Table1[[#This Row],[Character name]]</f>
        <v>Magno Lon</v>
      </c>
      <c r="C180" s="25" t="str">
        <f>Table1[[#This Row],[At Handle]]</f>
        <v>XenoXarcavian</v>
      </c>
      <c r="D180" s="25" t="str">
        <f>Table1[[#This Row],[Fleet Rank]]</f>
        <v>5. Council Member</v>
      </c>
      <c r="E180" s="25">
        <f>Table1[[#This Row],[PVP For ADV]]</f>
        <v>0</v>
      </c>
      <c r="F180" s="25">
        <f>Table1[[#This Row],[STF Lead For ADV]]</f>
        <v>0</v>
      </c>
      <c r="G180" s="25" t="str">
        <f>IF(Table1[[#This Row],[LFC Still Needed For ADV]]&lt;0,"Yes","No")</f>
        <v>Yes</v>
      </c>
      <c r="H180">
        <f>Table1[[#This Row],[On Website]]</f>
        <v>0</v>
      </c>
      <c r="I180">
        <f>Table1[[#This Row],[Setup Team Speak]]</f>
        <v>0</v>
      </c>
      <c r="J180" s="26" t="str">
        <f>IF(AND(Table2[[#This Row],[STF for ADV]],Table2[[#This Row],[PVP For ADV]],Table2[[#This Row],[On Website]],Table2[[#This Row],[Setup Team Speak]]="Yes"),"Yes","No")</f>
        <v>No</v>
      </c>
    </row>
    <row r="181" spans="2:10" x14ac:dyDescent="0.25">
      <c r="B181" s="24" t="str">
        <f>Table1[[#This Row],[Character name]]</f>
        <v>Magnus</v>
      </c>
      <c r="C181" s="25" t="str">
        <f>Table1[[#This Row],[At Handle]]</f>
        <v>Windomace</v>
      </c>
      <c r="D181" s="25" t="str">
        <f>Table1[[#This Row],[Fleet Rank]]</f>
        <v>0. Initiate</v>
      </c>
      <c r="E181" s="25">
        <f>Table1[[#This Row],[PVP For ADV]]</f>
        <v>0</v>
      </c>
      <c r="F181" s="25">
        <f>Table1[[#This Row],[STF Lead For ADV]]</f>
        <v>0</v>
      </c>
      <c r="G181" s="25" t="str">
        <f>IF(Table1[[#This Row],[LFC Still Needed For ADV]]&lt;0,"Yes","No")</f>
        <v>No</v>
      </c>
      <c r="H181">
        <f>Table1[[#This Row],[On Website]]</f>
        <v>0</v>
      </c>
      <c r="I181">
        <f>Table1[[#This Row],[Setup Team Speak]]</f>
        <v>0</v>
      </c>
      <c r="J181" s="26" t="str">
        <f>IF(AND(Table2[[#This Row],[STF for ADV]],Table2[[#This Row],[PVP For ADV]],Table2[[#This Row],[On Website]],Table2[[#This Row],[Setup Team Speak]]="Yes"),"Yes","No")</f>
        <v>No</v>
      </c>
    </row>
    <row r="182" spans="2:10" x14ac:dyDescent="0.25">
      <c r="B182" s="24" t="str">
        <f>Table1[[#This Row],[Character name]]</f>
        <v>Maiek</v>
      </c>
      <c r="C182" s="25" t="str">
        <f>Table1[[#This Row],[At Handle]]</f>
        <v>ramp4ge</v>
      </c>
      <c r="D182" s="25" t="str">
        <f>Table1[[#This Row],[Fleet Rank]]</f>
        <v>0. Initiate</v>
      </c>
      <c r="E182" s="25">
        <f>Table1[[#This Row],[PVP For ADV]]</f>
        <v>0</v>
      </c>
      <c r="F182" s="25">
        <f>Table1[[#This Row],[STF Lead For ADV]]</f>
        <v>0</v>
      </c>
      <c r="G182" s="25" t="str">
        <f>IF(Table1[[#This Row],[LFC Still Needed For ADV]]&lt;0,"Yes","No")</f>
        <v>No</v>
      </c>
      <c r="H182">
        <f>Table1[[#This Row],[On Website]]</f>
        <v>0</v>
      </c>
      <c r="I182">
        <f>Table1[[#This Row],[Setup Team Speak]]</f>
        <v>0</v>
      </c>
      <c r="J182" s="26" t="str">
        <f>IF(AND(Table2[[#This Row],[STF for ADV]],Table2[[#This Row],[PVP For ADV]],Table2[[#This Row],[On Website]],Table2[[#This Row],[Setup Team Speak]]="Yes"),"Yes","No")</f>
        <v>No</v>
      </c>
    </row>
    <row r="183" spans="2:10" x14ac:dyDescent="0.25">
      <c r="B183" s="24" t="str">
        <f>Table1[[#This Row],[Character name]]</f>
        <v>Makoto Aoshi</v>
      </c>
      <c r="C183" s="25" t="str">
        <f>Table1[[#This Row],[At Handle]]</f>
        <v>TshenQin</v>
      </c>
      <c r="D183" s="25" t="str">
        <f>Table1[[#This Row],[Fleet Rank]]</f>
        <v>0. Initiate</v>
      </c>
      <c r="E183" s="25">
        <f>Table1[[#This Row],[PVP For ADV]]</f>
        <v>0</v>
      </c>
      <c r="F183" s="25">
        <f>Table1[[#This Row],[STF Lead For ADV]]</f>
        <v>0</v>
      </c>
      <c r="G183" s="25" t="str">
        <f>IF(Table1[[#This Row],[LFC Still Needed For ADV]]&lt;0,"Yes","No")</f>
        <v>No</v>
      </c>
      <c r="H183">
        <f>Table1[[#This Row],[On Website]]</f>
        <v>0</v>
      </c>
      <c r="I183">
        <f>Table1[[#This Row],[Setup Team Speak]]</f>
        <v>0</v>
      </c>
      <c r="J183" s="26" t="str">
        <f>IF(AND(Table2[[#This Row],[STF for ADV]],Table2[[#This Row],[PVP For ADV]],Table2[[#This Row],[On Website]],Table2[[#This Row],[Setup Team Speak]]="Yes"),"Yes","No")</f>
        <v>No</v>
      </c>
    </row>
    <row r="184" spans="2:10" x14ac:dyDescent="0.25">
      <c r="B184" s="24" t="str">
        <f>Table1[[#This Row],[Character name]]</f>
        <v>Maktreknotwar</v>
      </c>
      <c r="C184" s="25" t="str">
        <f>Table1[[#This Row],[At Handle]]</f>
        <v>donthatebroskii</v>
      </c>
      <c r="D184" s="25" t="str">
        <f>Table1[[#This Row],[Fleet Rank]]</f>
        <v>0. Initiate</v>
      </c>
      <c r="E184" s="25">
        <f>Table1[[#This Row],[PVP For ADV]]</f>
        <v>0</v>
      </c>
      <c r="F184" s="25">
        <f>Table1[[#This Row],[STF Lead For ADV]]</f>
        <v>0</v>
      </c>
      <c r="G184" s="25" t="str">
        <f>IF(Table1[[#This Row],[LFC Still Needed For ADV]]&lt;0,"Yes","No")</f>
        <v>No</v>
      </c>
      <c r="H184">
        <f>Table1[[#This Row],[On Website]]</f>
        <v>0</v>
      </c>
      <c r="I184">
        <f>Table1[[#This Row],[Setup Team Speak]]</f>
        <v>0</v>
      </c>
      <c r="J184" s="26" t="str">
        <f>IF(AND(Table2[[#This Row],[STF for ADV]],Table2[[#This Row],[PVP For ADV]],Table2[[#This Row],[On Website]],Table2[[#This Row],[Setup Team Speak]]="Yes"),"Yes","No")</f>
        <v>No</v>
      </c>
    </row>
    <row r="185" spans="2:10" x14ac:dyDescent="0.25">
      <c r="B185" s="24" t="str">
        <f>Table1[[#This Row],[Character name]]</f>
        <v>Mancel</v>
      </c>
      <c r="C185" s="25" t="str">
        <f>Table1[[#This Row],[At Handle]]</f>
        <v>Mancel</v>
      </c>
      <c r="D185" s="25" t="str">
        <f>Table1[[#This Row],[Fleet Rank]]</f>
        <v>0. Initiate</v>
      </c>
      <c r="E185" s="25">
        <f>Table1[[#This Row],[PVP For ADV]]</f>
        <v>0</v>
      </c>
      <c r="F185" s="25">
        <f>Table1[[#This Row],[STF Lead For ADV]]</f>
        <v>0</v>
      </c>
      <c r="G185" s="25" t="str">
        <f>IF(Table1[[#This Row],[LFC Still Needed For ADV]]&lt;0,"Yes","No")</f>
        <v>No</v>
      </c>
      <c r="H185">
        <f>Table1[[#This Row],[On Website]]</f>
        <v>0</v>
      </c>
      <c r="I185">
        <f>Table1[[#This Row],[Setup Team Speak]]</f>
        <v>0</v>
      </c>
      <c r="J185" s="26" t="str">
        <f>IF(AND(Table2[[#This Row],[STF for ADV]],Table2[[#This Row],[PVP For ADV]],Table2[[#This Row],[On Website]],Table2[[#This Row],[Setup Team Speak]]="Yes"),"Yes","No")</f>
        <v>No</v>
      </c>
    </row>
    <row r="186" spans="2:10" x14ac:dyDescent="0.25">
      <c r="B186" s="24" t="str">
        <f>Table1[[#This Row],[Character name]]</f>
        <v>Mellodii</v>
      </c>
      <c r="C186" s="25" t="str">
        <f>Table1[[#This Row],[At Handle]]</f>
        <v>Etapi</v>
      </c>
      <c r="D186" s="25" t="str">
        <f>Table1[[#This Row],[Fleet Rank]]</f>
        <v>0. Initiate</v>
      </c>
      <c r="E186" s="25">
        <f>Table1[[#This Row],[PVP For ADV]]</f>
        <v>0</v>
      </c>
      <c r="F186" s="25">
        <f>Table1[[#This Row],[STF Lead For ADV]]</f>
        <v>0</v>
      </c>
      <c r="G186" s="25" t="str">
        <f>IF(Table1[[#This Row],[LFC Still Needed For ADV]]&lt;0,"Yes","No")</f>
        <v>No</v>
      </c>
      <c r="H186">
        <f>Table1[[#This Row],[On Website]]</f>
        <v>0</v>
      </c>
      <c r="I186">
        <f>Table1[[#This Row],[Setup Team Speak]]</f>
        <v>0</v>
      </c>
      <c r="J186" s="26" t="str">
        <f>IF(AND(Table2[[#This Row],[STF for ADV]],Table2[[#This Row],[PVP For ADV]],Table2[[#This Row],[On Website]],Table2[[#This Row],[Setup Team Speak]]="Yes"),"Yes","No")</f>
        <v>No</v>
      </c>
    </row>
    <row r="187" spans="2:10" x14ac:dyDescent="0.25">
      <c r="B187" s="24" t="str">
        <f>Table1[[#This Row],[Character name]]</f>
        <v>M'eow</v>
      </c>
      <c r="C187" s="25" t="str">
        <f>Table1[[#This Row],[At Handle]]</f>
        <v>silvrbat85</v>
      </c>
      <c r="D187" s="25" t="str">
        <f>Table1[[#This Row],[Fleet Rank]]</f>
        <v>6. Senior Council</v>
      </c>
      <c r="E187" s="25">
        <f>Table1[[#This Row],[PVP For ADV]]</f>
        <v>0</v>
      </c>
      <c r="F187" s="25">
        <f>Table1[[#This Row],[STF Lead For ADV]]</f>
        <v>0</v>
      </c>
      <c r="G187" s="25" t="str">
        <f>IF(Table1[[#This Row],[LFC Still Needed For ADV]]&lt;0,"Yes","No")</f>
        <v>Yes</v>
      </c>
      <c r="H187">
        <f>Table1[[#This Row],[On Website]]</f>
        <v>0</v>
      </c>
      <c r="I187">
        <f>Table1[[#This Row],[Setup Team Speak]]</f>
        <v>0</v>
      </c>
      <c r="J187" s="26" t="str">
        <f>IF(AND(Table2[[#This Row],[STF for ADV]],Table2[[#This Row],[PVP For ADV]],Table2[[#This Row],[On Website]],Table2[[#This Row],[Setup Team Speak]]="Yes"),"Yes","No")</f>
        <v>No</v>
      </c>
    </row>
    <row r="188" spans="2:10" x14ac:dyDescent="0.25">
      <c r="B188" s="24" t="str">
        <f>Table1[[#This Row],[Character name]]</f>
        <v>Meraxes</v>
      </c>
      <c r="C188" s="25" t="str">
        <f>Table1[[#This Row],[At Handle]]</f>
        <v>Zenryoku</v>
      </c>
      <c r="D188" s="25" t="str">
        <f>Table1[[#This Row],[Fleet Rank]]</f>
        <v>0. Initiate</v>
      </c>
      <c r="E188" s="25">
        <f>Table1[[#This Row],[PVP For ADV]]</f>
        <v>0</v>
      </c>
      <c r="F188" s="25">
        <f>Table1[[#This Row],[STF Lead For ADV]]</f>
        <v>0</v>
      </c>
      <c r="G188" s="25" t="str">
        <f>IF(Table1[[#This Row],[LFC Still Needed For ADV]]&lt;0,"Yes","No")</f>
        <v>No</v>
      </c>
      <c r="H188">
        <f>Table1[[#This Row],[On Website]]</f>
        <v>0</v>
      </c>
      <c r="I188">
        <f>Table1[[#This Row],[Setup Team Speak]]</f>
        <v>0</v>
      </c>
      <c r="J188" s="26" t="str">
        <f>IF(AND(Table2[[#This Row],[STF for ADV]],Table2[[#This Row],[PVP For ADV]],Table2[[#This Row],[On Website]],Table2[[#This Row],[Setup Team Speak]]="Yes"),"Yes","No")</f>
        <v>No</v>
      </c>
    </row>
    <row r="189" spans="2:10" x14ac:dyDescent="0.25">
      <c r="B189" s="24" t="str">
        <f>Table1[[#This Row],[Character name]]</f>
        <v>Michael</v>
      </c>
      <c r="C189" s="25" t="str">
        <f>Table1[[#This Row],[At Handle]]</f>
        <v>mic_of_orion</v>
      </c>
      <c r="D189" s="25" t="str">
        <f>Table1[[#This Row],[Fleet Rank]]</f>
        <v>0. Initiate</v>
      </c>
      <c r="E189" s="25">
        <f>Table1[[#This Row],[PVP For ADV]]</f>
        <v>0</v>
      </c>
      <c r="F189" s="25">
        <f>Table1[[#This Row],[STF Lead For ADV]]</f>
        <v>0</v>
      </c>
      <c r="G189" s="25" t="str">
        <f>IF(Table1[[#This Row],[LFC Still Needed For ADV]]&lt;0,"Yes","No")</f>
        <v>No</v>
      </c>
      <c r="H189">
        <f>Table1[[#This Row],[On Website]]</f>
        <v>0</v>
      </c>
      <c r="I189">
        <f>Table1[[#This Row],[Setup Team Speak]]</f>
        <v>0</v>
      </c>
      <c r="J189" s="26" t="str">
        <f>IF(AND(Table2[[#This Row],[STF for ADV]],Table2[[#This Row],[PVP For ADV]],Table2[[#This Row],[On Website]],Table2[[#This Row],[Setup Team Speak]]="Yes"),"Yes","No")</f>
        <v>No</v>
      </c>
    </row>
    <row r="190" spans="2:10" x14ac:dyDescent="0.25">
      <c r="B190" s="24" t="str">
        <f>Table1[[#This Row],[Character name]]</f>
        <v>Mickalie</v>
      </c>
      <c r="C190" s="25" t="str">
        <f>Table1[[#This Row],[At Handle]]</f>
        <v>Mickalie</v>
      </c>
      <c r="D190" s="25" t="str">
        <f>Table1[[#This Row],[Fleet Rank]]</f>
        <v>0. Initiate</v>
      </c>
      <c r="E190" s="25">
        <f>Table1[[#This Row],[PVP For ADV]]</f>
        <v>0</v>
      </c>
      <c r="F190" s="25">
        <f>Table1[[#This Row],[STF Lead For ADV]]</f>
        <v>0</v>
      </c>
      <c r="G190" s="25" t="str">
        <f>IF(Table1[[#This Row],[LFC Still Needed For ADV]]&lt;0,"Yes","No")</f>
        <v>No</v>
      </c>
      <c r="H190">
        <f>Table1[[#This Row],[On Website]]</f>
        <v>0</v>
      </c>
      <c r="I190">
        <f>Table1[[#This Row],[Setup Team Speak]]</f>
        <v>0</v>
      </c>
      <c r="J190" s="26" t="str">
        <f>IF(AND(Table2[[#This Row],[STF for ADV]],Table2[[#This Row],[PVP For ADV]],Table2[[#This Row],[On Website]],Table2[[#This Row],[Setup Team Speak]]="Yes"),"Yes","No")</f>
        <v>No</v>
      </c>
    </row>
    <row r="191" spans="2:10" x14ac:dyDescent="0.25">
      <c r="B191" s="24" t="str">
        <f>Table1[[#This Row],[Character name]]</f>
        <v>mike</v>
      </c>
      <c r="C191" s="25" t="str">
        <f>Table1[[#This Row],[At Handle]]</f>
        <v>kaplan3001</v>
      </c>
      <c r="D191" s="25" t="str">
        <f>Table1[[#This Row],[Fleet Rank]]</f>
        <v>2. Member</v>
      </c>
      <c r="E191" s="25">
        <f>Table1[[#This Row],[PVP For ADV]]</f>
        <v>0</v>
      </c>
      <c r="F191" s="25">
        <f>Table1[[#This Row],[STF Lead For ADV]]</f>
        <v>0</v>
      </c>
      <c r="G191" s="25" t="str">
        <f>IF(Table1[[#This Row],[LFC Still Needed For ADV]]&lt;0,"Yes","No")</f>
        <v>No</v>
      </c>
      <c r="H191">
        <f>Table1[[#This Row],[On Website]]</f>
        <v>0</v>
      </c>
      <c r="I191">
        <f>Table1[[#This Row],[Setup Team Speak]]</f>
        <v>0</v>
      </c>
      <c r="J191" s="26" t="str">
        <f>IF(AND(Table2[[#This Row],[STF for ADV]],Table2[[#This Row],[PVP For ADV]],Table2[[#This Row],[On Website]],Table2[[#This Row],[Setup Team Speak]]="Yes"),"Yes","No")</f>
        <v>No</v>
      </c>
    </row>
    <row r="192" spans="2:10" x14ac:dyDescent="0.25">
      <c r="B192" s="24" t="str">
        <f>Table1[[#This Row],[Character name]]</f>
        <v>Miles</v>
      </c>
      <c r="C192" s="25" t="str">
        <f>Table1[[#This Row],[At Handle]]</f>
        <v>aaryononasi</v>
      </c>
      <c r="D192" s="25" t="str">
        <f>Table1[[#This Row],[Fleet Rank]]</f>
        <v>0. Initiate</v>
      </c>
      <c r="E192" s="25">
        <f>Table1[[#This Row],[PVP For ADV]]</f>
        <v>0</v>
      </c>
      <c r="F192" s="25">
        <f>Table1[[#This Row],[STF Lead For ADV]]</f>
        <v>0</v>
      </c>
      <c r="G192" s="25" t="str">
        <f>IF(Table1[[#This Row],[LFC Still Needed For ADV]]&lt;0,"Yes","No")</f>
        <v>No</v>
      </c>
      <c r="H192">
        <f>Table1[[#This Row],[On Website]]</f>
        <v>0</v>
      </c>
      <c r="I192">
        <f>Table1[[#This Row],[Setup Team Speak]]</f>
        <v>0</v>
      </c>
      <c r="J192" s="26" t="str">
        <f>IF(AND(Table2[[#This Row],[STF for ADV]],Table2[[#This Row],[PVP For ADV]],Table2[[#This Row],[On Website]],Table2[[#This Row],[Setup Team Speak]]="Yes"),"Yes","No")</f>
        <v>No</v>
      </c>
    </row>
    <row r="193" spans="2:10" x14ac:dyDescent="0.25">
      <c r="B193" s="24" t="str">
        <f>Table1[[#This Row],[Character name]]</f>
        <v>Miri</v>
      </c>
      <c r="C193" s="25" t="str">
        <f>Table1[[#This Row],[At Handle]]</f>
        <v>vykorprime</v>
      </c>
      <c r="D193" s="25" t="str">
        <f>Table1[[#This Row],[Fleet Rank]]</f>
        <v>5. Council Member</v>
      </c>
      <c r="E193" s="25">
        <f>Table1[[#This Row],[PVP For ADV]]</f>
        <v>0</v>
      </c>
      <c r="F193" s="25">
        <f>Table1[[#This Row],[STF Lead For ADV]]</f>
        <v>0</v>
      </c>
      <c r="G193" s="25" t="str">
        <f>IF(Table1[[#This Row],[LFC Still Needed For ADV]]&lt;0,"Yes","No")</f>
        <v>Yes</v>
      </c>
      <c r="H193">
        <f>Table1[[#This Row],[On Website]]</f>
        <v>0</v>
      </c>
      <c r="I193">
        <f>Table1[[#This Row],[Setup Team Speak]]</f>
        <v>0</v>
      </c>
      <c r="J193" s="26" t="str">
        <f>IF(AND(Table2[[#This Row],[STF for ADV]],Table2[[#This Row],[PVP For ADV]],Table2[[#This Row],[On Website]],Table2[[#This Row],[Setup Team Speak]]="Yes"),"Yes","No")</f>
        <v>No</v>
      </c>
    </row>
    <row r="194" spans="2:10" x14ac:dyDescent="0.25">
      <c r="B194" s="24" t="str">
        <f>Table1[[#This Row],[Character name]]</f>
        <v>Misha</v>
      </c>
      <c r="C194" s="25" t="str">
        <f>Table1[[#This Row],[At Handle]]</f>
        <v>talrew</v>
      </c>
      <c r="D194" s="25" t="str">
        <f>Table1[[#This Row],[Fleet Rank]]</f>
        <v>1. Junior Member</v>
      </c>
      <c r="E194" s="25">
        <f>Table1[[#This Row],[PVP For ADV]]</f>
        <v>0</v>
      </c>
      <c r="F194" s="25">
        <f>Table1[[#This Row],[STF Lead For ADV]]</f>
        <v>0</v>
      </c>
      <c r="G194" s="25" t="str">
        <f>IF(Table1[[#This Row],[LFC Still Needed For ADV]]&lt;0,"Yes","No")</f>
        <v>No</v>
      </c>
      <c r="H194">
        <f>Table1[[#This Row],[On Website]]</f>
        <v>0</v>
      </c>
      <c r="I194">
        <f>Table1[[#This Row],[Setup Team Speak]]</f>
        <v>0</v>
      </c>
      <c r="J194" s="26" t="str">
        <f>IF(AND(Table2[[#This Row],[STF for ADV]],Table2[[#This Row],[PVP For ADV]],Table2[[#This Row],[On Website]],Table2[[#This Row],[Setup Team Speak]]="Yes"),"Yes","No")</f>
        <v>No</v>
      </c>
    </row>
    <row r="195" spans="2:10" x14ac:dyDescent="0.25">
      <c r="B195" s="24" t="str">
        <f>Table1[[#This Row],[Character name]]</f>
        <v>Miss Vr</v>
      </c>
      <c r="C195" s="25" t="str">
        <f>Table1[[#This Row],[At Handle]]</f>
        <v>vrnightmare</v>
      </c>
      <c r="D195" s="25" t="str">
        <f>Table1[[#This Row],[Fleet Rank]]</f>
        <v>1. Junior Member</v>
      </c>
      <c r="E195" s="25">
        <f>Table1[[#This Row],[PVP For ADV]]</f>
        <v>0</v>
      </c>
      <c r="F195" s="25">
        <f>Table1[[#This Row],[STF Lead For ADV]]</f>
        <v>0</v>
      </c>
      <c r="G195" s="25" t="str">
        <f>IF(Table1[[#This Row],[LFC Still Needed For ADV]]&lt;0,"Yes","No")</f>
        <v>No</v>
      </c>
      <c r="H195">
        <f>Table1[[#This Row],[On Website]]</f>
        <v>0</v>
      </c>
      <c r="I195">
        <f>Table1[[#This Row],[Setup Team Speak]]</f>
        <v>0</v>
      </c>
      <c r="J195" s="26" t="str">
        <f>IF(AND(Table2[[#This Row],[STF for ADV]],Table2[[#This Row],[PVP For ADV]],Table2[[#This Row],[On Website]],Table2[[#This Row],[Setup Team Speak]]="Yes"),"Yes","No")</f>
        <v>No</v>
      </c>
    </row>
    <row r="196" spans="2:10" x14ac:dyDescent="0.25">
      <c r="B196" s="24" t="str">
        <f>Table1[[#This Row],[Character name]]</f>
        <v>Moro</v>
      </c>
      <c r="C196" s="25" t="str">
        <f>Table1[[#This Row],[At Handle]]</f>
        <v>Heblue</v>
      </c>
      <c r="D196" s="25" t="str">
        <f>Table1[[#This Row],[Fleet Rank]]</f>
        <v>0. Initiate</v>
      </c>
      <c r="E196" s="25">
        <f>Table1[[#This Row],[PVP For ADV]]</f>
        <v>0</v>
      </c>
      <c r="F196" s="25">
        <f>Table1[[#This Row],[STF Lead For ADV]]</f>
        <v>0</v>
      </c>
      <c r="G196" s="25" t="str">
        <f>IF(Table1[[#This Row],[LFC Still Needed For ADV]]&lt;0,"Yes","No")</f>
        <v>No</v>
      </c>
      <c r="H196">
        <f>Table1[[#This Row],[On Website]]</f>
        <v>0</v>
      </c>
      <c r="I196">
        <f>Table1[[#This Row],[Setup Team Speak]]</f>
        <v>0</v>
      </c>
      <c r="J196" s="26" t="str">
        <f>IF(AND(Table2[[#This Row],[STF for ADV]],Table2[[#This Row],[PVP For ADV]],Table2[[#This Row],[On Website]],Table2[[#This Row],[Setup Team Speak]]="Yes"),"Yes","No")</f>
        <v>No</v>
      </c>
    </row>
    <row r="197" spans="2:10" x14ac:dyDescent="0.25">
      <c r="B197" s="24" t="str">
        <f>Table1[[#This Row],[Character name]]</f>
        <v>Mossimo</v>
      </c>
      <c r="C197" s="25" t="str">
        <f>Table1[[#This Row],[At Handle]]</f>
        <v>Mossimo_Barbarossa</v>
      </c>
      <c r="D197" s="25" t="str">
        <f>Table1[[#This Row],[Fleet Rank]]</f>
        <v>0. Initiate</v>
      </c>
      <c r="E197" s="25">
        <f>Table1[[#This Row],[PVP For ADV]]</f>
        <v>0</v>
      </c>
      <c r="F197" s="25">
        <f>Table1[[#This Row],[STF Lead For ADV]]</f>
        <v>0</v>
      </c>
      <c r="G197" s="25" t="str">
        <f>IF(Table1[[#This Row],[LFC Still Needed For ADV]]&lt;0,"Yes","No")</f>
        <v>No</v>
      </c>
      <c r="H197">
        <f>Table1[[#This Row],[On Website]]</f>
        <v>0</v>
      </c>
      <c r="I197">
        <f>Table1[[#This Row],[Setup Team Speak]]</f>
        <v>0</v>
      </c>
      <c r="J197" s="26" t="str">
        <f>IF(AND(Table2[[#This Row],[STF for ADV]],Table2[[#This Row],[PVP For ADV]],Table2[[#This Row],[On Website]],Table2[[#This Row],[Setup Team Speak]]="Yes"),"Yes","No")</f>
        <v>No</v>
      </c>
    </row>
    <row r="198" spans="2:10" x14ac:dyDescent="0.25">
      <c r="B198" s="24" t="str">
        <f>Table1[[#This Row],[Character name]]</f>
        <v>MOUSE</v>
      </c>
      <c r="C198" s="25" t="str">
        <f>Table1[[#This Row],[At Handle]]</f>
        <v>goyaface</v>
      </c>
      <c r="D198" s="25" t="str">
        <f>Table1[[#This Row],[Fleet Rank]]</f>
        <v>0. Initiate</v>
      </c>
      <c r="E198" s="25">
        <f>Table1[[#This Row],[PVP For ADV]]</f>
        <v>0</v>
      </c>
      <c r="F198" s="25">
        <f>Table1[[#This Row],[STF Lead For ADV]]</f>
        <v>0</v>
      </c>
      <c r="G198" s="25" t="str">
        <f>IF(Table1[[#This Row],[LFC Still Needed For ADV]]&lt;0,"Yes","No")</f>
        <v>No</v>
      </c>
      <c r="H198">
        <f>Table1[[#This Row],[On Website]]</f>
        <v>0</v>
      </c>
      <c r="I198">
        <f>Table1[[#This Row],[Setup Team Speak]]</f>
        <v>0</v>
      </c>
      <c r="J198" s="26" t="str">
        <f>IF(AND(Table2[[#This Row],[STF for ADV]],Table2[[#This Row],[PVP For ADV]],Table2[[#This Row],[On Website]],Table2[[#This Row],[Setup Team Speak]]="Yes"),"Yes","No")</f>
        <v>No</v>
      </c>
    </row>
    <row r="199" spans="2:10" x14ac:dyDescent="0.25">
      <c r="B199" s="24" t="str">
        <f>Table1[[#This Row],[Character name]]</f>
        <v>M'Ralla</v>
      </c>
      <c r="C199" s="25" t="str">
        <f>Table1[[#This Row],[At Handle]]</f>
        <v>Solcee</v>
      </c>
      <c r="D199" s="25" t="str">
        <f>Table1[[#This Row],[Fleet Rank]]</f>
        <v>5. Council Member</v>
      </c>
      <c r="E199" s="25">
        <f>Table1[[#This Row],[PVP For ADV]]</f>
        <v>0</v>
      </c>
      <c r="F199" s="25">
        <f>Table1[[#This Row],[STF Lead For ADV]]</f>
        <v>0</v>
      </c>
      <c r="G199" s="25" t="str">
        <f>IF(Table1[[#This Row],[LFC Still Needed For ADV]]&lt;0,"Yes","No")</f>
        <v>Yes</v>
      </c>
      <c r="H199">
        <f>Table1[[#This Row],[On Website]]</f>
        <v>0</v>
      </c>
      <c r="I199">
        <f>Table1[[#This Row],[Setup Team Speak]]</f>
        <v>0</v>
      </c>
      <c r="J199" s="26" t="str">
        <f>IF(AND(Table2[[#This Row],[STF for ADV]],Table2[[#This Row],[PVP For ADV]],Table2[[#This Row],[On Website]],Table2[[#This Row],[Setup Team Speak]]="Yes"),"Yes","No")</f>
        <v>No</v>
      </c>
    </row>
    <row r="200" spans="2:10" x14ac:dyDescent="0.25">
      <c r="B200" s="24" t="str">
        <f>Table1[[#This Row],[Character name]]</f>
        <v>Murasaki</v>
      </c>
      <c r="C200" s="25" t="str">
        <f>Table1[[#This Row],[At Handle]]</f>
        <v>TshenQin</v>
      </c>
      <c r="D200" s="25" t="str">
        <f>Table1[[#This Row],[Fleet Rank]]</f>
        <v>0. Initiate</v>
      </c>
      <c r="E200" s="25">
        <f>Table1[[#This Row],[PVP For ADV]]</f>
        <v>0</v>
      </c>
      <c r="F200" s="25">
        <f>Table1[[#This Row],[STF Lead For ADV]]</f>
        <v>0</v>
      </c>
      <c r="G200" s="25" t="str">
        <f>IF(Table1[[#This Row],[LFC Still Needed For ADV]]&lt;0,"Yes","No")</f>
        <v>No</v>
      </c>
      <c r="H200">
        <f>Table1[[#This Row],[On Website]]</f>
        <v>0</v>
      </c>
      <c r="I200">
        <f>Table1[[#This Row],[Setup Team Speak]]</f>
        <v>0</v>
      </c>
      <c r="J200" s="26" t="str">
        <f>IF(AND(Table2[[#This Row],[STF for ADV]],Table2[[#This Row],[PVP For ADV]],Table2[[#This Row],[On Website]],Table2[[#This Row],[Setup Team Speak]]="Yes"),"Yes","No")</f>
        <v>No</v>
      </c>
    </row>
    <row r="201" spans="2:10" x14ac:dyDescent="0.25">
      <c r="B201" s="24" t="str">
        <f>Table1[[#This Row],[Character name]]</f>
        <v>M'urr</v>
      </c>
      <c r="C201" s="25" t="str">
        <f>Table1[[#This Row],[At Handle]]</f>
        <v>jimTblob</v>
      </c>
      <c r="D201" s="25" t="str">
        <f>Table1[[#This Row],[Fleet Rank]]</f>
        <v>2. Member</v>
      </c>
      <c r="E201" s="25">
        <f>Table1[[#This Row],[PVP For ADV]]</f>
        <v>0</v>
      </c>
      <c r="F201" s="25">
        <f>Table1[[#This Row],[STF Lead For ADV]]</f>
        <v>0</v>
      </c>
      <c r="G201" s="25" t="str">
        <f>IF(Table1[[#This Row],[LFC Still Needed For ADV]]&lt;0,"Yes","No")</f>
        <v>No</v>
      </c>
      <c r="H201">
        <f>Table1[[#This Row],[On Website]]</f>
        <v>0</v>
      </c>
      <c r="I201">
        <f>Table1[[#This Row],[Setup Team Speak]]</f>
        <v>0</v>
      </c>
      <c r="J201" s="26" t="str">
        <f>IF(AND(Table2[[#This Row],[STF for ADV]],Table2[[#This Row],[PVP For ADV]],Table2[[#This Row],[On Website]],Table2[[#This Row],[Setup Team Speak]]="Yes"),"Yes","No")</f>
        <v>No</v>
      </c>
    </row>
    <row r="202" spans="2:10" x14ac:dyDescent="0.25">
      <c r="B202" s="24" t="str">
        <f>Table1[[#This Row],[Character name]]</f>
        <v>M'Ztaan</v>
      </c>
      <c r="C202" s="25" t="str">
        <f>Table1[[#This Row],[At Handle]]</f>
        <v>blackrevan22</v>
      </c>
      <c r="D202" s="25" t="str">
        <f>Table1[[#This Row],[Fleet Rank]]</f>
        <v>1. Junior Member</v>
      </c>
      <c r="E202" s="25">
        <f>Table1[[#This Row],[PVP For ADV]]</f>
        <v>0</v>
      </c>
      <c r="F202" s="25">
        <f>Table1[[#This Row],[STF Lead For ADV]]</f>
        <v>0</v>
      </c>
      <c r="G202" s="25" t="str">
        <f>IF(Table1[[#This Row],[LFC Still Needed For ADV]]&lt;0,"Yes","No")</f>
        <v>No</v>
      </c>
      <c r="H202">
        <f>Table1[[#This Row],[On Website]]</f>
        <v>0</v>
      </c>
      <c r="I202">
        <f>Table1[[#This Row],[Setup Team Speak]]</f>
        <v>0</v>
      </c>
      <c r="J202" s="26" t="str">
        <f>IF(AND(Table2[[#This Row],[STF for ADV]],Table2[[#This Row],[PVP For ADV]],Table2[[#This Row],[On Website]],Table2[[#This Row],[Setup Team Speak]]="Yes"),"Yes","No")</f>
        <v>No</v>
      </c>
    </row>
    <row r="203" spans="2:10" x14ac:dyDescent="0.25">
      <c r="B203" s="24" t="str">
        <f>Table1[[#This Row],[Character name]]</f>
        <v>Neane</v>
      </c>
      <c r="C203" s="25" t="str">
        <f>Table1[[#This Row],[At Handle]]</f>
        <v>gllrdp</v>
      </c>
      <c r="D203" s="25" t="str">
        <f>Table1[[#This Row],[Fleet Rank]]</f>
        <v>0. Initiate</v>
      </c>
      <c r="E203" s="25">
        <f>Table1[[#This Row],[PVP For ADV]]</f>
        <v>0</v>
      </c>
      <c r="F203" s="25">
        <f>Table1[[#This Row],[STF Lead For ADV]]</f>
        <v>0</v>
      </c>
      <c r="G203" s="25" t="str">
        <f>IF(Table1[[#This Row],[LFC Still Needed For ADV]]&lt;0,"Yes","No")</f>
        <v>No</v>
      </c>
      <c r="H203">
        <f>Table1[[#This Row],[On Website]]</f>
        <v>0</v>
      </c>
      <c r="I203">
        <f>Table1[[#This Row],[Setup Team Speak]]</f>
        <v>0</v>
      </c>
      <c r="J203" s="26" t="str">
        <f>IF(AND(Table2[[#This Row],[STF for ADV]],Table2[[#This Row],[PVP For ADV]],Table2[[#This Row],[On Website]],Table2[[#This Row],[Setup Team Speak]]="Yes"),"Yes","No")</f>
        <v>No</v>
      </c>
    </row>
    <row r="204" spans="2:10" x14ac:dyDescent="0.25">
      <c r="B204" s="24" t="str">
        <f>Table1[[#This Row],[Character name]]</f>
        <v>Nessas</v>
      </c>
      <c r="C204" s="25" t="str">
        <f>Table1[[#This Row],[At Handle]]</f>
        <v>Rollo90000</v>
      </c>
      <c r="D204" s="25" t="str">
        <f>Table1[[#This Row],[Fleet Rank]]</f>
        <v>0. Initiate</v>
      </c>
      <c r="E204" s="25">
        <f>Table1[[#This Row],[PVP For ADV]]</f>
        <v>0</v>
      </c>
      <c r="F204" s="25">
        <f>Table1[[#This Row],[STF Lead For ADV]]</f>
        <v>0</v>
      </c>
      <c r="G204" s="25" t="str">
        <f>IF(Table1[[#This Row],[LFC Still Needed For ADV]]&lt;0,"Yes","No")</f>
        <v>No</v>
      </c>
      <c r="H204">
        <f>Table1[[#This Row],[On Website]]</f>
        <v>0</v>
      </c>
      <c r="I204">
        <f>Table1[[#This Row],[Setup Team Speak]]</f>
        <v>0</v>
      </c>
      <c r="J204" s="26" t="str">
        <f>IF(AND(Table2[[#This Row],[STF for ADV]],Table2[[#This Row],[PVP For ADV]],Table2[[#This Row],[On Website]],Table2[[#This Row],[Setup Team Speak]]="Yes"),"Yes","No")</f>
        <v>No</v>
      </c>
    </row>
    <row r="205" spans="2:10" x14ac:dyDescent="0.25">
      <c r="B205" s="24" t="str">
        <f>Table1[[#This Row],[Character name]]</f>
        <v>Nightshade</v>
      </c>
      <c r="C205" s="25" t="str">
        <f>Table1[[#This Row],[At Handle]]</f>
        <v>DarkDragonfire</v>
      </c>
      <c r="D205" s="25" t="str">
        <f>Table1[[#This Row],[Fleet Rank]]</f>
        <v>3. Senior Member</v>
      </c>
      <c r="E205" s="25">
        <f>Table1[[#This Row],[PVP For ADV]]</f>
        <v>0</v>
      </c>
      <c r="F205" s="25">
        <f>Table1[[#This Row],[STF Lead For ADV]]</f>
        <v>0</v>
      </c>
      <c r="G205" s="25" t="str">
        <f>IF(Table1[[#This Row],[LFC Still Needed For ADV]]&lt;0,"Yes","No")</f>
        <v>No</v>
      </c>
      <c r="H205">
        <f>Table1[[#This Row],[On Website]]</f>
        <v>0</v>
      </c>
      <c r="I205">
        <f>Table1[[#This Row],[Setup Team Speak]]</f>
        <v>0</v>
      </c>
      <c r="J205" s="26" t="str">
        <f>IF(AND(Table2[[#This Row],[STF for ADV]],Table2[[#This Row],[PVP For ADV]],Table2[[#This Row],[On Website]],Table2[[#This Row],[Setup Team Speak]]="Yes"),"Yes","No")</f>
        <v>No</v>
      </c>
    </row>
    <row r="206" spans="2:10" x14ac:dyDescent="0.25">
      <c r="B206" s="24" t="str">
        <f>Table1[[#This Row],[Character name]]</f>
        <v>Nika</v>
      </c>
      <c r="C206" s="25" t="str">
        <f>Table1[[#This Row],[At Handle]]</f>
        <v>Musashi_X</v>
      </c>
      <c r="D206" s="25" t="str">
        <f>Table1[[#This Row],[Fleet Rank]]</f>
        <v>0. Initiate</v>
      </c>
      <c r="E206" s="25">
        <f>Table1[[#This Row],[PVP For ADV]]</f>
        <v>0</v>
      </c>
      <c r="F206" s="25">
        <f>Table1[[#This Row],[STF Lead For ADV]]</f>
        <v>0</v>
      </c>
      <c r="G206" s="25" t="str">
        <f>IF(Table1[[#This Row],[LFC Still Needed For ADV]]&lt;0,"Yes","No")</f>
        <v>No</v>
      </c>
      <c r="H206">
        <f>Table1[[#This Row],[On Website]]</f>
        <v>0</v>
      </c>
      <c r="I206">
        <f>Table1[[#This Row],[Setup Team Speak]]</f>
        <v>0</v>
      </c>
      <c r="J206" s="26" t="str">
        <f>IF(AND(Table2[[#This Row],[STF for ADV]],Table2[[#This Row],[PVP For ADV]],Table2[[#This Row],[On Website]],Table2[[#This Row],[Setup Team Speak]]="Yes"),"Yes","No")</f>
        <v>No</v>
      </c>
    </row>
    <row r="207" spans="2:10" x14ac:dyDescent="0.25">
      <c r="B207" s="24" t="str">
        <f>Table1[[#This Row],[Character name]]</f>
        <v>Nine</v>
      </c>
      <c r="C207" s="25" t="str">
        <f>Table1[[#This Row],[At Handle]]</f>
        <v>Darth_Sid</v>
      </c>
      <c r="D207" s="25" t="str">
        <f>Table1[[#This Row],[Fleet Rank]]</f>
        <v>0. Initiate</v>
      </c>
      <c r="E207" s="25">
        <f>Table1[[#This Row],[PVP For ADV]]</f>
        <v>0</v>
      </c>
      <c r="F207" s="25">
        <f>Table1[[#This Row],[STF Lead For ADV]]</f>
        <v>0</v>
      </c>
      <c r="G207" s="25" t="str">
        <f>IF(Table1[[#This Row],[LFC Still Needed For ADV]]&lt;0,"Yes","No")</f>
        <v>No</v>
      </c>
      <c r="H207">
        <f>Table1[[#This Row],[On Website]]</f>
        <v>0</v>
      </c>
      <c r="I207">
        <f>Table1[[#This Row],[Setup Team Speak]]</f>
        <v>0</v>
      </c>
      <c r="J207" s="26" t="str">
        <f>IF(AND(Table2[[#This Row],[STF for ADV]],Table2[[#This Row],[PVP For ADV]],Table2[[#This Row],[On Website]],Table2[[#This Row],[Setup Team Speak]]="Yes"),"Yes","No")</f>
        <v>No</v>
      </c>
    </row>
    <row r="208" spans="2:10" x14ac:dyDescent="0.25">
      <c r="B208" s="24" t="str">
        <f>Table1[[#This Row],[Character name]]</f>
        <v>Nine</v>
      </c>
      <c r="C208" s="25" t="str">
        <f>Table1[[#This Row],[At Handle]]</f>
        <v>Darth-Hermiod</v>
      </c>
      <c r="D208" s="25" t="str">
        <f>Table1[[#This Row],[Fleet Rank]]</f>
        <v>0. Initiate</v>
      </c>
      <c r="E208" s="25">
        <f>Table1[[#This Row],[PVP For ADV]]</f>
        <v>0</v>
      </c>
      <c r="F208" s="25">
        <f>Table1[[#This Row],[STF Lead For ADV]]</f>
        <v>0</v>
      </c>
      <c r="G208" s="25" t="str">
        <f>IF(Table1[[#This Row],[LFC Still Needed For ADV]]&lt;0,"Yes","No")</f>
        <v>No</v>
      </c>
      <c r="H208">
        <f>Table1[[#This Row],[On Website]]</f>
        <v>0</v>
      </c>
      <c r="I208">
        <f>Table1[[#This Row],[Setup Team Speak]]</f>
        <v>0</v>
      </c>
      <c r="J208" s="26" t="str">
        <f>IF(AND(Table2[[#This Row],[STF for ADV]],Table2[[#This Row],[PVP For ADV]],Table2[[#This Row],[On Website]],Table2[[#This Row],[Setup Team Speak]]="Yes"),"Yes","No")</f>
        <v>No</v>
      </c>
    </row>
    <row r="209" spans="2:10" x14ac:dyDescent="0.25">
      <c r="B209" s="24" t="str">
        <f>Table1[[#This Row],[Character name]]</f>
        <v>Nivasyth</v>
      </c>
      <c r="C209" s="25" t="str">
        <f>Table1[[#This Row],[At Handle]]</f>
        <v>PhilCK</v>
      </c>
      <c r="D209" s="25" t="str">
        <f>Table1[[#This Row],[Fleet Rank]]</f>
        <v>6. Senior Council</v>
      </c>
      <c r="E209" s="25">
        <f>Table1[[#This Row],[PVP For ADV]]</f>
        <v>0</v>
      </c>
      <c r="F209" s="25">
        <f>Table1[[#This Row],[STF Lead For ADV]]</f>
        <v>0</v>
      </c>
      <c r="G209" s="25" t="str">
        <f>IF(Table1[[#This Row],[LFC Still Needed For ADV]]&lt;0,"Yes","No")</f>
        <v>Yes</v>
      </c>
      <c r="H209">
        <f>Table1[[#This Row],[On Website]]</f>
        <v>0</v>
      </c>
      <c r="I209">
        <f>Table1[[#This Row],[Setup Team Speak]]</f>
        <v>0</v>
      </c>
      <c r="J209" s="26" t="str">
        <f>IF(AND(Table2[[#This Row],[STF for ADV]],Table2[[#This Row],[PVP For ADV]],Table2[[#This Row],[On Website]],Table2[[#This Row],[Setup Team Speak]]="Yes"),"Yes","No")</f>
        <v>No</v>
      </c>
    </row>
    <row r="210" spans="2:10" x14ac:dyDescent="0.25">
      <c r="B210" s="24" t="str">
        <f>Table1[[#This Row],[Character name]]</f>
        <v>Noil</v>
      </c>
      <c r="C210" s="25" t="str">
        <f>Table1[[#This Row],[At Handle]]</f>
        <v>RWoehr</v>
      </c>
      <c r="D210" s="25" t="str">
        <f>Table1[[#This Row],[Fleet Rank]]</f>
        <v>1. Junior Member</v>
      </c>
      <c r="E210" s="25">
        <f>Table1[[#This Row],[PVP For ADV]]</f>
        <v>0</v>
      </c>
      <c r="F210" s="25">
        <f>Table1[[#This Row],[STF Lead For ADV]]</f>
        <v>0</v>
      </c>
      <c r="G210" s="25" t="str">
        <f>IF(Table1[[#This Row],[LFC Still Needed For ADV]]&lt;0,"Yes","No")</f>
        <v>Yes</v>
      </c>
      <c r="H210">
        <f>Table1[[#This Row],[On Website]]</f>
        <v>0</v>
      </c>
      <c r="I210">
        <f>Table1[[#This Row],[Setup Team Speak]]</f>
        <v>0</v>
      </c>
      <c r="J210" s="26" t="str">
        <f>IF(AND(Table2[[#This Row],[STF for ADV]],Table2[[#This Row],[PVP For ADV]],Table2[[#This Row],[On Website]],Table2[[#This Row],[Setup Team Speak]]="Yes"),"Yes","No")</f>
        <v>No</v>
      </c>
    </row>
    <row r="211" spans="2:10" x14ac:dyDescent="0.25">
      <c r="B211" s="24" t="str">
        <f>Table1[[#This Row],[Character name]]</f>
        <v>Ossan</v>
      </c>
      <c r="C211" s="25" t="str">
        <f>Table1[[#This Row],[At Handle]]</f>
        <v>GreyCouncil</v>
      </c>
      <c r="D211" s="25" t="str">
        <f>Table1[[#This Row],[Fleet Rank]]</f>
        <v>5. Council Member</v>
      </c>
      <c r="E211" s="25">
        <f>Table1[[#This Row],[PVP For ADV]]</f>
        <v>0</v>
      </c>
      <c r="F211" s="25">
        <f>Table1[[#This Row],[STF Lead For ADV]]</f>
        <v>0</v>
      </c>
      <c r="G211" s="25" t="str">
        <f>IF(Table1[[#This Row],[LFC Still Needed For ADV]]&lt;0,"Yes","No")</f>
        <v>Yes</v>
      </c>
      <c r="H211">
        <f>Table1[[#This Row],[On Website]]</f>
        <v>0</v>
      </c>
      <c r="I211">
        <f>Table1[[#This Row],[Setup Team Speak]]</f>
        <v>0</v>
      </c>
      <c r="J211" s="26" t="str">
        <f>IF(AND(Table2[[#This Row],[STF for ADV]],Table2[[#This Row],[PVP For ADV]],Table2[[#This Row],[On Website]],Table2[[#This Row],[Setup Team Speak]]="Yes"),"Yes","No")</f>
        <v>No</v>
      </c>
    </row>
    <row r="212" spans="2:10" x14ac:dyDescent="0.25">
      <c r="B212" s="24" t="str">
        <f>Table1[[#This Row],[Character name]]</f>
        <v>Otto Von Bismarck</v>
      </c>
      <c r="C212" s="25" t="str">
        <f>Table1[[#This Row],[At Handle]]</f>
        <v>grandmasteroz</v>
      </c>
      <c r="D212" s="25" t="str">
        <f>Table1[[#This Row],[Fleet Rank]]</f>
        <v>5. Council Member</v>
      </c>
      <c r="E212" s="25">
        <f>Table1[[#This Row],[PVP For ADV]]</f>
        <v>0</v>
      </c>
      <c r="F212" s="25">
        <f>Table1[[#This Row],[STF Lead For ADV]]</f>
        <v>0</v>
      </c>
      <c r="G212" s="25" t="str">
        <f>IF(Table1[[#This Row],[LFC Still Needed For ADV]]&lt;0,"Yes","No")</f>
        <v>Yes</v>
      </c>
      <c r="H212">
        <f>Table1[[#This Row],[On Website]]</f>
        <v>0</v>
      </c>
      <c r="I212">
        <f>Table1[[#This Row],[Setup Team Speak]]</f>
        <v>0</v>
      </c>
      <c r="J212" s="26" t="str">
        <f>IF(AND(Table2[[#This Row],[STF for ADV]],Table2[[#This Row],[PVP For ADV]],Table2[[#This Row],[On Website]],Table2[[#This Row],[Setup Team Speak]]="Yes"),"Yes","No")</f>
        <v>No</v>
      </c>
    </row>
    <row r="213" spans="2:10" x14ac:dyDescent="0.25">
      <c r="B213" s="24" t="str">
        <f>Table1[[#This Row],[Character name]]</f>
        <v>Pahis La Forge</v>
      </c>
      <c r="C213" s="25" t="str">
        <f>Table1[[#This Row],[At Handle]]</f>
        <v>pahislaforge</v>
      </c>
      <c r="D213" s="25" t="str">
        <f>Table1[[#This Row],[Fleet Rank]]</f>
        <v>0. Initiate</v>
      </c>
      <c r="E213" s="25">
        <f>Table1[[#This Row],[PVP For ADV]]</f>
        <v>0</v>
      </c>
      <c r="F213" s="25">
        <f>Table1[[#This Row],[STF Lead For ADV]]</f>
        <v>0</v>
      </c>
      <c r="G213" s="25" t="str">
        <f>IF(Table1[[#This Row],[LFC Still Needed For ADV]]&lt;0,"Yes","No")</f>
        <v>No</v>
      </c>
      <c r="H213">
        <f>Table1[[#This Row],[On Website]]</f>
        <v>0</v>
      </c>
      <c r="I213">
        <f>Table1[[#This Row],[Setup Team Speak]]</f>
        <v>0</v>
      </c>
      <c r="J213" s="26" t="str">
        <f>IF(AND(Table2[[#This Row],[STF for ADV]],Table2[[#This Row],[PVP For ADV]],Table2[[#This Row],[On Website]],Table2[[#This Row],[Setup Team Speak]]="Yes"),"Yes","No")</f>
        <v>No</v>
      </c>
    </row>
    <row r="214" spans="2:10" x14ac:dyDescent="0.25">
      <c r="B214" s="24" t="str">
        <f>Table1[[#This Row],[Character name]]</f>
        <v>Paul</v>
      </c>
      <c r="C214" s="25" t="str">
        <f>Table1[[#This Row],[At Handle]]</f>
        <v>XenoXarcavian</v>
      </c>
      <c r="D214" s="25" t="str">
        <f>Table1[[#This Row],[Fleet Rank]]</f>
        <v>5. Council Member</v>
      </c>
      <c r="E214" s="25">
        <f>Table1[[#This Row],[PVP For ADV]]</f>
        <v>0</v>
      </c>
      <c r="F214" s="25">
        <f>Table1[[#This Row],[STF Lead For ADV]]</f>
        <v>0</v>
      </c>
      <c r="G214" s="25" t="str">
        <f>IF(Table1[[#This Row],[LFC Still Needed For ADV]]&lt;0,"Yes","No")</f>
        <v>Yes</v>
      </c>
      <c r="H214">
        <f>Table1[[#This Row],[On Website]]</f>
        <v>0</v>
      </c>
      <c r="I214">
        <f>Table1[[#This Row],[Setup Team Speak]]</f>
        <v>0</v>
      </c>
      <c r="J214" s="26" t="str">
        <f>IF(AND(Table2[[#This Row],[STF for ADV]],Table2[[#This Row],[PVP For ADV]],Table2[[#This Row],[On Website]],Table2[[#This Row],[Setup Team Speak]]="Yes"),"Yes","No")</f>
        <v>No</v>
      </c>
    </row>
    <row r="215" spans="2:10" x14ac:dyDescent="0.25">
      <c r="B215" s="24" t="str">
        <f>Table1[[#This Row],[Character name]]</f>
        <v>Peter</v>
      </c>
      <c r="C215" s="25" t="str">
        <f>Table1[[#This Row],[At Handle]]</f>
        <v>Bludga</v>
      </c>
      <c r="D215" s="25" t="str">
        <f>Table1[[#This Row],[Fleet Rank]]</f>
        <v>0. Initiate</v>
      </c>
      <c r="E215" s="25">
        <f>Table1[[#This Row],[PVP For ADV]]</f>
        <v>0</v>
      </c>
      <c r="F215" s="25">
        <f>Table1[[#This Row],[STF Lead For ADV]]</f>
        <v>0</v>
      </c>
      <c r="G215" s="25" t="str">
        <f>IF(Table1[[#This Row],[LFC Still Needed For ADV]]&lt;0,"Yes","No")</f>
        <v>No</v>
      </c>
      <c r="H215">
        <f>Table1[[#This Row],[On Website]]</f>
        <v>0</v>
      </c>
      <c r="I215">
        <f>Table1[[#This Row],[Setup Team Speak]]</f>
        <v>0</v>
      </c>
      <c r="J215" s="26" t="str">
        <f>IF(AND(Table2[[#This Row],[STF for ADV]],Table2[[#This Row],[PVP For ADV]],Table2[[#This Row],[On Website]],Table2[[#This Row],[Setup Team Speak]]="Yes"),"Yes","No")</f>
        <v>No</v>
      </c>
    </row>
    <row r="216" spans="2:10" x14ac:dyDescent="0.25">
      <c r="B216" s="24" t="str">
        <f>Table1[[#This Row],[Character name]]</f>
        <v>Plump</v>
      </c>
      <c r="C216" s="25" t="str">
        <f>Table1[[#This Row],[At Handle]]</f>
        <v>Radil</v>
      </c>
      <c r="D216" s="25" t="str">
        <f>Table1[[#This Row],[Fleet Rank]]</f>
        <v>1. Junior Member</v>
      </c>
      <c r="E216" s="25">
        <f>Table1[[#This Row],[PVP For ADV]]</f>
        <v>0</v>
      </c>
      <c r="F216" s="25">
        <f>Table1[[#This Row],[STF Lead For ADV]]</f>
        <v>0</v>
      </c>
      <c r="G216" s="25" t="str">
        <f>IF(Table1[[#This Row],[LFC Still Needed For ADV]]&lt;0,"Yes","No")</f>
        <v>No</v>
      </c>
      <c r="H216">
        <f>Table1[[#This Row],[On Website]]</f>
        <v>0</v>
      </c>
      <c r="I216">
        <f>Table1[[#This Row],[Setup Team Speak]]</f>
        <v>0</v>
      </c>
      <c r="J216" s="26" t="str">
        <f>IF(AND(Table2[[#This Row],[STF for ADV]],Table2[[#This Row],[PVP For ADV]],Table2[[#This Row],[On Website]],Table2[[#This Row],[Setup Team Speak]]="Yes"),"Yes","No")</f>
        <v>No</v>
      </c>
    </row>
    <row r="217" spans="2:10" x14ac:dyDescent="0.25">
      <c r="B217" s="24" t="str">
        <f>Table1[[#This Row],[Character name]]</f>
        <v>Porkins</v>
      </c>
      <c r="C217" s="25" t="str">
        <f>Table1[[#This Row],[At Handle]]</f>
        <v>Radil</v>
      </c>
      <c r="D217" s="25" t="str">
        <f>Table1[[#This Row],[Fleet Rank]]</f>
        <v>1. Junior Member</v>
      </c>
      <c r="E217" s="25">
        <f>Table1[[#This Row],[PVP For ADV]]</f>
        <v>0</v>
      </c>
      <c r="F217" s="25">
        <f>Table1[[#This Row],[STF Lead For ADV]]</f>
        <v>0</v>
      </c>
      <c r="G217" s="25" t="str">
        <f>IF(Table1[[#This Row],[LFC Still Needed For ADV]]&lt;0,"Yes","No")</f>
        <v>No</v>
      </c>
      <c r="H217">
        <f>Table1[[#This Row],[On Website]]</f>
        <v>0</v>
      </c>
      <c r="I217">
        <f>Table1[[#This Row],[Setup Team Speak]]</f>
        <v>0</v>
      </c>
      <c r="J217" s="26" t="str">
        <f>IF(AND(Table2[[#This Row],[STF for ADV]],Table2[[#This Row],[PVP For ADV]],Table2[[#This Row],[On Website]],Table2[[#This Row],[Setup Team Speak]]="Yes"),"Yes","No")</f>
        <v>No</v>
      </c>
    </row>
    <row r="218" spans="2:10" x14ac:dyDescent="0.25">
      <c r="B218" s="24" t="str">
        <f>Table1[[#This Row],[Character name]]</f>
        <v>Price</v>
      </c>
      <c r="C218" s="25" t="str">
        <f>Table1[[#This Row],[At Handle]]</f>
        <v>legionchild</v>
      </c>
      <c r="D218" s="25" t="str">
        <f>Table1[[#This Row],[Fleet Rank]]</f>
        <v>2. Member</v>
      </c>
      <c r="E218" s="25">
        <f>Table1[[#This Row],[PVP For ADV]]</f>
        <v>0</v>
      </c>
      <c r="F218" s="25">
        <f>Table1[[#This Row],[STF Lead For ADV]]</f>
        <v>0</v>
      </c>
      <c r="G218" s="25" t="str">
        <f>IF(Table1[[#This Row],[LFC Still Needed For ADV]]&lt;0,"Yes","No")</f>
        <v>No</v>
      </c>
      <c r="H218">
        <f>Table1[[#This Row],[On Website]]</f>
        <v>0</v>
      </c>
      <c r="I218">
        <f>Table1[[#This Row],[Setup Team Speak]]</f>
        <v>0</v>
      </c>
      <c r="J218" s="26" t="str">
        <f>IF(AND(Table2[[#This Row],[STF for ADV]],Table2[[#This Row],[PVP For ADV]],Table2[[#This Row],[On Website]],Table2[[#This Row],[Setup Team Speak]]="Yes"),"Yes","No")</f>
        <v>No</v>
      </c>
    </row>
    <row r="219" spans="2:10" x14ac:dyDescent="0.25">
      <c r="B219" s="24" t="str">
        <f>Table1[[#This Row],[Character name]]</f>
        <v>Psyla</v>
      </c>
      <c r="C219" s="25" t="str">
        <f>Table1[[#This Row],[At Handle]]</f>
        <v>CptPsycho</v>
      </c>
      <c r="D219" s="25" t="str">
        <f>Table1[[#This Row],[Fleet Rank]]</f>
        <v>0. Initiate</v>
      </c>
      <c r="E219" s="25">
        <f>Table1[[#This Row],[PVP For ADV]]</f>
        <v>0</v>
      </c>
      <c r="F219" s="25">
        <f>Table1[[#This Row],[STF Lead For ADV]]</f>
        <v>0</v>
      </c>
      <c r="G219" s="25" t="str">
        <f>IF(Table1[[#This Row],[LFC Still Needed For ADV]]&lt;0,"Yes","No")</f>
        <v>No</v>
      </c>
      <c r="H219">
        <f>Table1[[#This Row],[On Website]]</f>
        <v>0</v>
      </c>
      <c r="I219">
        <f>Table1[[#This Row],[Setup Team Speak]]</f>
        <v>0</v>
      </c>
      <c r="J219" s="26" t="str">
        <f>IF(AND(Table2[[#This Row],[STF for ADV]],Table2[[#This Row],[PVP For ADV]],Table2[[#This Row],[On Website]],Table2[[#This Row],[Setup Team Speak]]="Yes"),"Yes","No")</f>
        <v>No</v>
      </c>
    </row>
    <row r="220" spans="2:10" x14ac:dyDescent="0.25">
      <c r="B220" s="24" t="str">
        <f>Table1[[#This Row],[Character name]]</f>
        <v>Pump'kin</v>
      </c>
      <c r="C220" s="25" t="str">
        <f>Table1[[#This Row],[At Handle]]</f>
        <v>jimTblob</v>
      </c>
      <c r="D220" s="25" t="str">
        <f>Table1[[#This Row],[Fleet Rank]]</f>
        <v>2. Member</v>
      </c>
      <c r="E220" s="25">
        <f>Table1[[#This Row],[PVP For ADV]]</f>
        <v>0</v>
      </c>
      <c r="F220" s="25">
        <f>Table1[[#This Row],[STF Lead For ADV]]</f>
        <v>0</v>
      </c>
      <c r="G220" s="25" t="str">
        <f>IF(Table1[[#This Row],[LFC Still Needed For ADV]]&lt;0,"Yes","No")</f>
        <v>No</v>
      </c>
      <c r="H220">
        <f>Table1[[#This Row],[On Website]]</f>
        <v>0</v>
      </c>
      <c r="I220">
        <f>Table1[[#This Row],[Setup Team Speak]]</f>
        <v>0</v>
      </c>
      <c r="J220" s="26" t="str">
        <f>IF(AND(Table2[[#This Row],[STF for ADV]],Table2[[#This Row],[PVP For ADV]],Table2[[#This Row],[On Website]],Table2[[#This Row],[Setup Team Speak]]="Yes"),"Yes","No")</f>
        <v>No</v>
      </c>
    </row>
    <row r="221" spans="2:10" x14ac:dyDescent="0.25">
      <c r="B221" s="24" t="str">
        <f>Table1[[#This Row],[Character name]]</f>
        <v>Qwell</v>
      </c>
      <c r="C221" s="25" t="str">
        <f>Table1[[#This Row],[At Handle]]</f>
        <v>PhatStar</v>
      </c>
      <c r="D221" s="25" t="str">
        <f>Table1[[#This Row],[Fleet Rank]]</f>
        <v>1. Junior Member</v>
      </c>
      <c r="E221" s="25">
        <f>Table1[[#This Row],[PVP For ADV]]</f>
        <v>0</v>
      </c>
      <c r="F221" s="25">
        <f>Table1[[#This Row],[STF Lead For ADV]]</f>
        <v>0</v>
      </c>
      <c r="G221" s="25" t="str">
        <f>IF(Table1[[#This Row],[LFC Still Needed For ADV]]&lt;0,"Yes","No")</f>
        <v>No</v>
      </c>
      <c r="H221">
        <f>Table1[[#This Row],[On Website]]</f>
        <v>0</v>
      </c>
      <c r="I221">
        <f>Table1[[#This Row],[Setup Team Speak]]</f>
        <v>0</v>
      </c>
      <c r="J221" s="26" t="str">
        <f>IF(AND(Table2[[#This Row],[STF for ADV]],Table2[[#This Row],[PVP For ADV]],Table2[[#This Row],[On Website]],Table2[[#This Row],[Setup Team Speak]]="Yes"),"Yes","No")</f>
        <v>No</v>
      </c>
    </row>
    <row r="222" spans="2:10" x14ac:dyDescent="0.25">
      <c r="B222" s="24" t="str">
        <f>Table1[[#This Row],[Character name]]</f>
        <v>ragnar</v>
      </c>
      <c r="C222" s="25" t="str">
        <f>Table1[[#This Row],[At Handle]]</f>
        <v>ragnar-black</v>
      </c>
      <c r="D222" s="25" t="str">
        <f>Table1[[#This Row],[Fleet Rank]]</f>
        <v>0. Initiate</v>
      </c>
      <c r="E222" s="25">
        <f>Table1[[#This Row],[PVP For ADV]]</f>
        <v>0</v>
      </c>
      <c r="F222" s="25">
        <f>Table1[[#This Row],[STF Lead For ADV]]</f>
        <v>0</v>
      </c>
      <c r="G222" s="25" t="str">
        <f>IF(Table1[[#This Row],[LFC Still Needed For ADV]]&lt;0,"Yes","No")</f>
        <v>No</v>
      </c>
      <c r="H222">
        <f>Table1[[#This Row],[On Website]]</f>
        <v>0</v>
      </c>
      <c r="I222">
        <f>Table1[[#This Row],[Setup Team Speak]]</f>
        <v>0</v>
      </c>
      <c r="J222" s="26" t="str">
        <f>IF(AND(Table2[[#This Row],[STF for ADV]],Table2[[#This Row],[PVP For ADV]],Table2[[#This Row],[On Website]],Table2[[#This Row],[Setup Team Speak]]="Yes"),"Yes","No")</f>
        <v>No</v>
      </c>
    </row>
    <row r="223" spans="2:10" x14ac:dyDescent="0.25">
      <c r="B223" s="24" t="str">
        <f>Table1[[#This Row],[Character name]]</f>
        <v>Rayenak</v>
      </c>
      <c r="C223" s="25" t="str">
        <f>Table1[[#This Row],[At Handle]]</f>
        <v>rayenak</v>
      </c>
      <c r="D223" s="25" t="str">
        <f>Table1[[#This Row],[Fleet Rank]]</f>
        <v>0. Initiate</v>
      </c>
      <c r="E223" s="25">
        <f>Table1[[#This Row],[PVP For ADV]]</f>
        <v>0</v>
      </c>
      <c r="F223" s="25">
        <f>Table1[[#This Row],[STF Lead For ADV]]</f>
        <v>0</v>
      </c>
      <c r="G223" s="25" t="str">
        <f>IF(Table1[[#This Row],[LFC Still Needed For ADV]]&lt;0,"Yes","No")</f>
        <v>No</v>
      </c>
      <c r="H223">
        <f>Table1[[#This Row],[On Website]]</f>
        <v>0</v>
      </c>
      <c r="I223">
        <f>Table1[[#This Row],[Setup Team Speak]]</f>
        <v>0</v>
      </c>
      <c r="J223" s="26" t="str">
        <f>IF(AND(Table2[[#This Row],[STF for ADV]],Table2[[#This Row],[PVP For ADV]],Table2[[#This Row],[On Website]],Table2[[#This Row],[Setup Team Speak]]="Yes"),"Yes","No")</f>
        <v>No</v>
      </c>
    </row>
    <row r="224" spans="2:10" x14ac:dyDescent="0.25">
      <c r="B224" s="24" t="str">
        <f>Table1[[#This Row],[Character name]]</f>
        <v>Reama</v>
      </c>
      <c r="C224" s="25" t="str">
        <f>Table1[[#This Row],[At Handle]]</f>
        <v>Ahwaer</v>
      </c>
      <c r="D224" s="25" t="str">
        <f>Table1[[#This Row],[Fleet Rank]]</f>
        <v>0. Initiate</v>
      </c>
      <c r="E224" s="25">
        <f>Table1[[#This Row],[PVP For ADV]]</f>
        <v>0</v>
      </c>
      <c r="F224" s="25">
        <f>Table1[[#This Row],[STF Lead For ADV]]</f>
        <v>0</v>
      </c>
      <c r="G224" s="25" t="str">
        <f>IF(Table1[[#This Row],[LFC Still Needed For ADV]]&lt;0,"Yes","No")</f>
        <v>No</v>
      </c>
      <c r="H224">
        <f>Table1[[#This Row],[On Website]]</f>
        <v>0</v>
      </c>
      <c r="I224">
        <f>Table1[[#This Row],[Setup Team Speak]]</f>
        <v>0</v>
      </c>
      <c r="J224" s="26" t="str">
        <f>IF(AND(Table2[[#This Row],[STF for ADV]],Table2[[#This Row],[PVP For ADV]],Table2[[#This Row],[On Website]],Table2[[#This Row],[Setup Team Speak]]="Yes"),"Yes","No")</f>
        <v>No</v>
      </c>
    </row>
    <row r="225" spans="2:10" x14ac:dyDescent="0.25">
      <c r="B225" s="24" t="str">
        <f>Table1[[#This Row],[Character name]]</f>
        <v>Reaper</v>
      </c>
      <c r="C225" s="25" t="str">
        <f>Table1[[#This Row],[At Handle]]</f>
        <v>marineinspace</v>
      </c>
      <c r="D225" s="25" t="str">
        <f>Table1[[#This Row],[Fleet Rank]]</f>
        <v>0. Initiate</v>
      </c>
      <c r="E225" s="25">
        <f>Table1[[#This Row],[PVP For ADV]]</f>
        <v>0</v>
      </c>
      <c r="F225" s="25">
        <f>Table1[[#This Row],[STF Lead For ADV]]</f>
        <v>0</v>
      </c>
      <c r="G225" s="25" t="str">
        <f>IF(Table1[[#This Row],[LFC Still Needed For ADV]]&lt;0,"Yes","No")</f>
        <v>No</v>
      </c>
      <c r="H225">
        <f>Table1[[#This Row],[On Website]]</f>
        <v>0</v>
      </c>
      <c r="I225">
        <f>Table1[[#This Row],[Setup Team Speak]]</f>
        <v>0</v>
      </c>
      <c r="J225" s="26" t="str">
        <f>IF(AND(Table2[[#This Row],[STF for ADV]],Table2[[#This Row],[PVP For ADV]],Table2[[#This Row],[On Website]],Table2[[#This Row],[Setup Team Speak]]="Yes"),"Yes","No")</f>
        <v>No</v>
      </c>
    </row>
    <row r="226" spans="2:10" x14ac:dyDescent="0.25">
      <c r="B226" s="24" t="str">
        <f>Table1[[#This Row],[Character name]]</f>
        <v>Reia</v>
      </c>
      <c r="C226" s="25" t="str">
        <f>Table1[[#This Row],[At Handle]]</f>
        <v>Ashryn</v>
      </c>
      <c r="D226" s="25" t="str">
        <f>Table1[[#This Row],[Fleet Rank]]</f>
        <v>0. Initiate</v>
      </c>
      <c r="E226" s="25">
        <f>Table1[[#This Row],[PVP For ADV]]</f>
        <v>0</v>
      </c>
      <c r="F226" s="25">
        <f>Table1[[#This Row],[STF Lead For ADV]]</f>
        <v>0</v>
      </c>
      <c r="G226" s="25" t="str">
        <f>IF(Table1[[#This Row],[LFC Still Needed For ADV]]&lt;0,"Yes","No")</f>
        <v>No</v>
      </c>
      <c r="H226">
        <f>Table1[[#This Row],[On Website]]</f>
        <v>0</v>
      </c>
      <c r="I226">
        <f>Table1[[#This Row],[Setup Team Speak]]</f>
        <v>0</v>
      </c>
      <c r="J226" s="26" t="str">
        <f>IF(AND(Table2[[#This Row],[STF for ADV]],Table2[[#This Row],[PVP For ADV]],Table2[[#This Row],[On Website]],Table2[[#This Row],[Setup Team Speak]]="Yes"),"Yes","No")</f>
        <v>No</v>
      </c>
    </row>
    <row r="227" spans="2:10" x14ac:dyDescent="0.25">
      <c r="B227" s="24" t="str">
        <f>Table1[[#This Row],[Character name]]</f>
        <v>Reilly</v>
      </c>
      <c r="C227" s="25" t="str">
        <f>Table1[[#This Row],[At Handle]]</f>
        <v>PhilCK</v>
      </c>
      <c r="D227" s="25" t="str">
        <f>Table1[[#This Row],[Fleet Rank]]</f>
        <v>6. Senior Council</v>
      </c>
      <c r="E227" s="25">
        <f>Table1[[#This Row],[PVP For ADV]]</f>
        <v>0</v>
      </c>
      <c r="F227" s="25">
        <f>Table1[[#This Row],[STF Lead For ADV]]</f>
        <v>0</v>
      </c>
      <c r="G227" s="25" t="str">
        <f>IF(Table1[[#This Row],[LFC Still Needed For ADV]]&lt;0,"Yes","No")</f>
        <v>Yes</v>
      </c>
      <c r="H227">
        <f>Table1[[#This Row],[On Website]]</f>
        <v>0</v>
      </c>
      <c r="I227">
        <f>Table1[[#This Row],[Setup Team Speak]]</f>
        <v>0</v>
      </c>
      <c r="J227" s="26" t="str">
        <f>IF(AND(Table2[[#This Row],[STF for ADV]],Table2[[#This Row],[PVP For ADV]],Table2[[#This Row],[On Website]],Table2[[#This Row],[Setup Team Speak]]="Yes"),"Yes","No")</f>
        <v>No</v>
      </c>
    </row>
    <row r="228" spans="2:10" x14ac:dyDescent="0.25">
      <c r="B228" s="24" t="str">
        <f>Table1[[#This Row],[Character name]]</f>
        <v>Revan</v>
      </c>
      <c r="C228" s="25" t="str">
        <f>Table1[[#This Row],[At Handle]]</f>
        <v>DrFarnsworth</v>
      </c>
      <c r="D228" s="25" t="str">
        <f>Table1[[#This Row],[Fleet Rank]]</f>
        <v>0. Initiate</v>
      </c>
      <c r="E228" s="25">
        <f>Table1[[#This Row],[PVP For ADV]]</f>
        <v>0</v>
      </c>
      <c r="F228" s="25">
        <f>Table1[[#This Row],[STF Lead For ADV]]</f>
        <v>0</v>
      </c>
      <c r="G228" s="25" t="str">
        <f>IF(Table1[[#This Row],[LFC Still Needed For ADV]]&lt;0,"Yes","No")</f>
        <v>No</v>
      </c>
      <c r="H228">
        <f>Table1[[#This Row],[On Website]]</f>
        <v>0</v>
      </c>
      <c r="I228">
        <f>Table1[[#This Row],[Setup Team Speak]]</f>
        <v>0</v>
      </c>
      <c r="J228" s="26" t="str">
        <f>IF(AND(Table2[[#This Row],[STF for ADV]],Table2[[#This Row],[PVP For ADV]],Table2[[#This Row],[On Website]],Table2[[#This Row],[Setup Team Speak]]="Yes"),"Yes","No")</f>
        <v>No</v>
      </c>
    </row>
    <row r="229" spans="2:10" x14ac:dyDescent="0.25">
      <c r="B229" s="24" t="str">
        <f>Table1[[#This Row],[Character name]]</f>
        <v>Rich</v>
      </c>
      <c r="C229" s="25" t="str">
        <f>Table1[[#This Row],[At Handle]]</f>
        <v>alredneck2</v>
      </c>
      <c r="D229" s="25" t="str">
        <f>Table1[[#This Row],[Fleet Rank]]</f>
        <v>1. Junior Member</v>
      </c>
      <c r="E229" s="25">
        <f>Table1[[#This Row],[PVP For ADV]]</f>
        <v>0</v>
      </c>
      <c r="F229" s="25">
        <f>Table1[[#This Row],[STF Lead For ADV]]</f>
        <v>0</v>
      </c>
      <c r="G229" s="25" t="str">
        <f>IF(Table1[[#This Row],[LFC Still Needed For ADV]]&lt;0,"Yes","No")</f>
        <v>No</v>
      </c>
      <c r="H229">
        <f>Table1[[#This Row],[On Website]]</f>
        <v>0</v>
      </c>
      <c r="I229">
        <f>Table1[[#This Row],[Setup Team Speak]]</f>
        <v>0</v>
      </c>
      <c r="J229" s="26" t="str">
        <f>IF(AND(Table2[[#This Row],[STF for ADV]],Table2[[#This Row],[PVP For ADV]],Table2[[#This Row],[On Website]],Table2[[#This Row],[Setup Team Speak]]="Yes"),"Yes","No")</f>
        <v>No</v>
      </c>
    </row>
    <row r="230" spans="2:10" x14ac:dyDescent="0.25">
      <c r="B230" s="24" t="str">
        <f>Table1[[#This Row],[Character name]]</f>
        <v>Rikos</v>
      </c>
      <c r="C230" s="25" t="str">
        <f>Table1[[#This Row],[At Handle]]</f>
        <v>Rikos_Monteflow</v>
      </c>
      <c r="D230" s="25" t="str">
        <f>Table1[[#This Row],[Fleet Rank]]</f>
        <v>0. Initiate</v>
      </c>
      <c r="E230" s="25">
        <f>Table1[[#This Row],[PVP For ADV]]</f>
        <v>0</v>
      </c>
      <c r="F230" s="25">
        <f>Table1[[#This Row],[STF Lead For ADV]]</f>
        <v>0</v>
      </c>
      <c r="G230" s="25" t="str">
        <f>IF(Table1[[#This Row],[LFC Still Needed For ADV]]&lt;0,"Yes","No")</f>
        <v>No</v>
      </c>
      <c r="H230">
        <f>Table1[[#This Row],[On Website]]</f>
        <v>0</v>
      </c>
      <c r="I230">
        <f>Table1[[#This Row],[Setup Team Speak]]</f>
        <v>0</v>
      </c>
      <c r="J230" s="26" t="str">
        <f>IF(AND(Table2[[#This Row],[STF for ADV]],Table2[[#This Row],[PVP For ADV]],Table2[[#This Row],[On Website]],Table2[[#This Row],[Setup Team Speak]]="Yes"),"Yes","No")</f>
        <v>No</v>
      </c>
    </row>
    <row r="231" spans="2:10" x14ac:dyDescent="0.25">
      <c r="B231" s="24" t="str">
        <f>Table1[[#This Row],[Character name]]</f>
        <v>Robrwoman</v>
      </c>
      <c r="C231" s="25" t="str">
        <f>Table1[[#This Row],[At Handle]]</f>
        <v>Robrman</v>
      </c>
      <c r="D231" s="25" t="str">
        <f>Table1[[#This Row],[Fleet Rank]]</f>
        <v>0. Initiate</v>
      </c>
      <c r="E231" s="25">
        <f>Table1[[#This Row],[PVP For ADV]]</f>
        <v>0</v>
      </c>
      <c r="F231" s="25">
        <f>Table1[[#This Row],[STF Lead For ADV]]</f>
        <v>0</v>
      </c>
      <c r="G231" s="25" t="str">
        <f>IF(Table1[[#This Row],[LFC Still Needed For ADV]]&lt;0,"Yes","No")</f>
        <v>No</v>
      </c>
      <c r="H231">
        <f>Table1[[#This Row],[On Website]]</f>
        <v>0</v>
      </c>
      <c r="I231">
        <f>Table1[[#This Row],[Setup Team Speak]]</f>
        <v>0</v>
      </c>
      <c r="J231" s="26" t="str">
        <f>IF(AND(Table2[[#This Row],[STF for ADV]],Table2[[#This Row],[PVP For ADV]],Table2[[#This Row],[On Website]],Table2[[#This Row],[Setup Team Speak]]="Yes"),"Yes","No")</f>
        <v>No</v>
      </c>
    </row>
    <row r="232" spans="2:10" x14ac:dyDescent="0.25">
      <c r="B232" s="24" t="str">
        <f>Table1[[#This Row],[Character name]]</f>
        <v>Roland Keifer</v>
      </c>
      <c r="C232" s="25" t="str">
        <f>Table1[[#This Row],[At Handle]]</f>
        <v>equinosz</v>
      </c>
      <c r="D232" s="25" t="str">
        <f>Table1[[#This Row],[Fleet Rank]]</f>
        <v>0. Initiate</v>
      </c>
      <c r="E232" s="25">
        <f>Table1[[#This Row],[PVP For ADV]]</f>
        <v>0</v>
      </c>
      <c r="F232" s="25">
        <f>Table1[[#This Row],[STF Lead For ADV]]</f>
        <v>0</v>
      </c>
      <c r="G232" s="25" t="str">
        <f>IF(Table1[[#This Row],[LFC Still Needed For ADV]]&lt;0,"Yes","No")</f>
        <v>No</v>
      </c>
      <c r="H232">
        <f>Table1[[#This Row],[On Website]]</f>
        <v>0</v>
      </c>
      <c r="I232">
        <f>Table1[[#This Row],[Setup Team Speak]]</f>
        <v>0</v>
      </c>
      <c r="J232" s="26" t="str">
        <f>IF(AND(Table2[[#This Row],[STF for ADV]],Table2[[#This Row],[PVP For ADV]],Table2[[#This Row],[On Website]],Table2[[#This Row],[Setup Team Speak]]="Yes"),"Yes","No")</f>
        <v>No</v>
      </c>
    </row>
    <row r="233" spans="2:10" x14ac:dyDescent="0.25">
      <c r="B233" s="24" t="str">
        <f>Table1[[#This Row],[Character name]]</f>
        <v>rollo</v>
      </c>
      <c r="C233" s="25" t="str">
        <f>Table1[[#This Row],[At Handle]]</f>
        <v>Rollo90000</v>
      </c>
      <c r="D233" s="25" t="str">
        <f>Table1[[#This Row],[Fleet Rank]]</f>
        <v>0. Initiate</v>
      </c>
      <c r="E233" s="25">
        <f>Table1[[#This Row],[PVP For ADV]]</f>
        <v>0</v>
      </c>
      <c r="F233" s="25">
        <f>Table1[[#This Row],[STF Lead For ADV]]</f>
        <v>0</v>
      </c>
      <c r="G233" s="25" t="str">
        <f>IF(Table1[[#This Row],[LFC Still Needed For ADV]]&lt;0,"Yes","No")</f>
        <v>No</v>
      </c>
      <c r="H233">
        <f>Table1[[#This Row],[On Website]]</f>
        <v>0</v>
      </c>
      <c r="I233">
        <f>Table1[[#This Row],[Setup Team Speak]]</f>
        <v>0</v>
      </c>
      <c r="J233" s="26" t="str">
        <f>IF(AND(Table2[[#This Row],[STF for ADV]],Table2[[#This Row],[PVP For ADV]],Table2[[#This Row],[On Website]],Table2[[#This Row],[Setup Team Speak]]="Yes"),"Yes","No")</f>
        <v>No</v>
      </c>
    </row>
    <row r="234" spans="2:10" x14ac:dyDescent="0.25">
      <c r="B234" s="24" t="str">
        <f>Table1[[#This Row],[Character name]]</f>
        <v>R'Reon</v>
      </c>
      <c r="C234" s="25" t="str">
        <f>Table1[[#This Row],[At Handle]]</f>
        <v>Windomace</v>
      </c>
      <c r="D234" s="25" t="str">
        <f>Table1[[#This Row],[Fleet Rank]]</f>
        <v>0. Initiate</v>
      </c>
      <c r="E234" s="25">
        <f>Table1[[#This Row],[PVP For ADV]]</f>
        <v>0</v>
      </c>
      <c r="F234" s="25">
        <f>Table1[[#This Row],[STF Lead For ADV]]</f>
        <v>0</v>
      </c>
      <c r="G234" s="25" t="str">
        <f>IF(Table1[[#This Row],[LFC Still Needed For ADV]]&lt;0,"Yes","No")</f>
        <v>No</v>
      </c>
      <c r="H234">
        <f>Table1[[#This Row],[On Website]]</f>
        <v>0</v>
      </c>
      <c r="I234">
        <f>Table1[[#This Row],[Setup Team Speak]]</f>
        <v>0</v>
      </c>
      <c r="J234" s="26" t="str">
        <f>IF(AND(Table2[[#This Row],[STF for ADV]],Table2[[#This Row],[PVP For ADV]],Table2[[#This Row],[On Website]],Table2[[#This Row],[Setup Team Speak]]="Yes"),"Yes","No")</f>
        <v>No</v>
      </c>
    </row>
    <row r="235" spans="2:10" x14ac:dyDescent="0.25">
      <c r="B235" s="24" t="str">
        <f>Table1[[#This Row],[Character name]]</f>
        <v>Ryeseda</v>
      </c>
      <c r="C235" s="25" t="str">
        <f>Table1[[#This Row],[At Handle]]</f>
        <v>thechris1026</v>
      </c>
      <c r="D235" s="25" t="str">
        <f>Table1[[#This Row],[Fleet Rank]]</f>
        <v>0. Initiate</v>
      </c>
      <c r="E235" s="25">
        <f>Table1[[#This Row],[PVP For ADV]]</f>
        <v>0</v>
      </c>
      <c r="F235" s="25">
        <f>Table1[[#This Row],[STF Lead For ADV]]</f>
        <v>0</v>
      </c>
      <c r="G235" s="25" t="str">
        <f>IF(Table1[[#This Row],[LFC Still Needed For ADV]]&lt;0,"Yes","No")</f>
        <v>No</v>
      </c>
      <c r="H235">
        <f>Table1[[#This Row],[On Website]]</f>
        <v>0</v>
      </c>
      <c r="I235">
        <f>Table1[[#This Row],[Setup Team Speak]]</f>
        <v>0</v>
      </c>
      <c r="J235" s="26" t="str">
        <f>IF(AND(Table2[[#This Row],[STF for ADV]],Table2[[#This Row],[PVP For ADV]],Table2[[#This Row],[On Website]],Table2[[#This Row],[Setup Team Speak]]="Yes"),"Yes","No")</f>
        <v>No</v>
      </c>
    </row>
    <row r="236" spans="2:10" x14ac:dyDescent="0.25">
      <c r="B236" s="24" t="str">
        <f>Table1[[#This Row],[Character name]]</f>
        <v>Ryker.Two</v>
      </c>
      <c r="C236" s="25" t="str">
        <f>Table1[[#This Row],[At Handle]]</f>
        <v>vwuff</v>
      </c>
      <c r="D236" s="25" t="str">
        <f>Table1[[#This Row],[Fleet Rank]]</f>
        <v>0. Initiate</v>
      </c>
      <c r="E236" s="25">
        <f>Table1[[#This Row],[PVP For ADV]]</f>
        <v>0</v>
      </c>
      <c r="F236" s="25">
        <f>Table1[[#This Row],[STF Lead For ADV]]</f>
        <v>0</v>
      </c>
      <c r="G236" s="25" t="str">
        <f>IF(Table1[[#This Row],[LFC Still Needed For ADV]]&lt;0,"Yes","No")</f>
        <v>No</v>
      </c>
      <c r="H236">
        <f>Table1[[#This Row],[On Website]]</f>
        <v>0</v>
      </c>
      <c r="I236">
        <f>Table1[[#This Row],[Setup Team Speak]]</f>
        <v>0</v>
      </c>
      <c r="J236" s="26" t="str">
        <f>IF(AND(Table2[[#This Row],[STF for ADV]],Table2[[#This Row],[PVP For ADV]],Table2[[#This Row],[On Website]],Table2[[#This Row],[Setup Team Speak]]="Yes"),"Yes","No")</f>
        <v>No</v>
      </c>
    </row>
    <row r="237" spans="2:10" x14ac:dyDescent="0.25">
      <c r="B237" s="24" t="str">
        <f>Table1[[#This Row],[Character name]]</f>
        <v>Rysian</v>
      </c>
      <c r="C237" s="25" t="str">
        <f>Table1[[#This Row],[At Handle]]</f>
        <v>R0adKi1l</v>
      </c>
      <c r="D237" s="25" t="str">
        <f>Table1[[#This Row],[Fleet Rank]]</f>
        <v>1. Junior Member</v>
      </c>
      <c r="E237" s="25">
        <f>Table1[[#This Row],[PVP For ADV]]</f>
        <v>0</v>
      </c>
      <c r="F237" s="25">
        <f>Table1[[#This Row],[STF Lead For ADV]]</f>
        <v>0</v>
      </c>
      <c r="G237" s="25" t="str">
        <f>IF(Table1[[#This Row],[LFC Still Needed For ADV]]&lt;0,"Yes","No")</f>
        <v>No</v>
      </c>
      <c r="H237">
        <f>Table1[[#This Row],[On Website]]</f>
        <v>0</v>
      </c>
      <c r="I237">
        <f>Table1[[#This Row],[Setup Team Speak]]</f>
        <v>0</v>
      </c>
      <c r="J237" s="26" t="str">
        <f>IF(AND(Table2[[#This Row],[STF for ADV]],Table2[[#This Row],[PVP For ADV]],Table2[[#This Row],[On Website]],Table2[[#This Row],[Setup Team Speak]]="Yes"),"Yes","No")</f>
        <v>No</v>
      </c>
    </row>
    <row r="238" spans="2:10" x14ac:dyDescent="0.25">
      <c r="B238" s="24" t="str">
        <f>Table1[[#This Row],[Character name]]</f>
        <v>Ryumi</v>
      </c>
      <c r="C238" s="25" t="str">
        <f>Table1[[#This Row],[At Handle]]</f>
        <v>Ashryn</v>
      </c>
      <c r="D238" s="25" t="str">
        <f>Table1[[#This Row],[Fleet Rank]]</f>
        <v>0. Initiate</v>
      </c>
      <c r="E238" s="25">
        <f>Table1[[#This Row],[PVP For ADV]]</f>
        <v>0</v>
      </c>
      <c r="F238" s="25">
        <f>Table1[[#This Row],[STF Lead For ADV]]</f>
        <v>0</v>
      </c>
      <c r="G238" s="25" t="str">
        <f>IF(Table1[[#This Row],[LFC Still Needed For ADV]]&lt;0,"Yes","No")</f>
        <v>No</v>
      </c>
      <c r="H238">
        <f>Table1[[#This Row],[On Website]]</f>
        <v>0</v>
      </c>
      <c r="I238">
        <f>Table1[[#This Row],[Setup Team Speak]]</f>
        <v>0</v>
      </c>
      <c r="J238" s="26" t="str">
        <f>IF(AND(Table2[[#This Row],[STF for ADV]],Table2[[#This Row],[PVP For ADV]],Table2[[#This Row],[On Website]],Table2[[#This Row],[Setup Team Speak]]="Yes"),"Yes","No")</f>
        <v>No</v>
      </c>
    </row>
    <row r="239" spans="2:10" x14ac:dyDescent="0.25">
      <c r="B239" s="24" t="str">
        <f>Table1[[#This Row],[Character name]]</f>
        <v>Samurai_Pumpkin</v>
      </c>
      <c r="C239" s="25" t="str">
        <f>Table1[[#This Row],[At Handle]]</f>
        <v>Samurai_Pumpkin</v>
      </c>
      <c r="D239" s="25" t="str">
        <f>Table1[[#This Row],[Fleet Rank]]</f>
        <v>0. Initiate</v>
      </c>
      <c r="E239" s="25">
        <f>Table1[[#This Row],[PVP For ADV]]</f>
        <v>0</v>
      </c>
      <c r="F239" s="25">
        <f>Table1[[#This Row],[STF Lead For ADV]]</f>
        <v>0</v>
      </c>
      <c r="G239" s="25" t="str">
        <f>IF(Table1[[#This Row],[LFC Still Needed For ADV]]&lt;0,"Yes","No")</f>
        <v>No</v>
      </c>
      <c r="H239">
        <f>Table1[[#This Row],[On Website]]</f>
        <v>0</v>
      </c>
      <c r="I239">
        <f>Table1[[#This Row],[Setup Team Speak]]</f>
        <v>0</v>
      </c>
      <c r="J239" s="26" t="str">
        <f>IF(AND(Table2[[#This Row],[STF for ADV]],Table2[[#This Row],[PVP For ADV]],Table2[[#This Row],[On Website]],Table2[[#This Row],[Setup Team Speak]]="Yes"),"Yes","No")</f>
        <v>No</v>
      </c>
    </row>
    <row r="240" spans="2:10" x14ac:dyDescent="0.25">
      <c r="B240" s="24" t="str">
        <f>Table1[[#This Row],[Character name]]</f>
        <v>sap</v>
      </c>
      <c r="C240" s="25" t="str">
        <f>Table1[[#This Row],[At Handle]]</f>
        <v>sapboy</v>
      </c>
      <c r="D240" s="25" t="str">
        <f>Table1[[#This Row],[Fleet Rank]]</f>
        <v>0. Initiate</v>
      </c>
      <c r="E240" s="25">
        <f>Table1[[#This Row],[PVP For ADV]]</f>
        <v>0</v>
      </c>
      <c r="F240" s="25">
        <f>Table1[[#This Row],[STF Lead For ADV]]</f>
        <v>0</v>
      </c>
      <c r="G240" s="25" t="str">
        <f>IF(Table1[[#This Row],[LFC Still Needed For ADV]]&lt;0,"Yes","No")</f>
        <v>No</v>
      </c>
      <c r="H240">
        <f>Table1[[#This Row],[On Website]]</f>
        <v>0</v>
      </c>
      <c r="I240">
        <f>Table1[[#This Row],[Setup Team Speak]]</f>
        <v>0</v>
      </c>
      <c r="J240" s="26" t="str">
        <f>IF(AND(Table2[[#This Row],[STF for ADV]],Table2[[#This Row],[PVP For ADV]],Table2[[#This Row],[On Website]],Table2[[#This Row],[Setup Team Speak]]="Yes"),"Yes","No")</f>
        <v>No</v>
      </c>
    </row>
    <row r="241" spans="2:10" x14ac:dyDescent="0.25">
      <c r="B241" s="24" t="str">
        <f>Table1[[#This Row],[Character name]]</f>
        <v>Sar</v>
      </c>
      <c r="C241" s="25" t="str">
        <f>Table1[[#This Row],[At Handle]]</f>
        <v>PhilCK</v>
      </c>
      <c r="D241" s="25" t="str">
        <f>Table1[[#This Row],[Fleet Rank]]</f>
        <v>6. Senior Council</v>
      </c>
      <c r="E241" s="25">
        <f>Table1[[#This Row],[PVP For ADV]]</f>
        <v>0</v>
      </c>
      <c r="F241" s="25">
        <f>Table1[[#This Row],[STF Lead For ADV]]</f>
        <v>0</v>
      </c>
      <c r="G241" s="25" t="str">
        <f>IF(Table1[[#This Row],[LFC Still Needed For ADV]]&lt;0,"Yes","No")</f>
        <v>Yes</v>
      </c>
      <c r="H241">
        <f>Table1[[#This Row],[On Website]]</f>
        <v>0</v>
      </c>
      <c r="I241">
        <f>Table1[[#This Row],[Setup Team Speak]]</f>
        <v>0</v>
      </c>
      <c r="J241" s="26" t="str">
        <f>IF(AND(Table2[[#This Row],[STF for ADV]],Table2[[#This Row],[PVP For ADV]],Table2[[#This Row],[On Website]],Table2[[#This Row],[Setup Team Speak]]="Yes"),"Yes","No")</f>
        <v>No</v>
      </c>
    </row>
    <row r="242" spans="2:10" x14ac:dyDescent="0.25">
      <c r="B242" s="24" t="str">
        <f>Table1[[#This Row],[Character name]]</f>
        <v>SarBorg</v>
      </c>
      <c r="C242" s="25" t="str">
        <f>Table1[[#This Row],[At Handle]]</f>
        <v>PhilCK</v>
      </c>
      <c r="D242" s="25" t="str">
        <f>Table1[[#This Row],[Fleet Rank]]</f>
        <v>6. Senior Council</v>
      </c>
      <c r="E242" s="25">
        <f>Table1[[#This Row],[PVP For ADV]]</f>
        <v>0</v>
      </c>
      <c r="F242" s="25">
        <f>Table1[[#This Row],[STF Lead For ADV]]</f>
        <v>0</v>
      </c>
      <c r="G242" s="25" t="str">
        <f>IF(Table1[[#This Row],[LFC Still Needed For ADV]]&lt;0,"Yes","No")</f>
        <v>Yes</v>
      </c>
      <c r="H242">
        <f>Table1[[#This Row],[On Website]]</f>
        <v>0</v>
      </c>
      <c r="I242">
        <f>Table1[[#This Row],[Setup Team Speak]]</f>
        <v>0</v>
      </c>
      <c r="J242" s="26" t="str">
        <f>IF(AND(Table2[[#This Row],[STF for ADV]],Table2[[#This Row],[PVP For ADV]],Table2[[#This Row],[On Website]],Table2[[#This Row],[Setup Team Speak]]="Yes"),"Yes","No")</f>
        <v>No</v>
      </c>
    </row>
    <row r="243" spans="2:10" x14ac:dyDescent="0.25">
      <c r="B243" s="24" t="str">
        <f>Table1[[#This Row],[Character name]]</f>
        <v>SarSFE</v>
      </c>
      <c r="C243" s="25" t="str">
        <f>Table1[[#This Row],[At Handle]]</f>
        <v>PhilCK</v>
      </c>
      <c r="D243" s="25" t="str">
        <f>Table1[[#This Row],[Fleet Rank]]</f>
        <v>6. Senior Council</v>
      </c>
      <c r="E243" s="25">
        <f>Table1[[#This Row],[PVP For ADV]]</f>
        <v>0</v>
      </c>
      <c r="F243" s="25">
        <f>Table1[[#This Row],[STF Lead For ADV]]</f>
        <v>0</v>
      </c>
      <c r="G243" s="25" t="str">
        <f>IF(Table1[[#This Row],[LFC Still Needed For ADV]]&lt;0,"Yes","No")</f>
        <v>Yes</v>
      </c>
      <c r="H243">
        <f>Table1[[#This Row],[On Website]]</f>
        <v>0</v>
      </c>
      <c r="I243">
        <f>Table1[[#This Row],[Setup Team Speak]]</f>
        <v>0</v>
      </c>
      <c r="J243" s="26" t="str">
        <f>IF(AND(Table2[[#This Row],[STF for ADV]],Table2[[#This Row],[PVP For ADV]],Table2[[#This Row],[On Website]],Table2[[#This Row],[Setup Team Speak]]="Yes"),"Yes","No")</f>
        <v>No</v>
      </c>
    </row>
    <row r="244" spans="2:10" x14ac:dyDescent="0.25">
      <c r="B244" s="24" t="str">
        <f>Table1[[#This Row],[Character name]]</f>
        <v>Saryll</v>
      </c>
      <c r="C244" s="25" t="str">
        <f>Table1[[#This Row],[At Handle]]</f>
        <v>Dark_Thread</v>
      </c>
      <c r="D244" s="25" t="str">
        <f>Table1[[#This Row],[Fleet Rank]]</f>
        <v>1. Junior Member</v>
      </c>
      <c r="E244" s="25">
        <f>Table1[[#This Row],[PVP For ADV]]</f>
        <v>0</v>
      </c>
      <c r="F244" s="25">
        <f>Table1[[#This Row],[STF Lead For ADV]]</f>
        <v>0</v>
      </c>
      <c r="G244" s="25" t="str">
        <f>IF(Table1[[#This Row],[LFC Still Needed For ADV]]&lt;0,"Yes","No")</f>
        <v>No</v>
      </c>
      <c r="H244">
        <f>Table1[[#This Row],[On Website]]</f>
        <v>0</v>
      </c>
      <c r="I244">
        <f>Table1[[#This Row],[Setup Team Speak]]</f>
        <v>0</v>
      </c>
      <c r="J244" s="26" t="str">
        <f>IF(AND(Table2[[#This Row],[STF for ADV]],Table2[[#This Row],[PVP For ADV]],Table2[[#This Row],[On Website]],Table2[[#This Row],[Setup Team Speak]]="Yes"),"Yes","No")</f>
        <v>No</v>
      </c>
    </row>
    <row r="245" spans="2:10" x14ac:dyDescent="0.25">
      <c r="B245" s="24" t="str">
        <f>Table1[[#This Row],[Character name]]</f>
        <v>Seldon</v>
      </c>
      <c r="C245" s="25" t="str">
        <f>Table1[[#This Row],[At Handle]]</f>
        <v>csljr1</v>
      </c>
      <c r="D245" s="25" t="str">
        <f>Table1[[#This Row],[Fleet Rank]]</f>
        <v>1. Junior Member</v>
      </c>
      <c r="E245" s="25">
        <f>Table1[[#This Row],[PVP For ADV]]</f>
        <v>0</v>
      </c>
      <c r="F245" s="25">
        <f>Table1[[#This Row],[STF Lead For ADV]]</f>
        <v>0</v>
      </c>
      <c r="G245" s="25" t="str">
        <f>IF(Table1[[#This Row],[LFC Still Needed For ADV]]&lt;0,"Yes","No")</f>
        <v>No</v>
      </c>
      <c r="H245">
        <f>Table1[[#This Row],[On Website]]</f>
        <v>0</v>
      </c>
      <c r="I245">
        <f>Table1[[#This Row],[Setup Team Speak]]</f>
        <v>0</v>
      </c>
      <c r="J245" s="26" t="str">
        <f>IF(AND(Table2[[#This Row],[STF for ADV]],Table2[[#This Row],[PVP For ADV]],Table2[[#This Row],[On Website]],Table2[[#This Row],[Setup Team Speak]]="Yes"),"Yes","No")</f>
        <v>No</v>
      </c>
    </row>
    <row r="246" spans="2:10" x14ac:dyDescent="0.25">
      <c r="B246" s="24" t="str">
        <f>Table1[[#This Row],[Character name]]</f>
        <v>Selene</v>
      </c>
      <c r="C246" s="25" t="str">
        <f>Table1[[#This Row],[At Handle]]</f>
        <v>ImmortalSelene</v>
      </c>
      <c r="D246" s="25" t="str">
        <f>Table1[[#This Row],[Fleet Rank]]</f>
        <v>4. Consul Initiate</v>
      </c>
      <c r="E246" s="25">
        <f>Table1[[#This Row],[PVP For ADV]]</f>
        <v>0</v>
      </c>
      <c r="F246" s="25">
        <f>Table1[[#This Row],[STF Lead For ADV]]</f>
        <v>0</v>
      </c>
      <c r="G246" s="25" t="str">
        <f>IF(Table1[[#This Row],[LFC Still Needed For ADV]]&lt;0,"Yes","No")</f>
        <v>No</v>
      </c>
      <c r="H246">
        <f>Table1[[#This Row],[On Website]]</f>
        <v>0</v>
      </c>
      <c r="I246">
        <f>Table1[[#This Row],[Setup Team Speak]]</f>
        <v>0</v>
      </c>
      <c r="J246" s="26" t="str">
        <f>IF(AND(Table2[[#This Row],[STF for ADV]],Table2[[#This Row],[PVP For ADV]],Table2[[#This Row],[On Website]],Table2[[#This Row],[Setup Team Speak]]="Yes"),"Yes","No")</f>
        <v>No</v>
      </c>
    </row>
    <row r="247" spans="2:10" x14ac:dyDescent="0.25">
      <c r="B247" s="24" t="str">
        <f>Table1[[#This Row],[Character name]]</f>
        <v>Serrana</v>
      </c>
      <c r="C247" s="25" t="str">
        <f>Table1[[#This Row],[At Handle]]</f>
        <v>vykorprime</v>
      </c>
      <c r="D247" s="25" t="str">
        <f>Table1[[#This Row],[Fleet Rank]]</f>
        <v>5. Council Member</v>
      </c>
      <c r="E247" s="25">
        <f>Table1[[#This Row],[PVP For ADV]]</f>
        <v>0</v>
      </c>
      <c r="F247" s="25">
        <f>Table1[[#This Row],[STF Lead For ADV]]</f>
        <v>0</v>
      </c>
      <c r="G247" s="25" t="str">
        <f>IF(Table1[[#This Row],[LFC Still Needed For ADV]]&lt;0,"Yes","No")</f>
        <v>Yes</v>
      </c>
      <c r="H247">
        <f>Table1[[#This Row],[On Website]]</f>
        <v>0</v>
      </c>
      <c r="I247">
        <f>Table1[[#This Row],[Setup Team Speak]]</f>
        <v>0</v>
      </c>
      <c r="J247" s="26" t="str">
        <f>IF(AND(Table2[[#This Row],[STF for ADV]],Table2[[#This Row],[PVP For ADV]],Table2[[#This Row],[On Website]],Table2[[#This Row],[Setup Team Speak]]="Yes"),"Yes","No")</f>
        <v>No</v>
      </c>
    </row>
    <row r="248" spans="2:10" x14ac:dyDescent="0.25">
      <c r="B248" s="24" t="str">
        <f>Table1[[#This Row],[Character name]]</f>
        <v>Setuna</v>
      </c>
      <c r="C248" s="25" t="str">
        <f>Table1[[#This Row],[At Handle]]</f>
        <v>Armforce</v>
      </c>
      <c r="D248" s="25" t="str">
        <f>Table1[[#This Row],[Fleet Rank]]</f>
        <v>0. Initiate</v>
      </c>
      <c r="E248" s="25">
        <f>Table1[[#This Row],[PVP For ADV]]</f>
        <v>0</v>
      </c>
      <c r="F248" s="25">
        <f>Table1[[#This Row],[STF Lead For ADV]]</f>
        <v>0</v>
      </c>
      <c r="G248" s="25" t="str">
        <f>IF(Table1[[#This Row],[LFC Still Needed For ADV]]&lt;0,"Yes","No")</f>
        <v>No</v>
      </c>
      <c r="H248">
        <f>Table1[[#This Row],[On Website]]</f>
        <v>0</v>
      </c>
      <c r="I248">
        <f>Table1[[#This Row],[Setup Team Speak]]</f>
        <v>0</v>
      </c>
      <c r="J248" s="26" t="str">
        <f>IF(AND(Table2[[#This Row],[STF for ADV]],Table2[[#This Row],[PVP For ADV]],Table2[[#This Row],[On Website]],Table2[[#This Row],[Setup Team Speak]]="Yes"),"Yes","No")</f>
        <v>No</v>
      </c>
    </row>
    <row r="249" spans="2:10" x14ac:dyDescent="0.25">
      <c r="B249" s="24" t="str">
        <f>Table1[[#This Row],[Character name]]</f>
        <v>Sevenn 0f Nine</v>
      </c>
      <c r="C249" s="25" t="str">
        <f>Table1[[#This Row],[At Handle]]</f>
        <v>ImmortalSelene</v>
      </c>
      <c r="D249" s="25" t="str">
        <f>Table1[[#This Row],[Fleet Rank]]</f>
        <v>4. Consul Initiate</v>
      </c>
      <c r="E249" s="25">
        <f>Table1[[#This Row],[PVP For ADV]]</f>
        <v>0</v>
      </c>
      <c r="F249" s="25">
        <f>Table1[[#This Row],[STF Lead For ADV]]</f>
        <v>0</v>
      </c>
      <c r="G249" s="25" t="str">
        <f>IF(Table1[[#This Row],[LFC Still Needed For ADV]]&lt;0,"Yes","No")</f>
        <v>Yes</v>
      </c>
      <c r="H249">
        <f>Table1[[#This Row],[On Website]]</f>
        <v>0</v>
      </c>
      <c r="I249">
        <f>Table1[[#This Row],[Setup Team Speak]]</f>
        <v>0</v>
      </c>
      <c r="J249" s="26" t="str">
        <f>IF(AND(Table2[[#This Row],[STF for ADV]],Table2[[#This Row],[PVP For ADV]],Table2[[#This Row],[On Website]],Table2[[#This Row],[Setup Team Speak]]="Yes"),"Yes","No")</f>
        <v>No</v>
      </c>
    </row>
    <row r="250" spans="2:10" x14ac:dyDescent="0.25">
      <c r="B250" s="24" t="str">
        <f>Table1[[#This Row],[Character name]]</f>
        <v>SGT VANCE</v>
      </c>
      <c r="C250" s="25" t="str">
        <f>Table1[[#This Row],[At Handle]]</f>
        <v>bigm1017</v>
      </c>
      <c r="D250" s="25" t="str">
        <f>Table1[[#This Row],[Fleet Rank]]</f>
        <v>0. Initiate</v>
      </c>
      <c r="E250" s="25">
        <f>Table1[[#This Row],[PVP For ADV]]</f>
        <v>0</v>
      </c>
      <c r="F250" s="25">
        <f>Table1[[#This Row],[STF Lead For ADV]]</f>
        <v>0</v>
      </c>
      <c r="G250" s="25" t="str">
        <f>IF(Table1[[#This Row],[LFC Still Needed For ADV]]&lt;0,"Yes","No")</f>
        <v>No</v>
      </c>
      <c r="H250">
        <f>Table1[[#This Row],[On Website]]</f>
        <v>0</v>
      </c>
      <c r="I250">
        <f>Table1[[#This Row],[Setup Team Speak]]</f>
        <v>0</v>
      </c>
      <c r="J250" s="26" t="str">
        <f>IF(AND(Table2[[#This Row],[STF for ADV]],Table2[[#This Row],[PVP For ADV]],Table2[[#This Row],[On Website]],Table2[[#This Row],[Setup Team Speak]]="Yes"),"Yes","No")</f>
        <v>No</v>
      </c>
    </row>
    <row r="251" spans="2:10" x14ac:dyDescent="0.25">
      <c r="B251" s="24" t="str">
        <f>Table1[[#This Row],[Character name]]</f>
        <v>Shakaar</v>
      </c>
      <c r="C251" s="25" t="str">
        <f>Table1[[#This Row],[At Handle]]</f>
        <v>alredneck2</v>
      </c>
      <c r="D251" s="25" t="str">
        <f>Table1[[#This Row],[Fleet Rank]]</f>
        <v>1. Junior Member</v>
      </c>
      <c r="E251" s="25">
        <f>Table1[[#This Row],[PVP For ADV]]</f>
        <v>0</v>
      </c>
      <c r="F251" s="25">
        <f>Table1[[#This Row],[STF Lead For ADV]]</f>
        <v>0</v>
      </c>
      <c r="G251" s="25" t="str">
        <f>IF(Table1[[#This Row],[LFC Still Needed For ADV]]&lt;0,"Yes","No")</f>
        <v>No</v>
      </c>
      <c r="H251">
        <f>Table1[[#This Row],[On Website]]</f>
        <v>0</v>
      </c>
      <c r="I251">
        <f>Table1[[#This Row],[Setup Team Speak]]</f>
        <v>0</v>
      </c>
      <c r="J251" s="26" t="str">
        <f>IF(AND(Table2[[#This Row],[STF for ADV]],Table2[[#This Row],[PVP For ADV]],Table2[[#This Row],[On Website]],Table2[[#This Row],[Setup Team Speak]]="Yes"),"Yes","No")</f>
        <v>No</v>
      </c>
    </row>
    <row r="252" spans="2:10" x14ac:dyDescent="0.25">
      <c r="B252" s="24" t="str">
        <f>Table1[[#This Row],[Character name]]</f>
        <v>Shameka</v>
      </c>
      <c r="C252" s="25" t="str">
        <f>Table1[[#This Row],[At Handle]]</f>
        <v>talrew</v>
      </c>
      <c r="D252" s="25" t="str">
        <f>Table1[[#This Row],[Fleet Rank]]</f>
        <v>1. Junior Member</v>
      </c>
      <c r="E252" s="25">
        <f>Table1[[#This Row],[PVP For ADV]]</f>
        <v>0</v>
      </c>
      <c r="F252" s="25">
        <f>Table1[[#This Row],[STF Lead For ADV]]</f>
        <v>0</v>
      </c>
      <c r="G252" s="25" t="str">
        <f>IF(Table1[[#This Row],[LFC Still Needed For ADV]]&lt;0,"Yes","No")</f>
        <v>No</v>
      </c>
      <c r="H252">
        <f>Table1[[#This Row],[On Website]]</f>
        <v>0</v>
      </c>
      <c r="I252">
        <f>Table1[[#This Row],[Setup Team Speak]]</f>
        <v>0</v>
      </c>
      <c r="J252" s="26" t="str">
        <f>IF(AND(Table2[[#This Row],[STF for ADV]],Table2[[#This Row],[PVP For ADV]],Table2[[#This Row],[On Website]],Table2[[#This Row],[Setup Team Speak]]="Yes"),"Yes","No")</f>
        <v>No</v>
      </c>
    </row>
    <row r="253" spans="2:10" x14ac:dyDescent="0.25">
      <c r="B253" s="24" t="str">
        <f>Table1[[#This Row],[Character name]]</f>
        <v>Shana</v>
      </c>
      <c r="C253" s="25" t="str">
        <f>Table1[[#This Row],[At Handle]]</f>
        <v>bobbyjoe12</v>
      </c>
      <c r="D253" s="25" t="str">
        <f>Table1[[#This Row],[Fleet Rank]]</f>
        <v>0. Initiate</v>
      </c>
      <c r="E253" s="25">
        <f>Table1[[#This Row],[PVP For ADV]]</f>
        <v>0</v>
      </c>
      <c r="F253" s="25">
        <f>Table1[[#This Row],[STF Lead For ADV]]</f>
        <v>0</v>
      </c>
      <c r="G253" s="25" t="str">
        <f>IF(Table1[[#This Row],[LFC Still Needed For ADV]]&lt;0,"Yes","No")</f>
        <v>No</v>
      </c>
      <c r="H253">
        <f>Table1[[#This Row],[On Website]]</f>
        <v>0</v>
      </c>
      <c r="I253">
        <f>Table1[[#This Row],[Setup Team Speak]]</f>
        <v>0</v>
      </c>
      <c r="J253" s="26" t="str">
        <f>IF(AND(Table2[[#This Row],[STF for ADV]],Table2[[#This Row],[PVP For ADV]],Table2[[#This Row],[On Website]],Table2[[#This Row],[Setup Team Speak]]="Yes"),"Yes","No")</f>
        <v>No</v>
      </c>
    </row>
    <row r="254" spans="2:10" x14ac:dyDescent="0.25">
      <c r="B254" s="24" t="str">
        <f>Table1[[#This Row],[Character name]]</f>
        <v>Shani</v>
      </c>
      <c r="C254" s="25" t="str">
        <f>Table1[[#This Row],[At Handle]]</f>
        <v>generalhoth</v>
      </c>
      <c r="D254" s="25" t="str">
        <f>Table1[[#This Row],[Fleet Rank]]</f>
        <v>0. Initiate</v>
      </c>
      <c r="E254" s="25">
        <f>Table1[[#This Row],[PVP For ADV]]</f>
        <v>0</v>
      </c>
      <c r="F254" s="25">
        <f>Table1[[#This Row],[STF Lead For ADV]]</f>
        <v>0</v>
      </c>
      <c r="G254" s="25" t="str">
        <f>IF(Table1[[#This Row],[LFC Still Needed For ADV]]&lt;0,"Yes","No")</f>
        <v>No</v>
      </c>
      <c r="H254">
        <f>Table1[[#This Row],[On Website]]</f>
        <v>0</v>
      </c>
      <c r="I254">
        <f>Table1[[#This Row],[Setup Team Speak]]</f>
        <v>0</v>
      </c>
      <c r="J254" s="26" t="str">
        <f>IF(AND(Table2[[#This Row],[STF for ADV]],Table2[[#This Row],[PVP For ADV]],Table2[[#This Row],[On Website]],Table2[[#This Row],[Setup Team Speak]]="Yes"),"Yes","No")</f>
        <v>No</v>
      </c>
    </row>
    <row r="255" spans="2:10" x14ac:dyDescent="0.25">
      <c r="B255" s="24" t="str">
        <f>Table1[[#This Row],[Character name]]</f>
        <v>Shann K'Wren</v>
      </c>
      <c r="C255" s="25" t="str">
        <f>Table1[[#This Row],[At Handle]]</f>
        <v>Gladius_Bonaparte</v>
      </c>
      <c r="D255" s="25" t="str">
        <f>Table1[[#This Row],[Fleet Rank]]</f>
        <v>1. Junior Member</v>
      </c>
      <c r="E255" s="25">
        <f>Table1[[#This Row],[PVP For ADV]]</f>
        <v>0</v>
      </c>
      <c r="F255" s="25">
        <f>Table1[[#This Row],[STF Lead For ADV]]</f>
        <v>0</v>
      </c>
      <c r="G255" s="25" t="str">
        <f>IF(Table1[[#This Row],[LFC Still Needed For ADV]]&lt;0,"Yes","No")</f>
        <v>No</v>
      </c>
      <c r="H255">
        <f>Table1[[#This Row],[On Website]]</f>
        <v>0</v>
      </c>
      <c r="I255">
        <f>Table1[[#This Row],[Setup Team Speak]]</f>
        <v>0</v>
      </c>
      <c r="J255" s="26" t="str">
        <f>IF(AND(Table2[[#This Row],[STF for ADV]],Table2[[#This Row],[PVP For ADV]],Table2[[#This Row],[On Website]],Table2[[#This Row],[Setup Team Speak]]="Yes"),"Yes","No")</f>
        <v>No</v>
      </c>
    </row>
    <row r="256" spans="2:10" x14ac:dyDescent="0.25">
      <c r="B256" s="24" t="str">
        <f>Table1[[#This Row],[Character name]]</f>
        <v>Shaweef</v>
      </c>
      <c r="C256" s="25" t="str">
        <f>Table1[[#This Row],[At Handle]]</f>
        <v>Krisco131</v>
      </c>
      <c r="D256" s="25" t="str">
        <f>Table1[[#This Row],[Fleet Rank]]</f>
        <v>0. Initiate</v>
      </c>
      <c r="E256" s="25">
        <f>Table1[[#This Row],[PVP For ADV]]</f>
        <v>0</v>
      </c>
      <c r="F256" s="25">
        <f>Table1[[#This Row],[STF Lead For ADV]]</f>
        <v>0</v>
      </c>
      <c r="G256" s="25" t="str">
        <f>IF(Table1[[#This Row],[LFC Still Needed For ADV]]&lt;0,"Yes","No")</f>
        <v>No</v>
      </c>
      <c r="H256">
        <f>Table1[[#This Row],[On Website]]</f>
        <v>0</v>
      </c>
      <c r="I256">
        <f>Table1[[#This Row],[Setup Team Speak]]</f>
        <v>0</v>
      </c>
      <c r="J256" s="26" t="str">
        <f>IF(AND(Table2[[#This Row],[STF for ADV]],Table2[[#This Row],[PVP For ADV]],Table2[[#This Row],[On Website]],Table2[[#This Row],[Setup Team Speak]]="Yes"),"Yes","No")</f>
        <v>No</v>
      </c>
    </row>
    <row r="257" spans="2:10" x14ac:dyDescent="0.25">
      <c r="B257" s="24" t="str">
        <f>Table1[[#This Row],[Character name]]</f>
        <v>Shiken</v>
      </c>
      <c r="C257" s="25" t="str">
        <f>Table1[[#This Row],[At Handle]]</f>
        <v>Shiken</v>
      </c>
      <c r="D257" s="25" t="str">
        <f>Table1[[#This Row],[Fleet Rank]]</f>
        <v>5. Council Member</v>
      </c>
      <c r="E257" s="25">
        <f>Table1[[#This Row],[PVP For ADV]]</f>
        <v>0</v>
      </c>
      <c r="F257" s="25">
        <f>Table1[[#This Row],[STF Lead For ADV]]</f>
        <v>0</v>
      </c>
      <c r="G257" s="25" t="str">
        <f>IF(Table1[[#This Row],[LFC Still Needed For ADV]]&lt;0,"Yes","No")</f>
        <v>Yes</v>
      </c>
      <c r="H257">
        <f>Table1[[#This Row],[On Website]]</f>
        <v>0</v>
      </c>
      <c r="I257">
        <f>Table1[[#This Row],[Setup Team Speak]]</f>
        <v>0</v>
      </c>
      <c r="J257" s="26" t="str">
        <f>IF(AND(Table2[[#This Row],[STF for ADV]],Table2[[#This Row],[PVP For ADV]],Table2[[#This Row],[On Website]],Table2[[#This Row],[Setup Team Speak]]="Yes"),"Yes","No")</f>
        <v>No</v>
      </c>
    </row>
    <row r="258" spans="2:10" x14ac:dyDescent="0.25">
      <c r="B258" s="24" t="str">
        <f>Table1[[#This Row],[Character name]]</f>
        <v>Shoopaman</v>
      </c>
      <c r="C258" s="25" t="str">
        <f>Table1[[#This Row],[At Handle]]</f>
        <v>Shoopaman</v>
      </c>
      <c r="D258" s="25" t="str">
        <f>Table1[[#This Row],[Fleet Rank]]</f>
        <v>3. Senior Member</v>
      </c>
      <c r="E258" s="25">
        <f>Table1[[#This Row],[PVP For ADV]]</f>
        <v>0</v>
      </c>
      <c r="F258" s="25">
        <f>Table1[[#This Row],[STF Lead For ADV]]</f>
        <v>0</v>
      </c>
      <c r="G258" s="25" t="str">
        <f>IF(Table1[[#This Row],[LFC Still Needed For ADV]]&lt;0,"Yes","No")</f>
        <v>Yes</v>
      </c>
      <c r="H258">
        <f>Table1[[#This Row],[On Website]]</f>
        <v>0</v>
      </c>
      <c r="I258">
        <f>Table1[[#This Row],[Setup Team Speak]]</f>
        <v>0</v>
      </c>
      <c r="J258" s="26" t="str">
        <f>IF(AND(Table2[[#This Row],[STF for ADV]],Table2[[#This Row],[PVP For ADV]],Table2[[#This Row],[On Website]],Table2[[#This Row],[Setup Team Speak]]="Yes"),"Yes","No")</f>
        <v>No</v>
      </c>
    </row>
    <row r="259" spans="2:10" x14ac:dyDescent="0.25">
      <c r="B259" s="24" t="str">
        <f>Table1[[#This Row],[Character name]]</f>
        <v>Shoopaman TAC</v>
      </c>
      <c r="C259" s="25" t="str">
        <f>Table1[[#This Row],[At Handle]]</f>
        <v>Shoopaman</v>
      </c>
      <c r="D259" s="25" t="str">
        <f>Table1[[#This Row],[Fleet Rank]]</f>
        <v>3. Senior Member</v>
      </c>
      <c r="E259" s="25">
        <f>Table1[[#This Row],[PVP For ADV]]</f>
        <v>0</v>
      </c>
      <c r="F259" s="25">
        <f>Table1[[#This Row],[STF Lead For ADV]]</f>
        <v>0</v>
      </c>
      <c r="G259" s="25" t="str">
        <f>IF(Table1[[#This Row],[LFC Still Needed For ADV]]&lt;0,"Yes","No")</f>
        <v>Yes</v>
      </c>
      <c r="H259">
        <f>Table1[[#This Row],[On Website]]</f>
        <v>0</v>
      </c>
      <c r="I259">
        <f>Table1[[#This Row],[Setup Team Speak]]</f>
        <v>0</v>
      </c>
      <c r="J259" s="26" t="str">
        <f>IF(AND(Table2[[#This Row],[STF for ADV]],Table2[[#This Row],[PVP For ADV]],Table2[[#This Row],[On Website]],Table2[[#This Row],[Setup Team Speak]]="Yes"),"Yes","No")</f>
        <v>No</v>
      </c>
    </row>
    <row r="260" spans="2:10" x14ac:dyDescent="0.25">
      <c r="B260" s="24" t="str">
        <f>Table1[[#This Row],[Character name]]</f>
        <v>silver</v>
      </c>
      <c r="C260" s="25" t="str">
        <f>Table1[[#This Row],[At Handle]]</f>
        <v>silvrbat85</v>
      </c>
      <c r="D260" s="25" t="str">
        <f>Table1[[#This Row],[Fleet Rank]]</f>
        <v>6. Senior Council</v>
      </c>
      <c r="E260" s="25">
        <f>Table1[[#This Row],[PVP For ADV]]</f>
        <v>0</v>
      </c>
      <c r="F260" s="25">
        <f>Table1[[#This Row],[STF Lead For ADV]]</f>
        <v>0</v>
      </c>
      <c r="G260" s="25" t="str">
        <f>IF(Table1[[#This Row],[LFC Still Needed For ADV]]&lt;0,"Yes","No")</f>
        <v>Yes</v>
      </c>
      <c r="H260">
        <f>Table1[[#This Row],[On Website]]</f>
        <v>0</v>
      </c>
      <c r="I260">
        <f>Table1[[#This Row],[Setup Team Speak]]</f>
        <v>0</v>
      </c>
      <c r="J260" s="26" t="str">
        <f>IF(AND(Table2[[#This Row],[STF for ADV]],Table2[[#This Row],[PVP For ADV]],Table2[[#This Row],[On Website]],Table2[[#This Row],[Setup Team Speak]]="Yes"),"Yes","No")</f>
        <v>No</v>
      </c>
    </row>
    <row r="261" spans="2:10" x14ac:dyDescent="0.25">
      <c r="B261" s="24" t="str">
        <f>Table1[[#This Row],[Character name]]</f>
        <v>SilverSFT</v>
      </c>
      <c r="C261" s="25" t="str">
        <f>Table1[[#This Row],[At Handle]]</f>
        <v>silvrbat85</v>
      </c>
      <c r="D261" s="25" t="str">
        <f>Table1[[#This Row],[Fleet Rank]]</f>
        <v>6. Senior Council</v>
      </c>
      <c r="E261" s="25">
        <f>Table1[[#This Row],[PVP For ADV]]</f>
        <v>0</v>
      </c>
      <c r="F261" s="25">
        <f>Table1[[#This Row],[STF Lead For ADV]]</f>
        <v>0</v>
      </c>
      <c r="G261" s="25" t="str">
        <f>IF(Table1[[#This Row],[LFC Still Needed For ADV]]&lt;0,"Yes","No")</f>
        <v>Yes</v>
      </c>
      <c r="H261">
        <f>Table1[[#This Row],[On Website]]</f>
        <v>0</v>
      </c>
      <c r="I261">
        <f>Table1[[#This Row],[Setup Team Speak]]</f>
        <v>0</v>
      </c>
      <c r="J261" s="26" t="str">
        <f>IF(AND(Table2[[#This Row],[STF for ADV]],Table2[[#This Row],[PVP For ADV]],Table2[[#This Row],[On Website]],Table2[[#This Row],[Setup Team Speak]]="Yes"),"Yes","No")</f>
        <v>No</v>
      </c>
    </row>
    <row r="262" spans="2:10" x14ac:dyDescent="0.25">
      <c r="B262" s="24" t="str">
        <f>Table1[[#This Row],[Character name]]</f>
        <v>silvette</v>
      </c>
      <c r="C262" s="25" t="str">
        <f>Table1[[#This Row],[At Handle]]</f>
        <v>silvrbat85</v>
      </c>
      <c r="D262" s="25" t="str">
        <f>Table1[[#This Row],[Fleet Rank]]</f>
        <v>6. Senior Council</v>
      </c>
      <c r="E262" s="25">
        <f>Table1[[#This Row],[PVP For ADV]]</f>
        <v>0</v>
      </c>
      <c r="F262" s="25">
        <f>Table1[[#This Row],[STF Lead For ADV]]</f>
        <v>0</v>
      </c>
      <c r="G262" s="25" t="str">
        <f>IF(Table1[[#This Row],[LFC Still Needed For ADV]]&lt;0,"Yes","No")</f>
        <v>Yes</v>
      </c>
      <c r="H262">
        <f>Table1[[#This Row],[On Website]]</f>
        <v>0</v>
      </c>
      <c r="I262">
        <f>Table1[[#This Row],[Setup Team Speak]]</f>
        <v>0</v>
      </c>
      <c r="J262" s="26" t="str">
        <f>IF(AND(Table2[[#This Row],[STF for ADV]],Table2[[#This Row],[PVP For ADV]],Table2[[#This Row],[On Website]],Table2[[#This Row],[Setup Team Speak]]="Yes"),"Yes","No")</f>
        <v>No</v>
      </c>
    </row>
    <row r="263" spans="2:10" x14ac:dyDescent="0.25">
      <c r="B263" s="24" t="str">
        <f>Table1[[#This Row],[Character name]]</f>
        <v>Simok</v>
      </c>
      <c r="C263" s="25" t="str">
        <f>Table1[[#This Row],[At Handle]]</f>
        <v>EagleXT</v>
      </c>
      <c r="D263" s="25" t="str">
        <f>Table1[[#This Row],[Fleet Rank]]</f>
        <v>2. Member</v>
      </c>
      <c r="E263" s="25">
        <f>Table1[[#This Row],[PVP For ADV]]</f>
        <v>0</v>
      </c>
      <c r="F263" s="25">
        <f>Table1[[#This Row],[STF Lead For ADV]]</f>
        <v>0</v>
      </c>
      <c r="G263" s="25" t="str">
        <f>IF(Table1[[#This Row],[LFC Still Needed For ADV]]&lt;0,"Yes","No")</f>
        <v>No</v>
      </c>
      <c r="H263">
        <f>Table1[[#This Row],[On Website]]</f>
        <v>0</v>
      </c>
      <c r="I263">
        <f>Table1[[#This Row],[Setup Team Speak]]</f>
        <v>0</v>
      </c>
      <c r="J263" s="26" t="str">
        <f>IF(AND(Table2[[#This Row],[STF for ADV]],Table2[[#This Row],[PVP For ADV]],Table2[[#This Row],[On Website]],Table2[[#This Row],[Setup Team Speak]]="Yes"),"Yes","No")</f>
        <v>No</v>
      </c>
    </row>
    <row r="264" spans="2:10" x14ac:dyDescent="0.25">
      <c r="B264" s="24" t="str">
        <f>Table1[[#This Row],[Character name]]</f>
        <v>Siom</v>
      </c>
      <c r="C264" s="25" t="str">
        <f>Table1[[#This Row],[At Handle]]</f>
        <v>cartanis</v>
      </c>
      <c r="D264" s="25" t="str">
        <f>Table1[[#This Row],[Fleet Rank]]</f>
        <v>0. Initiate</v>
      </c>
      <c r="E264" s="25">
        <f>Table1[[#This Row],[PVP For ADV]]</f>
        <v>0</v>
      </c>
      <c r="F264" s="25">
        <f>Table1[[#This Row],[STF Lead For ADV]]</f>
        <v>0</v>
      </c>
      <c r="G264" s="25" t="str">
        <f>IF(Table1[[#This Row],[LFC Still Needed For ADV]]&lt;0,"Yes","No")</f>
        <v>No</v>
      </c>
      <c r="H264">
        <f>Table1[[#This Row],[On Website]]</f>
        <v>0</v>
      </c>
      <c r="I264">
        <f>Table1[[#This Row],[Setup Team Speak]]</f>
        <v>0</v>
      </c>
      <c r="J264" s="26" t="str">
        <f>IF(AND(Table2[[#This Row],[STF for ADV]],Table2[[#This Row],[PVP For ADV]],Table2[[#This Row],[On Website]],Table2[[#This Row],[Setup Team Speak]]="Yes"),"Yes","No")</f>
        <v>No</v>
      </c>
    </row>
    <row r="265" spans="2:10" x14ac:dyDescent="0.25">
      <c r="B265" s="24" t="str">
        <f>Table1[[#This Row],[Character name]]</f>
        <v>Six</v>
      </c>
      <c r="C265" s="25" t="str">
        <f>Table1[[#This Row],[At Handle]]</f>
        <v>sl3dg3hamm3r</v>
      </c>
      <c r="D265" s="25" t="str">
        <f>Table1[[#This Row],[Fleet Rank]]</f>
        <v>1. Junior Member</v>
      </c>
      <c r="E265" s="25">
        <f>Table1[[#This Row],[PVP For ADV]]</f>
        <v>0</v>
      </c>
      <c r="F265" s="25">
        <f>Table1[[#This Row],[STF Lead For ADV]]</f>
        <v>0</v>
      </c>
      <c r="G265" s="25" t="str">
        <f>IF(Table1[[#This Row],[LFC Still Needed For ADV]]&lt;0,"Yes","No")</f>
        <v>No</v>
      </c>
      <c r="H265">
        <f>Table1[[#This Row],[On Website]]</f>
        <v>0</v>
      </c>
      <c r="I265">
        <f>Table1[[#This Row],[Setup Team Speak]]</f>
        <v>0</v>
      </c>
      <c r="J265" s="26" t="str">
        <f>IF(AND(Table2[[#This Row],[STF for ADV]],Table2[[#This Row],[PVP For ADV]],Table2[[#This Row],[On Website]],Table2[[#This Row],[Setup Team Speak]]="Yes"),"Yes","No")</f>
        <v>No</v>
      </c>
    </row>
    <row r="266" spans="2:10" x14ac:dyDescent="0.25">
      <c r="B266" s="24" t="str">
        <f>Table1[[#This Row],[Character name]]</f>
        <v>Siz</v>
      </c>
      <c r="C266" s="25" t="str">
        <f>Table1[[#This Row],[At Handle]]</f>
        <v>Tillzy</v>
      </c>
      <c r="D266" s="25" t="str">
        <f>Table1[[#This Row],[Fleet Rank]]</f>
        <v>0. Initiate</v>
      </c>
      <c r="E266" s="25">
        <f>Table1[[#This Row],[PVP For ADV]]</f>
        <v>0</v>
      </c>
      <c r="F266" s="25">
        <f>Table1[[#This Row],[STF Lead For ADV]]</f>
        <v>0</v>
      </c>
      <c r="G266" s="25" t="str">
        <f>IF(Table1[[#This Row],[LFC Still Needed For ADV]]&lt;0,"Yes","No")</f>
        <v>No</v>
      </c>
      <c r="H266">
        <f>Table1[[#This Row],[On Website]]</f>
        <v>0</v>
      </c>
      <c r="I266">
        <f>Table1[[#This Row],[Setup Team Speak]]</f>
        <v>0</v>
      </c>
      <c r="J266" s="26" t="str">
        <f>IF(AND(Table2[[#This Row],[STF for ADV]],Table2[[#This Row],[PVP For ADV]],Table2[[#This Row],[On Website]],Table2[[#This Row],[Setup Team Speak]]="Yes"),"Yes","No")</f>
        <v>No</v>
      </c>
    </row>
    <row r="267" spans="2:10" x14ac:dyDescent="0.25">
      <c r="B267" s="24" t="str">
        <f>Table1[[#This Row],[Character name]]</f>
        <v>Skar'lette Thy'rx</v>
      </c>
      <c r="C267" s="25" t="str">
        <f>Table1[[#This Row],[At Handle]]</f>
        <v>Avertyoureyes</v>
      </c>
      <c r="D267" s="25" t="str">
        <f>Table1[[#This Row],[Fleet Rank]]</f>
        <v>0. Initiate</v>
      </c>
      <c r="E267" s="25">
        <f>Table1[[#This Row],[PVP For ADV]]</f>
        <v>0</v>
      </c>
      <c r="F267" s="25">
        <f>Table1[[#This Row],[STF Lead For ADV]]</f>
        <v>0</v>
      </c>
      <c r="G267" s="25" t="str">
        <f>IF(Table1[[#This Row],[LFC Still Needed For ADV]]&lt;0,"Yes","No")</f>
        <v>No</v>
      </c>
      <c r="H267">
        <f>Table1[[#This Row],[On Website]]</f>
        <v>0</v>
      </c>
      <c r="I267">
        <f>Table1[[#This Row],[Setup Team Speak]]</f>
        <v>0</v>
      </c>
      <c r="J267" s="26" t="str">
        <f>IF(AND(Table2[[#This Row],[STF for ADV]],Table2[[#This Row],[PVP For ADV]],Table2[[#This Row],[On Website]],Table2[[#This Row],[Setup Team Speak]]="Yes"),"Yes","No")</f>
        <v>No</v>
      </c>
    </row>
    <row r="268" spans="2:10" x14ac:dyDescent="0.25">
      <c r="B268" s="24" t="str">
        <f>Table1[[#This Row],[Character name]]</f>
        <v>Skarmin</v>
      </c>
      <c r="C268" s="25" t="str">
        <f>Table1[[#This Row],[At Handle]]</f>
        <v>Darlathian</v>
      </c>
      <c r="D268" s="25" t="str">
        <f>Table1[[#This Row],[Fleet Rank]]</f>
        <v>4. Consul Initiate</v>
      </c>
      <c r="E268" s="25">
        <f>Table1[[#This Row],[PVP For ADV]]</f>
        <v>0</v>
      </c>
      <c r="F268" s="25">
        <f>Table1[[#This Row],[STF Lead For ADV]]</f>
        <v>0</v>
      </c>
      <c r="G268" s="25" t="str">
        <f>IF(Table1[[#This Row],[LFC Still Needed For ADV]]&lt;0,"Yes","No")</f>
        <v>Yes</v>
      </c>
      <c r="H268">
        <f>Table1[[#This Row],[On Website]]</f>
        <v>0</v>
      </c>
      <c r="I268">
        <f>Table1[[#This Row],[Setup Team Speak]]</f>
        <v>0</v>
      </c>
      <c r="J268" s="26" t="str">
        <f>IF(AND(Table2[[#This Row],[STF for ADV]],Table2[[#This Row],[PVP For ADV]],Table2[[#This Row],[On Website]],Table2[[#This Row],[Setup Team Speak]]="Yes"),"Yes","No")</f>
        <v>No</v>
      </c>
    </row>
    <row r="269" spans="2:10" x14ac:dyDescent="0.25">
      <c r="B269" s="24" t="str">
        <f>Table1[[#This Row],[Character name]]</f>
        <v>smudge</v>
      </c>
      <c r="C269" s="25" t="str">
        <f>Table1[[#This Row],[At Handle]]</f>
        <v>smudge11</v>
      </c>
      <c r="D269" s="25" t="str">
        <f>Table1[[#This Row],[Fleet Rank]]</f>
        <v>0. Initiate</v>
      </c>
      <c r="E269" s="25">
        <f>Table1[[#This Row],[PVP For ADV]]</f>
        <v>0</v>
      </c>
      <c r="F269" s="25">
        <f>Table1[[#This Row],[STF Lead For ADV]]</f>
        <v>0</v>
      </c>
      <c r="G269" s="25" t="str">
        <f>IF(Table1[[#This Row],[LFC Still Needed For ADV]]&lt;0,"Yes","No")</f>
        <v>No</v>
      </c>
      <c r="H269">
        <f>Table1[[#This Row],[On Website]]</f>
        <v>0</v>
      </c>
      <c r="I269">
        <f>Table1[[#This Row],[Setup Team Speak]]</f>
        <v>0</v>
      </c>
      <c r="J269" s="26" t="str">
        <f>IF(AND(Table2[[#This Row],[STF for ADV]],Table2[[#This Row],[PVP For ADV]],Table2[[#This Row],[On Website]],Table2[[#This Row],[Setup Team Speak]]="Yes"),"Yes","No")</f>
        <v>No</v>
      </c>
    </row>
    <row r="270" spans="2:10" x14ac:dyDescent="0.25">
      <c r="B270" s="24" t="str">
        <f>Table1[[#This Row],[Character name]]</f>
        <v>Snugglesaurus</v>
      </c>
      <c r="C270" s="25" t="str">
        <f>Table1[[#This Row],[At Handle]]</f>
        <v>snugglesaurus</v>
      </c>
      <c r="D270" s="25" t="str">
        <f>Table1[[#This Row],[Fleet Rank]]</f>
        <v>0. Initiate</v>
      </c>
      <c r="E270" s="25">
        <f>Table1[[#This Row],[PVP For ADV]]</f>
        <v>0</v>
      </c>
      <c r="F270" s="25">
        <f>Table1[[#This Row],[STF Lead For ADV]]</f>
        <v>0</v>
      </c>
      <c r="G270" s="25" t="str">
        <f>IF(Table1[[#This Row],[LFC Still Needed For ADV]]&lt;0,"Yes","No")</f>
        <v>No</v>
      </c>
      <c r="H270">
        <f>Table1[[#This Row],[On Website]]</f>
        <v>0</v>
      </c>
      <c r="I270">
        <f>Table1[[#This Row],[Setup Team Speak]]</f>
        <v>0</v>
      </c>
      <c r="J270" s="26" t="str">
        <f>IF(AND(Table2[[#This Row],[STF for ADV]],Table2[[#This Row],[PVP For ADV]],Table2[[#This Row],[On Website]],Table2[[#This Row],[Setup Team Speak]]="Yes"),"Yes","No")</f>
        <v>No</v>
      </c>
    </row>
    <row r="271" spans="2:10" x14ac:dyDescent="0.25">
      <c r="B271" s="24" t="str">
        <f>Table1[[#This Row],[Character name]]</f>
        <v>Socrates</v>
      </c>
      <c r="C271" s="25" t="str">
        <f>Table1[[#This Row],[At Handle]]</f>
        <v>wisesocrates</v>
      </c>
      <c r="D271" s="25" t="str">
        <f>Table1[[#This Row],[Fleet Rank]]</f>
        <v>1. Junior Member</v>
      </c>
      <c r="E271" s="25">
        <f>Table1[[#This Row],[PVP For ADV]]</f>
        <v>0</v>
      </c>
      <c r="F271" s="25">
        <f>Table1[[#This Row],[STF Lead For ADV]]</f>
        <v>0</v>
      </c>
      <c r="G271" s="25" t="str">
        <f>IF(Table1[[#This Row],[LFC Still Needed For ADV]]&lt;0,"Yes","No")</f>
        <v>No</v>
      </c>
      <c r="H271">
        <f>Table1[[#This Row],[On Website]]</f>
        <v>0</v>
      </c>
      <c r="I271">
        <f>Table1[[#This Row],[Setup Team Speak]]</f>
        <v>0</v>
      </c>
      <c r="J271" s="26" t="str">
        <f>IF(AND(Table2[[#This Row],[STF for ADV]],Table2[[#This Row],[PVP For ADV]],Table2[[#This Row],[On Website]],Table2[[#This Row],[Setup Team Speak]]="Yes"),"Yes","No")</f>
        <v>No</v>
      </c>
    </row>
    <row r="272" spans="2:10" x14ac:dyDescent="0.25">
      <c r="B272" s="24" t="str">
        <f>Table1[[#This Row],[Character name]]</f>
        <v>Sohtoh</v>
      </c>
      <c r="C272" s="25" t="str">
        <f>Table1[[#This Row],[At Handle]]</f>
        <v>cabal1202</v>
      </c>
      <c r="D272" s="25" t="str">
        <f>Table1[[#This Row],[Fleet Rank]]</f>
        <v>3. Senior Member</v>
      </c>
      <c r="E272" s="25">
        <f>Table1[[#This Row],[PVP For ADV]]</f>
        <v>0</v>
      </c>
      <c r="F272" s="25">
        <f>Table1[[#This Row],[STF Lead For ADV]]</f>
        <v>0</v>
      </c>
      <c r="G272" s="25" t="str">
        <f>IF(Table1[[#This Row],[LFC Still Needed For ADV]]&lt;0,"Yes","No")</f>
        <v>Yes</v>
      </c>
      <c r="H272">
        <f>Table1[[#This Row],[On Website]]</f>
        <v>0</v>
      </c>
      <c r="I272">
        <f>Table1[[#This Row],[Setup Team Speak]]</f>
        <v>0</v>
      </c>
      <c r="J272" s="26" t="str">
        <f>IF(AND(Table2[[#This Row],[STF for ADV]],Table2[[#This Row],[PVP For ADV]],Table2[[#This Row],[On Website]],Table2[[#This Row],[Setup Team Speak]]="Yes"),"Yes","No")</f>
        <v>No</v>
      </c>
    </row>
    <row r="273" spans="2:10" x14ac:dyDescent="0.25">
      <c r="B273" s="24" t="str">
        <f>Table1[[#This Row],[Character name]]</f>
        <v>Solok</v>
      </c>
      <c r="C273" s="25" t="str">
        <f>Table1[[#This Row],[At Handle]]</f>
        <v>darthsage00</v>
      </c>
      <c r="D273" s="25" t="str">
        <f>Table1[[#This Row],[Fleet Rank]]</f>
        <v>0. Initiate</v>
      </c>
      <c r="E273" s="25">
        <f>Table1[[#This Row],[PVP For ADV]]</f>
        <v>0</v>
      </c>
      <c r="F273" s="25">
        <f>Table1[[#This Row],[STF Lead For ADV]]</f>
        <v>0</v>
      </c>
      <c r="G273" s="25" t="str">
        <f>IF(Table1[[#This Row],[LFC Still Needed For ADV]]&lt;0,"Yes","No")</f>
        <v>No</v>
      </c>
      <c r="H273">
        <f>Table1[[#This Row],[On Website]]</f>
        <v>0</v>
      </c>
      <c r="I273">
        <f>Table1[[#This Row],[Setup Team Speak]]</f>
        <v>0</v>
      </c>
      <c r="J273" s="26" t="str">
        <f>IF(AND(Table2[[#This Row],[STF for ADV]],Table2[[#This Row],[PVP For ADV]],Table2[[#This Row],[On Website]],Table2[[#This Row],[Setup Team Speak]]="Yes"),"Yes","No")</f>
        <v>No</v>
      </c>
    </row>
    <row r="274" spans="2:10" x14ac:dyDescent="0.25">
      <c r="B274" s="24" t="str">
        <f>Table1[[#This Row],[Character name]]</f>
        <v>Sooty</v>
      </c>
      <c r="C274" s="25" t="str">
        <f>Table1[[#This Row],[At Handle]]</f>
        <v>bitova</v>
      </c>
      <c r="D274" s="25" t="str">
        <f>Table1[[#This Row],[Fleet Rank]]</f>
        <v>0. Initiate</v>
      </c>
      <c r="E274" s="25">
        <f>Table1[[#This Row],[PVP For ADV]]</f>
        <v>0</v>
      </c>
      <c r="F274" s="25">
        <f>Table1[[#This Row],[STF Lead For ADV]]</f>
        <v>0</v>
      </c>
      <c r="G274" s="25" t="str">
        <f>IF(Table1[[#This Row],[LFC Still Needed For ADV]]&lt;0,"Yes","No")</f>
        <v>No</v>
      </c>
      <c r="H274">
        <f>Table1[[#This Row],[On Website]]</f>
        <v>0</v>
      </c>
      <c r="I274">
        <f>Table1[[#This Row],[Setup Team Speak]]</f>
        <v>0</v>
      </c>
      <c r="J274" s="26" t="str">
        <f>IF(AND(Table2[[#This Row],[STF for ADV]],Table2[[#This Row],[PVP For ADV]],Table2[[#This Row],[On Website]],Table2[[#This Row],[Setup Team Speak]]="Yes"),"Yes","No")</f>
        <v>No</v>
      </c>
    </row>
    <row r="275" spans="2:10" x14ac:dyDescent="0.25">
      <c r="B275" s="24" t="str">
        <f>Table1[[#This Row],[Character name]]</f>
        <v>Ssaed</v>
      </c>
      <c r="C275" s="25" t="str">
        <f>Table1[[#This Row],[At Handle]]</f>
        <v>Wolfton</v>
      </c>
      <c r="D275" s="25" t="str">
        <f>Table1[[#This Row],[Fleet Rank]]</f>
        <v>2. Member</v>
      </c>
      <c r="E275" s="25">
        <f>Table1[[#This Row],[PVP For ADV]]</f>
        <v>0</v>
      </c>
      <c r="F275" s="25">
        <f>Table1[[#This Row],[STF Lead For ADV]]</f>
        <v>0</v>
      </c>
      <c r="G275" s="25" t="str">
        <f>IF(Table1[[#This Row],[LFC Still Needed For ADV]]&lt;0,"Yes","No")</f>
        <v>No</v>
      </c>
      <c r="H275">
        <f>Table1[[#This Row],[On Website]]</f>
        <v>0</v>
      </c>
      <c r="I275">
        <f>Table1[[#This Row],[Setup Team Speak]]</f>
        <v>0</v>
      </c>
      <c r="J275" s="26" t="str">
        <f>IF(AND(Table2[[#This Row],[STF for ADV]],Table2[[#This Row],[PVP For ADV]],Table2[[#This Row],[On Website]],Table2[[#This Row],[Setup Team Speak]]="Yes"),"Yes","No")</f>
        <v>No</v>
      </c>
    </row>
    <row r="276" spans="2:10" x14ac:dyDescent="0.25">
      <c r="B276" s="24" t="str">
        <f>Table1[[#This Row],[Character name]]</f>
        <v>Ssaed Thraisihaer</v>
      </c>
      <c r="C276" s="25" t="str">
        <f>Table1[[#This Row],[At Handle]]</f>
        <v>Wolfton</v>
      </c>
      <c r="D276" s="25" t="str">
        <f>Table1[[#This Row],[Fleet Rank]]</f>
        <v>2. Member</v>
      </c>
      <c r="E276" s="25">
        <f>Table1[[#This Row],[PVP For ADV]]</f>
        <v>0</v>
      </c>
      <c r="F276" s="25">
        <f>Table1[[#This Row],[STF Lead For ADV]]</f>
        <v>0</v>
      </c>
      <c r="G276" s="25" t="str">
        <f>IF(Table1[[#This Row],[LFC Still Needed For ADV]]&lt;0,"Yes","No")</f>
        <v>No</v>
      </c>
      <c r="H276">
        <f>Table1[[#This Row],[On Website]]</f>
        <v>0</v>
      </c>
      <c r="I276">
        <f>Table1[[#This Row],[Setup Team Speak]]</f>
        <v>0</v>
      </c>
      <c r="J276" s="26" t="str">
        <f>IF(AND(Table2[[#This Row],[STF for ADV]],Table2[[#This Row],[PVP For ADV]],Table2[[#This Row],[On Website]],Table2[[#This Row],[Setup Team Speak]]="Yes"),"Yes","No")</f>
        <v>No</v>
      </c>
    </row>
    <row r="277" spans="2:10" x14ac:dyDescent="0.25">
      <c r="B277" s="24" t="str">
        <f>Table1[[#This Row],[Character name]]</f>
        <v>Ssaedeyiv</v>
      </c>
      <c r="C277" s="25" t="str">
        <f>Table1[[#This Row],[At Handle]]</f>
        <v>Wolfton</v>
      </c>
      <c r="D277" s="25" t="str">
        <f>Table1[[#This Row],[Fleet Rank]]</f>
        <v>2. Member</v>
      </c>
      <c r="E277" s="25">
        <f>Table1[[#This Row],[PVP For ADV]]</f>
        <v>0</v>
      </c>
      <c r="F277" s="25">
        <f>Table1[[#This Row],[STF Lead For ADV]]</f>
        <v>0</v>
      </c>
      <c r="G277" s="25" t="str">
        <f>IF(Table1[[#This Row],[LFC Still Needed For ADV]]&lt;0,"Yes","No")</f>
        <v>No</v>
      </c>
      <c r="H277">
        <f>Table1[[#This Row],[On Website]]</f>
        <v>0</v>
      </c>
      <c r="I277">
        <f>Table1[[#This Row],[Setup Team Speak]]</f>
        <v>0</v>
      </c>
      <c r="J277" s="26" t="str">
        <f>IF(AND(Table2[[#This Row],[STF for ADV]],Table2[[#This Row],[PVP For ADV]],Table2[[#This Row],[On Website]],Table2[[#This Row],[Setup Team Speak]]="Yes"),"Yes","No")</f>
        <v>No</v>
      </c>
    </row>
    <row r="278" spans="2:10" x14ac:dyDescent="0.25">
      <c r="B278" s="24" t="str">
        <f>Table1[[#This Row],[Character name]]</f>
        <v>Ssaedeyiv Tr'Traisihaer</v>
      </c>
      <c r="C278" s="25" t="str">
        <f>Table1[[#This Row],[At Handle]]</f>
        <v>Wolfton</v>
      </c>
      <c r="D278" s="25" t="str">
        <f>Table1[[#This Row],[Fleet Rank]]</f>
        <v>2. Member</v>
      </c>
      <c r="E278" s="25">
        <f>Table1[[#This Row],[PVP For ADV]]</f>
        <v>0</v>
      </c>
      <c r="F278" s="25">
        <f>Table1[[#This Row],[STF Lead For ADV]]</f>
        <v>0</v>
      </c>
      <c r="G278" s="25" t="str">
        <f>IF(Table1[[#This Row],[LFC Still Needed For ADV]]&lt;0,"Yes","No")</f>
        <v>No</v>
      </c>
      <c r="H278">
        <f>Table1[[#This Row],[On Website]]</f>
        <v>0</v>
      </c>
      <c r="I278">
        <f>Table1[[#This Row],[Setup Team Speak]]</f>
        <v>0</v>
      </c>
      <c r="J278" s="26" t="str">
        <f>IF(AND(Table2[[#This Row],[STF for ADV]],Table2[[#This Row],[PVP For ADV]],Table2[[#This Row],[On Website]],Table2[[#This Row],[Setup Team Speak]]="Yes"),"Yes","No")</f>
        <v>No</v>
      </c>
    </row>
    <row r="279" spans="2:10" x14ac:dyDescent="0.25">
      <c r="B279" s="24" t="str">
        <f>Table1[[#This Row],[Character name]]</f>
        <v>Star</v>
      </c>
      <c r="C279" s="25" t="str">
        <f>Table1[[#This Row],[At Handle]]</f>
        <v>Aroyo</v>
      </c>
      <c r="D279" s="25" t="str">
        <f>Table1[[#This Row],[Fleet Rank]]</f>
        <v>0. Initiate</v>
      </c>
      <c r="E279" s="25">
        <f>Table1[[#This Row],[PVP For ADV]]</f>
        <v>0</v>
      </c>
      <c r="F279" s="25">
        <f>Table1[[#This Row],[STF Lead For ADV]]</f>
        <v>0</v>
      </c>
      <c r="G279" s="25" t="str">
        <f>IF(Table1[[#This Row],[LFC Still Needed For ADV]]&lt;0,"Yes","No")</f>
        <v>No</v>
      </c>
      <c r="H279">
        <f>Table1[[#This Row],[On Website]]</f>
        <v>0</v>
      </c>
      <c r="I279">
        <f>Table1[[#This Row],[Setup Team Speak]]</f>
        <v>0</v>
      </c>
      <c r="J279" s="26" t="str">
        <f>IF(AND(Table2[[#This Row],[STF for ADV]],Table2[[#This Row],[PVP For ADV]],Table2[[#This Row],[On Website]],Table2[[#This Row],[Setup Team Speak]]="Yes"),"Yes","No")</f>
        <v>No</v>
      </c>
    </row>
    <row r="280" spans="2:10" x14ac:dyDescent="0.25">
      <c r="B280" s="24" t="str">
        <f>Table1[[#This Row],[Character name]]</f>
        <v>Steel</v>
      </c>
      <c r="C280" s="25" t="str">
        <f>Table1[[#This Row],[At Handle]]</f>
        <v>snowjeffe</v>
      </c>
      <c r="D280" s="25" t="str">
        <f>Table1[[#This Row],[Fleet Rank]]</f>
        <v>0. Initiate</v>
      </c>
      <c r="E280" s="25">
        <f>Table1[[#This Row],[PVP For ADV]]</f>
        <v>0</v>
      </c>
      <c r="F280" s="25">
        <f>Table1[[#This Row],[STF Lead For ADV]]</f>
        <v>0</v>
      </c>
      <c r="G280" s="25" t="str">
        <f>IF(Table1[[#This Row],[LFC Still Needed For ADV]]&lt;0,"Yes","No")</f>
        <v>No</v>
      </c>
      <c r="H280">
        <f>Table1[[#This Row],[On Website]]</f>
        <v>0</v>
      </c>
      <c r="I280">
        <f>Table1[[#This Row],[Setup Team Speak]]</f>
        <v>0</v>
      </c>
      <c r="J280" s="26" t="str">
        <f>IF(AND(Table2[[#This Row],[STF for ADV]],Table2[[#This Row],[PVP For ADV]],Table2[[#This Row],[On Website]],Table2[[#This Row],[Setup Team Speak]]="Yes"),"Yes","No")</f>
        <v>No</v>
      </c>
    </row>
    <row r="281" spans="2:10" x14ac:dyDescent="0.25">
      <c r="B281" s="24" t="str">
        <f>Table1[[#This Row],[Character name]]</f>
        <v>striker</v>
      </c>
      <c r="C281" s="25" t="str">
        <f>Table1[[#This Row],[At Handle]]</f>
        <v>gundamstriker117</v>
      </c>
      <c r="D281" s="25" t="str">
        <f>Table1[[#This Row],[Fleet Rank]]</f>
        <v>0. Initiate</v>
      </c>
      <c r="E281" s="25">
        <f>Table1[[#This Row],[PVP For ADV]]</f>
        <v>0</v>
      </c>
      <c r="F281" s="25">
        <f>Table1[[#This Row],[STF Lead For ADV]]</f>
        <v>0</v>
      </c>
      <c r="G281" s="25" t="str">
        <f>IF(Table1[[#This Row],[LFC Still Needed For ADV]]&lt;0,"Yes","No")</f>
        <v>No</v>
      </c>
      <c r="H281">
        <f>Table1[[#This Row],[On Website]]</f>
        <v>0</v>
      </c>
      <c r="I281">
        <f>Table1[[#This Row],[Setup Team Speak]]</f>
        <v>0</v>
      </c>
      <c r="J281" s="26" t="str">
        <f>IF(AND(Table2[[#This Row],[STF for ADV]],Table2[[#This Row],[PVP For ADV]],Table2[[#This Row],[On Website]],Table2[[#This Row],[Setup Team Speak]]="Yes"),"Yes","No")</f>
        <v>No</v>
      </c>
    </row>
    <row r="282" spans="2:10" x14ac:dyDescent="0.25">
      <c r="B282" s="24" t="str">
        <f>Table1[[#This Row],[Character name]]</f>
        <v>Suekyen</v>
      </c>
      <c r="C282" s="25" t="str">
        <f>Table1[[#This Row],[At Handle]]</f>
        <v>Bochmeir</v>
      </c>
      <c r="D282" s="25" t="str">
        <f>Table1[[#This Row],[Fleet Rank]]</f>
        <v>0. Initiate</v>
      </c>
      <c r="E282" s="25">
        <f>Table1[[#This Row],[PVP For ADV]]</f>
        <v>0</v>
      </c>
      <c r="F282" s="25">
        <f>Table1[[#This Row],[STF Lead For ADV]]</f>
        <v>0</v>
      </c>
      <c r="G282" s="25" t="str">
        <f>IF(Table1[[#This Row],[LFC Still Needed For ADV]]&lt;0,"Yes","No")</f>
        <v>No</v>
      </c>
      <c r="H282">
        <f>Table1[[#This Row],[On Website]]</f>
        <v>0</v>
      </c>
      <c r="I282">
        <f>Table1[[#This Row],[Setup Team Speak]]</f>
        <v>0</v>
      </c>
      <c r="J282" s="26" t="str">
        <f>IF(AND(Table2[[#This Row],[STF for ADV]],Table2[[#This Row],[PVP For ADV]],Table2[[#This Row],[On Website]],Table2[[#This Row],[Setup Team Speak]]="Yes"),"Yes","No")</f>
        <v>No</v>
      </c>
    </row>
    <row r="283" spans="2:10" x14ac:dyDescent="0.25">
      <c r="B283" s="24" t="str">
        <f>Table1[[#This Row],[Character name]]</f>
        <v>Sulak</v>
      </c>
      <c r="C283" s="25" t="str">
        <f>Table1[[#This Row],[At Handle]]</f>
        <v>vandukreen</v>
      </c>
      <c r="D283" s="25" t="str">
        <f>Table1[[#This Row],[Fleet Rank]]</f>
        <v>0. Initiate</v>
      </c>
      <c r="E283" s="25">
        <f>Table1[[#This Row],[PVP For ADV]]</f>
        <v>0</v>
      </c>
      <c r="F283" s="25">
        <f>Table1[[#This Row],[STF Lead For ADV]]</f>
        <v>0</v>
      </c>
      <c r="G283" s="25" t="str">
        <f>IF(Table1[[#This Row],[LFC Still Needed For ADV]]&lt;0,"Yes","No")</f>
        <v>No</v>
      </c>
      <c r="H283">
        <f>Table1[[#This Row],[On Website]]</f>
        <v>0</v>
      </c>
      <c r="I283">
        <f>Table1[[#This Row],[Setup Team Speak]]</f>
        <v>0</v>
      </c>
      <c r="J283" s="26" t="str">
        <f>IF(AND(Table2[[#This Row],[STF for ADV]],Table2[[#This Row],[PVP For ADV]],Table2[[#This Row],[On Website]],Table2[[#This Row],[Setup Team Speak]]="Yes"),"Yes","No")</f>
        <v>No</v>
      </c>
    </row>
    <row r="284" spans="2:10" x14ac:dyDescent="0.25">
      <c r="B284" s="24" t="str">
        <f>Table1[[#This Row],[Character name]]</f>
        <v>Sylar</v>
      </c>
      <c r="C284" s="25" t="str">
        <f>Table1[[#This Row],[At Handle]]</f>
        <v>Dazzylad</v>
      </c>
      <c r="D284" s="25" t="str">
        <f>Table1[[#This Row],[Fleet Rank]]</f>
        <v>0. Initiate</v>
      </c>
      <c r="E284" s="25">
        <f>Table1[[#This Row],[PVP For ADV]]</f>
        <v>0</v>
      </c>
      <c r="F284" s="25">
        <f>Table1[[#This Row],[STF Lead For ADV]]</f>
        <v>0</v>
      </c>
      <c r="G284" s="25" t="str">
        <f>IF(Table1[[#This Row],[LFC Still Needed For ADV]]&lt;0,"Yes","No")</f>
        <v>No</v>
      </c>
      <c r="H284">
        <f>Table1[[#This Row],[On Website]]</f>
        <v>0</v>
      </c>
      <c r="I284">
        <f>Table1[[#This Row],[Setup Team Speak]]</f>
        <v>0</v>
      </c>
      <c r="J284" s="26" t="str">
        <f>IF(AND(Table2[[#This Row],[STF for ADV]],Table2[[#This Row],[PVP For ADV]],Table2[[#This Row],[On Website]],Table2[[#This Row],[Setup Team Speak]]="Yes"),"Yes","No")</f>
        <v>No</v>
      </c>
    </row>
    <row r="285" spans="2:10" x14ac:dyDescent="0.25">
      <c r="B285" s="24" t="str">
        <f>Table1[[#This Row],[Character name]]</f>
        <v>Sysal</v>
      </c>
      <c r="C285" s="25" t="str">
        <f>Table1[[#This Row],[At Handle]]</f>
        <v>Karmadragon</v>
      </c>
      <c r="D285" s="25" t="str">
        <f>Table1[[#This Row],[Fleet Rank]]</f>
        <v>0. Initiate</v>
      </c>
      <c r="E285" s="25">
        <f>Table1[[#This Row],[PVP For ADV]]</f>
        <v>0</v>
      </c>
      <c r="F285" s="25">
        <f>Table1[[#This Row],[STF Lead For ADV]]</f>
        <v>0</v>
      </c>
      <c r="G285" s="25" t="str">
        <f>IF(Table1[[#This Row],[LFC Still Needed For ADV]]&lt;0,"Yes","No")</f>
        <v>No</v>
      </c>
      <c r="H285">
        <f>Table1[[#This Row],[On Website]]</f>
        <v>0</v>
      </c>
      <c r="I285">
        <f>Table1[[#This Row],[Setup Team Speak]]</f>
        <v>0</v>
      </c>
      <c r="J285" s="26" t="str">
        <f>IF(AND(Table2[[#This Row],[STF for ADV]],Table2[[#This Row],[PVP For ADV]],Table2[[#This Row],[On Website]],Table2[[#This Row],[Setup Team Speak]]="Yes"),"Yes","No")</f>
        <v>No</v>
      </c>
    </row>
    <row r="286" spans="2:10" x14ac:dyDescent="0.25">
      <c r="B286" s="24" t="str">
        <f>Table1[[#This Row],[Character name]]</f>
        <v>Taia</v>
      </c>
      <c r="C286" s="25" t="str">
        <f>Table1[[#This Row],[At Handle]]</f>
        <v>StarFury222</v>
      </c>
      <c r="D286" s="25" t="str">
        <f>Table1[[#This Row],[Fleet Rank]]</f>
        <v>0. Initiate</v>
      </c>
      <c r="E286" s="25">
        <f>Table1[[#This Row],[PVP For ADV]]</f>
        <v>0</v>
      </c>
      <c r="F286" s="25">
        <f>Table1[[#This Row],[STF Lead For ADV]]</f>
        <v>0</v>
      </c>
      <c r="G286" s="25" t="str">
        <f>IF(Table1[[#This Row],[LFC Still Needed For ADV]]&lt;0,"Yes","No")</f>
        <v>No</v>
      </c>
      <c r="H286">
        <f>Table1[[#This Row],[On Website]]</f>
        <v>0</v>
      </c>
      <c r="I286">
        <f>Table1[[#This Row],[Setup Team Speak]]</f>
        <v>0</v>
      </c>
      <c r="J286" s="26" t="str">
        <f>IF(AND(Table2[[#This Row],[STF for ADV]],Table2[[#This Row],[PVP For ADV]],Table2[[#This Row],[On Website]],Table2[[#This Row],[Setup Team Speak]]="Yes"),"Yes","No")</f>
        <v>No</v>
      </c>
    </row>
    <row r="287" spans="2:10" x14ac:dyDescent="0.25">
      <c r="B287" s="24" t="str">
        <f>Table1[[#This Row],[Character name]]</f>
        <v>Talana</v>
      </c>
      <c r="C287" s="25" t="str">
        <f>Table1[[#This Row],[At Handle]]</f>
        <v>Slylandro</v>
      </c>
      <c r="D287" s="25" t="str">
        <f>Table1[[#This Row],[Fleet Rank]]</f>
        <v>1. Junior Member</v>
      </c>
      <c r="E287" s="25">
        <f>Table1[[#This Row],[PVP For ADV]]</f>
        <v>0</v>
      </c>
      <c r="F287" s="25">
        <f>Table1[[#This Row],[STF Lead For ADV]]</f>
        <v>0</v>
      </c>
      <c r="G287" s="25" t="str">
        <f>IF(Table1[[#This Row],[LFC Still Needed For ADV]]&lt;0,"Yes","No")</f>
        <v>No</v>
      </c>
      <c r="H287">
        <f>Table1[[#This Row],[On Website]]</f>
        <v>0</v>
      </c>
      <c r="I287">
        <f>Table1[[#This Row],[Setup Team Speak]]</f>
        <v>0</v>
      </c>
      <c r="J287" s="26" t="str">
        <f>IF(AND(Table2[[#This Row],[STF for ADV]],Table2[[#This Row],[PVP For ADV]],Table2[[#This Row],[On Website]],Table2[[#This Row],[Setup Team Speak]]="Yes"),"Yes","No")</f>
        <v>No</v>
      </c>
    </row>
    <row r="288" spans="2:10" x14ac:dyDescent="0.25">
      <c r="B288" s="24" t="str">
        <f>Table1[[#This Row],[Character name]]</f>
        <v>Tanthal</v>
      </c>
      <c r="C288" s="25" t="str">
        <f>Table1[[#This Row],[At Handle]]</f>
        <v>Tanthal</v>
      </c>
      <c r="D288" s="25" t="str">
        <f>Table1[[#This Row],[Fleet Rank]]</f>
        <v>2. Member</v>
      </c>
      <c r="E288" s="25">
        <f>Table1[[#This Row],[PVP For ADV]]</f>
        <v>0</v>
      </c>
      <c r="F288" s="25">
        <f>Table1[[#This Row],[STF Lead For ADV]]</f>
        <v>0</v>
      </c>
      <c r="G288" s="25" t="str">
        <f>IF(Table1[[#This Row],[LFC Still Needed For ADV]]&lt;0,"Yes","No")</f>
        <v>No</v>
      </c>
      <c r="H288">
        <f>Table1[[#This Row],[On Website]]</f>
        <v>0</v>
      </c>
      <c r="I288">
        <f>Table1[[#This Row],[Setup Team Speak]]</f>
        <v>0</v>
      </c>
      <c r="J288" s="26" t="str">
        <f>IF(AND(Table2[[#This Row],[STF for ADV]],Table2[[#This Row],[PVP For ADV]],Table2[[#This Row],[On Website]],Table2[[#This Row],[Setup Team Speak]]="Yes"),"Yes","No")</f>
        <v>No</v>
      </c>
    </row>
    <row r="289" spans="2:10" x14ac:dyDescent="0.25">
      <c r="B289" s="24" t="str">
        <f>Table1[[#This Row],[Character name]]</f>
        <v>Taurek</v>
      </c>
      <c r="C289" s="25" t="str">
        <f>Table1[[#This Row],[At Handle]]</f>
        <v>silvrbat85</v>
      </c>
      <c r="D289" s="25" t="str">
        <f>Table1[[#This Row],[Fleet Rank]]</f>
        <v>6. Senior Council</v>
      </c>
      <c r="E289" s="25">
        <f>Table1[[#This Row],[PVP For ADV]]</f>
        <v>0</v>
      </c>
      <c r="F289" s="25">
        <f>Table1[[#This Row],[STF Lead For ADV]]</f>
        <v>0</v>
      </c>
      <c r="G289" s="25" t="str">
        <f>IF(Table1[[#This Row],[LFC Still Needed For ADV]]&lt;0,"Yes","No")</f>
        <v>Yes</v>
      </c>
      <c r="H289">
        <f>Table1[[#This Row],[On Website]]</f>
        <v>0</v>
      </c>
      <c r="I289">
        <f>Table1[[#This Row],[Setup Team Speak]]</f>
        <v>0</v>
      </c>
      <c r="J289" s="26" t="str">
        <f>IF(AND(Table2[[#This Row],[STF for ADV]],Table2[[#This Row],[PVP For ADV]],Table2[[#This Row],[On Website]],Table2[[#This Row],[Setup Team Speak]]="Yes"),"Yes","No")</f>
        <v>No</v>
      </c>
    </row>
    <row r="290" spans="2:10" x14ac:dyDescent="0.25">
      <c r="B290" s="24" t="str">
        <f>Table1[[#This Row],[Character name]]</f>
        <v>T'Bena</v>
      </c>
      <c r="C290" s="25" t="str">
        <f>Table1[[#This Row],[At Handle]]</f>
        <v>g2g_cu_later</v>
      </c>
      <c r="D290" s="25" t="str">
        <f>Table1[[#This Row],[Fleet Rank]]</f>
        <v>0. Initiate</v>
      </c>
      <c r="E290" s="25">
        <f>Table1[[#This Row],[PVP For ADV]]</f>
        <v>0</v>
      </c>
      <c r="F290" s="25">
        <f>Table1[[#This Row],[STF Lead For ADV]]</f>
        <v>0</v>
      </c>
      <c r="G290" s="25" t="str">
        <f>IF(Table1[[#This Row],[LFC Still Needed For ADV]]&lt;0,"Yes","No")</f>
        <v>No</v>
      </c>
      <c r="H290">
        <f>Table1[[#This Row],[On Website]]</f>
        <v>0</v>
      </c>
      <c r="I290">
        <f>Table1[[#This Row],[Setup Team Speak]]</f>
        <v>0</v>
      </c>
      <c r="J290" s="26" t="str">
        <f>IF(AND(Table2[[#This Row],[STF for ADV]],Table2[[#This Row],[PVP For ADV]],Table2[[#This Row],[On Website]],Table2[[#This Row],[Setup Team Speak]]="Yes"),"Yes","No")</f>
        <v>No</v>
      </c>
    </row>
    <row r="291" spans="2:10" x14ac:dyDescent="0.25">
      <c r="B291" s="24" t="str">
        <f>Table1[[#This Row],[Character name]]</f>
        <v>Ten</v>
      </c>
      <c r="C291" s="25" t="str">
        <f>Table1[[#This Row],[At Handle]]</f>
        <v>SilverKitsune</v>
      </c>
      <c r="D291" s="25" t="str">
        <f>Table1[[#This Row],[Fleet Rank]]</f>
        <v>0. Initiate</v>
      </c>
      <c r="E291" s="25">
        <f>Table1[[#This Row],[PVP For ADV]]</f>
        <v>0</v>
      </c>
      <c r="F291" s="25">
        <f>Table1[[#This Row],[STF Lead For ADV]]</f>
        <v>0</v>
      </c>
      <c r="G291" s="25" t="str">
        <f>IF(Table1[[#This Row],[LFC Still Needed For ADV]]&lt;0,"Yes","No")</f>
        <v>No</v>
      </c>
      <c r="H291">
        <f>Table1[[#This Row],[On Website]]</f>
        <v>0</v>
      </c>
      <c r="I291">
        <f>Table1[[#This Row],[Setup Team Speak]]</f>
        <v>0</v>
      </c>
      <c r="J291" s="26" t="str">
        <f>IF(AND(Table2[[#This Row],[STF for ADV]],Table2[[#This Row],[PVP For ADV]],Table2[[#This Row],[On Website]],Table2[[#This Row],[Setup Team Speak]]="Yes"),"Yes","No")</f>
        <v>No</v>
      </c>
    </row>
    <row r="292" spans="2:10" x14ac:dyDescent="0.25">
      <c r="B292" s="24" t="str">
        <f>Table1[[#This Row],[Character name]]</f>
        <v>The Doctor</v>
      </c>
      <c r="C292" s="25" t="str">
        <f>Table1[[#This Row],[At Handle]]</f>
        <v>Messmint</v>
      </c>
      <c r="D292" s="25" t="str">
        <f>Table1[[#This Row],[Fleet Rank]]</f>
        <v>4. Consul Initiate</v>
      </c>
      <c r="E292" s="25">
        <f>Table1[[#This Row],[PVP For ADV]]</f>
        <v>0</v>
      </c>
      <c r="F292" s="25">
        <f>Table1[[#This Row],[STF Lead For ADV]]</f>
        <v>0</v>
      </c>
      <c r="G292" s="25" t="str">
        <f>IF(Table1[[#This Row],[LFC Still Needed For ADV]]&lt;0,"Yes","No")</f>
        <v>Yes</v>
      </c>
      <c r="H292">
        <f>Table1[[#This Row],[On Website]]</f>
        <v>0</v>
      </c>
      <c r="I292">
        <f>Table1[[#This Row],[Setup Team Speak]]</f>
        <v>0</v>
      </c>
      <c r="J292" s="26" t="str">
        <f>IF(AND(Table2[[#This Row],[STF for ADV]],Table2[[#This Row],[PVP For ADV]],Table2[[#This Row],[On Website]],Table2[[#This Row],[Setup Team Speak]]="Yes"),"Yes","No")</f>
        <v>No</v>
      </c>
    </row>
    <row r="293" spans="2:10" x14ac:dyDescent="0.25">
      <c r="B293" s="24" t="str">
        <f>Table1[[#This Row],[Character name]]</f>
        <v>The Doctor</v>
      </c>
      <c r="C293" s="25" t="str">
        <f>Table1[[#This Row],[At Handle]]</f>
        <v>elevenitydoctor</v>
      </c>
      <c r="D293" s="25" t="str">
        <f>Table1[[#This Row],[Fleet Rank]]</f>
        <v>0. Initiate</v>
      </c>
      <c r="E293" s="25">
        <f>Table1[[#This Row],[PVP For ADV]]</f>
        <v>0</v>
      </c>
      <c r="F293" s="25">
        <f>Table1[[#This Row],[STF Lead For ADV]]</f>
        <v>0</v>
      </c>
      <c r="G293" s="25" t="str">
        <f>IF(Table1[[#This Row],[LFC Still Needed For ADV]]&lt;0,"Yes","No")</f>
        <v>No</v>
      </c>
      <c r="H293">
        <f>Table1[[#This Row],[On Website]]</f>
        <v>0</v>
      </c>
      <c r="I293">
        <f>Table1[[#This Row],[Setup Team Speak]]</f>
        <v>0</v>
      </c>
      <c r="J293" s="26" t="str">
        <f>IF(AND(Table2[[#This Row],[STF for ADV]],Table2[[#This Row],[PVP For ADV]],Table2[[#This Row],[On Website]],Table2[[#This Row],[Setup Team Speak]]="Yes"),"Yes","No")</f>
        <v>No</v>
      </c>
    </row>
    <row r="294" spans="2:10" x14ac:dyDescent="0.25">
      <c r="B294" s="24" t="str">
        <f>Table1[[#This Row],[Character name]]</f>
        <v>Thirteen</v>
      </c>
      <c r="C294" s="25" t="str">
        <f>Table1[[#This Row],[At Handle]]</f>
        <v>sl3dg3hamm3r</v>
      </c>
      <c r="D294" s="25" t="str">
        <f>Table1[[#This Row],[Fleet Rank]]</f>
        <v>1. Junior Member</v>
      </c>
      <c r="E294" s="25">
        <f>Table1[[#This Row],[PVP For ADV]]</f>
        <v>0</v>
      </c>
      <c r="F294" s="25">
        <f>Table1[[#This Row],[STF Lead For ADV]]</f>
        <v>0</v>
      </c>
      <c r="G294" s="25" t="str">
        <f>IF(Table1[[#This Row],[LFC Still Needed For ADV]]&lt;0,"Yes","No")</f>
        <v>No</v>
      </c>
      <c r="H294">
        <f>Table1[[#This Row],[On Website]]</f>
        <v>0</v>
      </c>
      <c r="I294">
        <f>Table1[[#This Row],[Setup Team Speak]]</f>
        <v>0</v>
      </c>
      <c r="J294" s="26" t="str">
        <f>IF(AND(Table2[[#This Row],[STF for ADV]],Table2[[#This Row],[PVP For ADV]],Table2[[#This Row],[On Website]],Table2[[#This Row],[Setup Team Speak]]="Yes"),"Yes","No")</f>
        <v>No</v>
      </c>
    </row>
    <row r="295" spans="2:10" x14ac:dyDescent="0.25">
      <c r="B295" s="24" t="str">
        <f>Table1[[#This Row],[Character name]]</f>
        <v>Tico</v>
      </c>
      <c r="C295" s="25" t="str">
        <f>Table1[[#This Row],[At Handle]]</f>
        <v>Joshuau</v>
      </c>
      <c r="D295" s="25" t="str">
        <f>Table1[[#This Row],[Fleet Rank]]</f>
        <v>1. Junior Member</v>
      </c>
      <c r="E295" s="25">
        <f>Table1[[#This Row],[PVP For ADV]]</f>
        <v>0</v>
      </c>
      <c r="F295" s="25">
        <f>Table1[[#This Row],[STF Lead For ADV]]</f>
        <v>0</v>
      </c>
      <c r="G295" s="25" t="str">
        <f>IF(Table1[[#This Row],[LFC Still Needed For ADV]]&lt;0,"Yes","No")</f>
        <v>No</v>
      </c>
      <c r="H295">
        <f>Table1[[#This Row],[On Website]]</f>
        <v>0</v>
      </c>
      <c r="I295">
        <f>Table1[[#This Row],[Setup Team Speak]]</f>
        <v>0</v>
      </c>
      <c r="J295" s="26" t="str">
        <f>IF(AND(Table2[[#This Row],[STF for ADV]],Table2[[#This Row],[PVP For ADV]],Table2[[#This Row],[On Website]],Table2[[#This Row],[Setup Team Speak]]="Yes"),"Yes","No")</f>
        <v>No</v>
      </c>
    </row>
    <row r="296" spans="2:10" x14ac:dyDescent="0.25">
      <c r="B296" s="24" t="str">
        <f>Table1[[#This Row],[Character name]]</f>
        <v>Tilot</v>
      </c>
      <c r="C296" s="25" t="str">
        <f>Table1[[#This Row],[At Handle]]</f>
        <v>jhoengen</v>
      </c>
      <c r="D296" s="25" t="str">
        <f>Table1[[#This Row],[Fleet Rank]]</f>
        <v>0. Initiate</v>
      </c>
      <c r="E296" s="25">
        <f>Table1[[#This Row],[PVP For ADV]]</f>
        <v>0</v>
      </c>
      <c r="F296" s="25">
        <f>Table1[[#This Row],[STF Lead For ADV]]</f>
        <v>0</v>
      </c>
      <c r="G296" s="25" t="str">
        <f>IF(Table1[[#This Row],[LFC Still Needed For ADV]]&lt;0,"Yes","No")</f>
        <v>No</v>
      </c>
      <c r="H296">
        <f>Table1[[#This Row],[On Website]]</f>
        <v>0</v>
      </c>
      <c r="I296">
        <f>Table1[[#This Row],[Setup Team Speak]]</f>
        <v>0</v>
      </c>
      <c r="J296" s="26" t="str">
        <f>IF(AND(Table2[[#This Row],[STF for ADV]],Table2[[#This Row],[PVP For ADV]],Table2[[#This Row],[On Website]],Table2[[#This Row],[Setup Team Speak]]="Yes"),"Yes","No")</f>
        <v>No</v>
      </c>
    </row>
    <row r="297" spans="2:10" x14ac:dyDescent="0.25">
      <c r="B297" s="24" t="str">
        <f>Table1[[#This Row],[Character name]]</f>
        <v>Tipsy</v>
      </c>
      <c r="C297" s="25" t="str">
        <f>Table1[[#This Row],[At Handle]]</f>
        <v>TipsyTen</v>
      </c>
      <c r="D297" s="25" t="str">
        <f>Table1[[#This Row],[Fleet Rank]]</f>
        <v>0. Initiate</v>
      </c>
      <c r="E297" s="25">
        <f>Table1[[#This Row],[PVP For ADV]]</f>
        <v>0</v>
      </c>
      <c r="F297" s="25">
        <f>Table1[[#This Row],[STF Lead For ADV]]</f>
        <v>0</v>
      </c>
      <c r="G297" s="25" t="str">
        <f>IF(Table1[[#This Row],[LFC Still Needed For ADV]]&lt;0,"Yes","No")</f>
        <v>No</v>
      </c>
      <c r="H297">
        <f>Table1[[#This Row],[On Website]]</f>
        <v>0</v>
      </c>
      <c r="I297">
        <f>Table1[[#This Row],[Setup Team Speak]]</f>
        <v>0</v>
      </c>
      <c r="J297" s="26" t="str">
        <f>IF(AND(Table2[[#This Row],[STF for ADV]],Table2[[#This Row],[PVP For ADV]],Table2[[#This Row],[On Website]],Table2[[#This Row],[Setup Team Speak]]="Yes"),"Yes","No")</f>
        <v>No</v>
      </c>
    </row>
    <row r="298" spans="2:10" x14ac:dyDescent="0.25">
      <c r="B298" s="24" t="str">
        <f>Table1[[#This Row],[Character name]]</f>
        <v>Tipsy Ten</v>
      </c>
      <c r="C298" s="25" t="str">
        <f>Table1[[#This Row],[At Handle]]</f>
        <v>TipsyTen</v>
      </c>
      <c r="D298" s="25" t="str">
        <f>Table1[[#This Row],[Fleet Rank]]</f>
        <v>0. Initiate</v>
      </c>
      <c r="E298" s="25">
        <f>Table1[[#This Row],[PVP For ADV]]</f>
        <v>0</v>
      </c>
      <c r="F298" s="25">
        <f>Table1[[#This Row],[STF Lead For ADV]]</f>
        <v>0</v>
      </c>
      <c r="G298" s="25" t="str">
        <f>IF(Table1[[#This Row],[LFC Still Needed For ADV]]&lt;0,"Yes","No")</f>
        <v>No</v>
      </c>
      <c r="H298">
        <f>Table1[[#This Row],[On Website]]</f>
        <v>0</v>
      </c>
      <c r="I298">
        <f>Table1[[#This Row],[Setup Team Speak]]</f>
        <v>0</v>
      </c>
      <c r="J298" s="26" t="str">
        <f>IF(AND(Table2[[#This Row],[STF for ADV]],Table2[[#This Row],[PVP For ADV]],Table2[[#This Row],[On Website]],Table2[[#This Row],[Setup Team Speak]]="Yes"),"Yes","No")</f>
        <v>No</v>
      </c>
    </row>
    <row r="299" spans="2:10" x14ac:dyDescent="0.25">
      <c r="B299" s="24" t="str">
        <f>Table1[[#This Row],[Character name]]</f>
        <v>Tohuq</v>
      </c>
      <c r="C299" s="25" t="str">
        <f>Table1[[#This Row],[At Handle]]</f>
        <v>Tohuq</v>
      </c>
      <c r="D299" s="25" t="str">
        <f>Table1[[#This Row],[Fleet Rank]]</f>
        <v>0. Initiate</v>
      </c>
      <c r="E299" s="25">
        <f>Table1[[#This Row],[PVP For ADV]]</f>
        <v>0</v>
      </c>
      <c r="F299" s="25">
        <f>Table1[[#This Row],[STF Lead For ADV]]</f>
        <v>0</v>
      </c>
      <c r="G299" s="25" t="str">
        <f>IF(Table1[[#This Row],[LFC Still Needed For ADV]]&lt;0,"Yes","No")</f>
        <v>No</v>
      </c>
      <c r="H299">
        <f>Table1[[#This Row],[On Website]]</f>
        <v>0</v>
      </c>
      <c r="I299">
        <f>Table1[[#This Row],[Setup Team Speak]]</f>
        <v>0</v>
      </c>
      <c r="J299" s="26" t="str">
        <f>IF(AND(Table2[[#This Row],[STF for ADV]],Table2[[#This Row],[PVP For ADV]],Table2[[#This Row],[On Website]],Table2[[#This Row],[Setup Team Speak]]="Yes"),"Yes","No")</f>
        <v>No</v>
      </c>
    </row>
    <row r="300" spans="2:10" x14ac:dyDescent="0.25">
      <c r="B300" s="24" t="str">
        <f>Table1[[#This Row],[Character name]]</f>
        <v>Torias Dax</v>
      </c>
      <c r="C300" s="25" t="str">
        <f>Table1[[#This Row],[At Handle]]</f>
        <v>Meliav</v>
      </c>
      <c r="D300" s="25" t="str">
        <f>Table1[[#This Row],[Fleet Rank]]</f>
        <v>2. Member</v>
      </c>
      <c r="E300" s="25">
        <f>Table1[[#This Row],[PVP For ADV]]</f>
        <v>0</v>
      </c>
      <c r="F300" s="25">
        <f>Table1[[#This Row],[STF Lead For ADV]]</f>
        <v>0</v>
      </c>
      <c r="G300" s="25" t="str">
        <f>IF(Table1[[#This Row],[LFC Still Needed For ADV]]&lt;0,"Yes","No")</f>
        <v>No</v>
      </c>
      <c r="H300">
        <f>Table1[[#This Row],[On Website]]</f>
        <v>0</v>
      </c>
      <c r="I300">
        <f>Table1[[#This Row],[Setup Team Speak]]</f>
        <v>0</v>
      </c>
      <c r="J300" s="26" t="str">
        <f>IF(AND(Table2[[#This Row],[STF for ADV]],Table2[[#This Row],[PVP For ADV]],Table2[[#This Row],[On Website]],Table2[[#This Row],[Setup Team Speak]]="Yes"),"Yes","No")</f>
        <v>No</v>
      </c>
    </row>
    <row r="301" spans="2:10" x14ac:dyDescent="0.25">
      <c r="B301" s="24" t="str">
        <f>Table1[[#This Row],[Character name]]</f>
        <v>Travis</v>
      </c>
      <c r="C301" s="25" t="str">
        <f>Table1[[#This Row],[At Handle]]</f>
        <v>stjohnp</v>
      </c>
      <c r="D301" s="25" t="str">
        <f>Table1[[#This Row],[Fleet Rank]]</f>
        <v>0. Initiate</v>
      </c>
      <c r="E301" s="25">
        <f>Table1[[#This Row],[PVP For ADV]]</f>
        <v>0</v>
      </c>
      <c r="F301" s="25">
        <f>Table1[[#This Row],[STF Lead For ADV]]</f>
        <v>0</v>
      </c>
      <c r="G301" s="25" t="str">
        <f>IF(Table1[[#This Row],[LFC Still Needed For ADV]]&lt;0,"Yes","No")</f>
        <v>No</v>
      </c>
      <c r="H301">
        <f>Table1[[#This Row],[On Website]]</f>
        <v>0</v>
      </c>
      <c r="I301">
        <f>Table1[[#This Row],[Setup Team Speak]]</f>
        <v>0</v>
      </c>
      <c r="J301" s="26" t="str">
        <f>IF(AND(Table2[[#This Row],[STF for ADV]],Table2[[#This Row],[PVP For ADV]],Table2[[#This Row],[On Website]],Table2[[#This Row],[Setup Team Speak]]="Yes"),"Yes","No")</f>
        <v>No</v>
      </c>
    </row>
    <row r="302" spans="2:10" x14ac:dyDescent="0.25">
      <c r="B302" s="24" t="str">
        <f>Table1[[#This Row],[Character name]]</f>
        <v>Tristan Bold</v>
      </c>
      <c r="C302" s="25" t="str">
        <f>Table1[[#This Row],[At Handle]]</f>
        <v>SFwriter</v>
      </c>
      <c r="D302" s="25" t="str">
        <f>Table1[[#This Row],[Fleet Rank]]</f>
        <v>0. Initiate</v>
      </c>
      <c r="E302" s="25">
        <f>Table1[[#This Row],[PVP For ADV]]</f>
        <v>0</v>
      </c>
      <c r="F302" s="25">
        <f>Table1[[#This Row],[STF Lead For ADV]]</f>
        <v>0</v>
      </c>
      <c r="G302" s="25" t="str">
        <f>IF(Table1[[#This Row],[LFC Still Needed For ADV]]&lt;0,"Yes","No")</f>
        <v>No</v>
      </c>
      <c r="H302">
        <f>Table1[[#This Row],[On Website]]</f>
        <v>0</v>
      </c>
      <c r="I302">
        <f>Table1[[#This Row],[Setup Team Speak]]</f>
        <v>0</v>
      </c>
      <c r="J302" s="26" t="str">
        <f>IF(AND(Table2[[#This Row],[STF for ADV]],Table2[[#This Row],[PVP For ADV]],Table2[[#This Row],[On Website]],Table2[[#This Row],[Setup Team Speak]]="Yes"),"Yes","No")</f>
        <v>No</v>
      </c>
    </row>
    <row r="303" spans="2:10" x14ac:dyDescent="0.25">
      <c r="B303" s="24" t="str">
        <f>Table1[[#This Row],[Character name]]</f>
        <v>Truenight</v>
      </c>
      <c r="C303" s="25" t="str">
        <f>Table1[[#This Row],[At Handle]]</f>
        <v>Truenight</v>
      </c>
      <c r="D303" s="25" t="str">
        <f>Table1[[#This Row],[Fleet Rank]]</f>
        <v>0. Initiate</v>
      </c>
      <c r="E303" s="25">
        <f>Table1[[#This Row],[PVP For ADV]]</f>
        <v>0</v>
      </c>
      <c r="F303" s="25">
        <f>Table1[[#This Row],[STF Lead For ADV]]</f>
        <v>0</v>
      </c>
      <c r="G303" s="25" t="str">
        <f>IF(Table1[[#This Row],[LFC Still Needed For ADV]]&lt;0,"Yes","No")</f>
        <v>No</v>
      </c>
      <c r="H303">
        <f>Table1[[#This Row],[On Website]]</f>
        <v>0</v>
      </c>
      <c r="I303">
        <f>Table1[[#This Row],[Setup Team Speak]]</f>
        <v>0</v>
      </c>
      <c r="J303" s="26" t="str">
        <f>IF(AND(Table2[[#This Row],[STF for ADV]],Table2[[#This Row],[PVP For ADV]],Table2[[#This Row],[On Website]],Table2[[#This Row],[Setup Team Speak]]="Yes"),"Yes","No")</f>
        <v>No</v>
      </c>
    </row>
    <row r="304" spans="2:10" x14ac:dyDescent="0.25">
      <c r="B304" s="24" t="str">
        <f>Table1[[#This Row],[Character name]]</f>
        <v>T'Shara</v>
      </c>
      <c r="C304" s="25" t="str">
        <f>Table1[[#This Row],[At Handle]]</f>
        <v>amphil28</v>
      </c>
      <c r="D304" s="25" t="str">
        <f>Table1[[#This Row],[Fleet Rank]]</f>
        <v>4. Consul Initiate</v>
      </c>
      <c r="E304" s="25">
        <f>Table1[[#This Row],[PVP For ADV]]</f>
        <v>0</v>
      </c>
      <c r="F304" s="25">
        <f>Table1[[#This Row],[STF Lead For ADV]]</f>
        <v>0</v>
      </c>
      <c r="G304" s="25" t="str">
        <f>IF(Table1[[#This Row],[LFC Still Needed For ADV]]&lt;0,"Yes","No")</f>
        <v>Yes</v>
      </c>
      <c r="H304">
        <f>Table1[[#This Row],[On Website]]</f>
        <v>0</v>
      </c>
      <c r="I304">
        <f>Table1[[#This Row],[Setup Team Speak]]</f>
        <v>0</v>
      </c>
      <c r="J304" s="26" t="str">
        <f>IF(AND(Table2[[#This Row],[STF for ADV]],Table2[[#This Row],[PVP For ADV]],Table2[[#This Row],[On Website]],Table2[[#This Row],[Setup Team Speak]]="Yes"),"Yes","No")</f>
        <v>No</v>
      </c>
    </row>
    <row r="305" spans="2:10" x14ac:dyDescent="0.25">
      <c r="B305" s="24" t="str">
        <f>Table1[[#This Row],[Character name]]</f>
        <v>T'Shemop</v>
      </c>
      <c r="C305" s="25" t="str">
        <f>Table1[[#This Row],[At Handle]]</f>
        <v>bobbyjoe12</v>
      </c>
      <c r="D305" s="25" t="str">
        <f>Table1[[#This Row],[Fleet Rank]]</f>
        <v>0. Initiate</v>
      </c>
      <c r="E305" s="25">
        <f>Table1[[#This Row],[PVP For ADV]]</f>
        <v>0</v>
      </c>
      <c r="F305" s="25">
        <f>Table1[[#This Row],[STF Lead For ADV]]</f>
        <v>0</v>
      </c>
      <c r="G305" s="25" t="str">
        <f>IF(Table1[[#This Row],[LFC Still Needed For ADV]]&lt;0,"Yes","No")</f>
        <v>No</v>
      </c>
      <c r="H305">
        <f>Table1[[#This Row],[On Website]]</f>
        <v>0</v>
      </c>
      <c r="I305">
        <f>Table1[[#This Row],[Setup Team Speak]]</f>
        <v>0</v>
      </c>
      <c r="J305" s="26" t="str">
        <f>IF(AND(Table2[[#This Row],[STF for ADV]],Table2[[#This Row],[PVP For ADV]],Table2[[#This Row],[On Website]],Table2[[#This Row],[Setup Team Speak]]="Yes"),"Yes","No")</f>
        <v>No</v>
      </c>
    </row>
    <row r="306" spans="2:10" x14ac:dyDescent="0.25">
      <c r="B306" s="24" t="str">
        <f>Table1[[#This Row],[Character name]]</f>
        <v>Tu'Bad</v>
      </c>
      <c r="C306" s="25" t="str">
        <f>Table1[[#This Row],[At Handle]]</f>
        <v>Jeaneous</v>
      </c>
      <c r="D306" s="25" t="str">
        <f>Table1[[#This Row],[Fleet Rank]]</f>
        <v>2. Member</v>
      </c>
      <c r="E306" s="25">
        <f>Table1[[#This Row],[PVP For ADV]]</f>
        <v>0</v>
      </c>
      <c r="F306" s="25">
        <f>Table1[[#This Row],[STF Lead For ADV]]</f>
        <v>0</v>
      </c>
      <c r="G306" s="25" t="str">
        <f>IF(Table1[[#This Row],[LFC Still Needed For ADV]]&lt;0,"Yes","No")</f>
        <v>No</v>
      </c>
      <c r="H306">
        <f>Table1[[#This Row],[On Website]]</f>
        <v>0</v>
      </c>
      <c r="I306">
        <f>Table1[[#This Row],[Setup Team Speak]]</f>
        <v>0</v>
      </c>
      <c r="J306" s="26" t="str">
        <f>IF(AND(Table2[[#This Row],[STF for ADV]],Table2[[#This Row],[PVP For ADV]],Table2[[#This Row],[On Website]],Table2[[#This Row],[Setup Team Speak]]="Yes"),"Yes","No")</f>
        <v>No</v>
      </c>
    </row>
    <row r="307" spans="2:10" x14ac:dyDescent="0.25">
      <c r="B307" s="24" t="str">
        <f>Table1[[#This Row],[Character name]]</f>
        <v>tucker</v>
      </c>
      <c r="C307" s="25" t="str">
        <f>Table1[[#This Row],[At Handle]]</f>
        <v>malcom8</v>
      </c>
      <c r="D307" s="25" t="str">
        <f>Table1[[#This Row],[Fleet Rank]]</f>
        <v>0. Initiate</v>
      </c>
      <c r="E307" s="25">
        <f>Table1[[#This Row],[PVP For ADV]]</f>
        <v>0</v>
      </c>
      <c r="F307" s="25">
        <f>Table1[[#This Row],[STF Lead For ADV]]</f>
        <v>0</v>
      </c>
      <c r="G307" s="25" t="str">
        <f>IF(Table1[[#This Row],[LFC Still Needed For ADV]]&lt;0,"Yes","No")</f>
        <v>No</v>
      </c>
      <c r="H307">
        <f>Table1[[#This Row],[On Website]]</f>
        <v>0</v>
      </c>
      <c r="I307">
        <f>Table1[[#This Row],[Setup Team Speak]]</f>
        <v>0</v>
      </c>
      <c r="J307" s="26" t="str">
        <f>IF(AND(Table2[[#This Row],[STF for ADV]],Table2[[#This Row],[PVP For ADV]],Table2[[#This Row],[On Website]],Table2[[#This Row],[Setup Team Speak]]="Yes"),"Yes","No")</f>
        <v>No</v>
      </c>
    </row>
    <row r="308" spans="2:10" x14ac:dyDescent="0.25">
      <c r="B308" s="24" t="str">
        <f>Table1[[#This Row],[Character name]]</f>
        <v>Tylaria</v>
      </c>
      <c r="C308" s="25" t="str">
        <f>Table1[[#This Row],[At Handle]]</f>
        <v>Aleylia</v>
      </c>
      <c r="D308" s="25" t="str">
        <f>Table1[[#This Row],[Fleet Rank]]</f>
        <v>0. Initiate</v>
      </c>
      <c r="E308" s="25">
        <f>Table1[[#This Row],[PVP For ADV]]</f>
        <v>0</v>
      </c>
      <c r="F308" s="25">
        <f>Table1[[#This Row],[STF Lead For ADV]]</f>
        <v>0</v>
      </c>
      <c r="G308" s="25" t="str">
        <f>IF(Table1[[#This Row],[LFC Still Needed For ADV]]&lt;0,"Yes","No")</f>
        <v>No</v>
      </c>
      <c r="H308">
        <f>Table1[[#This Row],[On Website]]</f>
        <v>0</v>
      </c>
      <c r="I308">
        <f>Table1[[#This Row],[Setup Team Speak]]</f>
        <v>0</v>
      </c>
      <c r="J308" s="26" t="str">
        <f>IF(AND(Table2[[#This Row],[STF for ADV]],Table2[[#This Row],[PVP For ADV]],Table2[[#This Row],[On Website]],Table2[[#This Row],[Setup Team Speak]]="Yes"),"Yes","No")</f>
        <v>No</v>
      </c>
    </row>
    <row r="309" spans="2:10" x14ac:dyDescent="0.25">
      <c r="B309" s="24" t="str">
        <f>Table1[[#This Row],[Character name]]</f>
        <v>Tyr</v>
      </c>
      <c r="C309" s="25" t="str">
        <f>Table1[[#This Row],[At Handle]]</f>
        <v>Doctor-DRM</v>
      </c>
      <c r="D309" s="25" t="str">
        <f>Table1[[#This Row],[Fleet Rank]]</f>
        <v>3. Senior Member</v>
      </c>
      <c r="E309" s="25">
        <f>Table1[[#This Row],[PVP For ADV]]</f>
        <v>0</v>
      </c>
      <c r="F309" s="25">
        <f>Table1[[#This Row],[STF Lead For ADV]]</f>
        <v>0</v>
      </c>
      <c r="G309" s="25" t="str">
        <f>IF(Table1[[#This Row],[LFC Still Needed For ADV]]&lt;0,"Yes","No")</f>
        <v>Yes</v>
      </c>
      <c r="H309">
        <f>Table1[[#This Row],[On Website]]</f>
        <v>0</v>
      </c>
      <c r="I309">
        <f>Table1[[#This Row],[Setup Team Speak]]</f>
        <v>0</v>
      </c>
      <c r="J309" s="26" t="str">
        <f>IF(AND(Table2[[#This Row],[STF for ADV]],Table2[[#This Row],[PVP For ADV]],Table2[[#This Row],[On Website]],Table2[[#This Row],[Setup Team Speak]]="Yes"),"Yes","No")</f>
        <v>No</v>
      </c>
    </row>
    <row r="310" spans="2:10" x14ac:dyDescent="0.25">
      <c r="B310" s="24" t="str">
        <f>Table1[[#This Row],[Character name]]</f>
        <v>Valamara</v>
      </c>
      <c r="C310" s="25" t="str">
        <f>Table1[[#This Row],[At Handle]]</f>
        <v>shaneeybabeey</v>
      </c>
      <c r="D310" s="25" t="str">
        <f>Table1[[#This Row],[Fleet Rank]]</f>
        <v>0. Initiate</v>
      </c>
      <c r="E310" s="25">
        <f>Table1[[#This Row],[PVP For ADV]]</f>
        <v>0</v>
      </c>
      <c r="F310" s="25">
        <f>Table1[[#This Row],[STF Lead For ADV]]</f>
        <v>0</v>
      </c>
      <c r="G310" s="25" t="str">
        <f>IF(Table1[[#This Row],[LFC Still Needed For ADV]]&lt;0,"Yes","No")</f>
        <v>No</v>
      </c>
      <c r="H310">
        <f>Table1[[#This Row],[On Website]]</f>
        <v>0</v>
      </c>
      <c r="I310">
        <f>Table1[[#This Row],[Setup Team Speak]]</f>
        <v>0</v>
      </c>
      <c r="J310" s="26" t="str">
        <f>IF(AND(Table2[[#This Row],[STF for ADV]],Table2[[#This Row],[PVP For ADV]],Table2[[#This Row],[On Website]],Table2[[#This Row],[Setup Team Speak]]="Yes"),"Yes","No")</f>
        <v>No</v>
      </c>
    </row>
    <row r="311" spans="2:10" x14ac:dyDescent="0.25">
      <c r="B311" s="24" t="str">
        <f>Table1[[#This Row],[Character name]]</f>
        <v>Vanis</v>
      </c>
      <c r="C311" s="25" t="str">
        <f>Table1[[#This Row],[At Handle]]</f>
        <v>Vanrea</v>
      </c>
      <c r="D311" s="25" t="str">
        <f>Table1[[#This Row],[Fleet Rank]]</f>
        <v>0. Initiate</v>
      </c>
      <c r="E311" s="25">
        <f>Table1[[#This Row],[PVP For ADV]]</f>
        <v>0</v>
      </c>
      <c r="F311" s="25">
        <f>Table1[[#This Row],[STF Lead For ADV]]</f>
        <v>0</v>
      </c>
      <c r="G311" s="25" t="str">
        <f>IF(Table1[[#This Row],[LFC Still Needed For ADV]]&lt;0,"Yes","No")</f>
        <v>No</v>
      </c>
      <c r="H311">
        <f>Table1[[#This Row],[On Website]]</f>
        <v>0</v>
      </c>
      <c r="I311">
        <f>Table1[[#This Row],[Setup Team Speak]]</f>
        <v>0</v>
      </c>
      <c r="J311" s="26" t="str">
        <f>IF(AND(Table2[[#This Row],[STF for ADV]],Table2[[#This Row],[PVP For ADV]],Table2[[#This Row],[On Website]],Table2[[#This Row],[Setup Team Speak]]="Yes"),"Yes","No")</f>
        <v>No</v>
      </c>
    </row>
    <row r="312" spans="2:10" x14ac:dyDescent="0.25">
      <c r="B312" s="24" t="str">
        <f>Table1[[#This Row],[Character name]]</f>
        <v>varo</v>
      </c>
      <c r="C312" s="25" t="str">
        <f>Table1[[#This Row],[At Handle]]</f>
        <v>johnsg9909</v>
      </c>
      <c r="D312" s="25" t="str">
        <f>Table1[[#This Row],[Fleet Rank]]</f>
        <v>0. Initiate</v>
      </c>
      <c r="E312" s="25">
        <f>Table1[[#This Row],[PVP For ADV]]</f>
        <v>0</v>
      </c>
      <c r="F312" s="25">
        <f>Table1[[#This Row],[STF Lead For ADV]]</f>
        <v>0</v>
      </c>
      <c r="G312" s="25" t="str">
        <f>IF(Table1[[#This Row],[LFC Still Needed For ADV]]&lt;0,"Yes","No")</f>
        <v>No</v>
      </c>
      <c r="H312">
        <f>Table1[[#This Row],[On Website]]</f>
        <v>0</v>
      </c>
      <c r="I312">
        <f>Table1[[#This Row],[Setup Team Speak]]</f>
        <v>0</v>
      </c>
      <c r="J312" s="26" t="str">
        <f>IF(AND(Table2[[#This Row],[STF for ADV]],Table2[[#This Row],[PVP For ADV]],Table2[[#This Row],[On Website]],Table2[[#This Row],[Setup Team Speak]]="Yes"),"Yes","No")</f>
        <v>No</v>
      </c>
    </row>
    <row r="313" spans="2:10" x14ac:dyDescent="0.25">
      <c r="B313" s="24" t="str">
        <f>Table1[[#This Row],[Character name]]</f>
        <v>Vasz</v>
      </c>
      <c r="C313" s="25" t="str">
        <f>Table1[[#This Row],[At Handle]]</f>
        <v>biglouie</v>
      </c>
      <c r="D313" s="25" t="str">
        <f>Table1[[#This Row],[Fleet Rank]]</f>
        <v>0. Initiate</v>
      </c>
      <c r="E313" s="25">
        <f>Table1[[#This Row],[PVP For ADV]]</f>
        <v>0</v>
      </c>
      <c r="F313" s="25">
        <f>Table1[[#This Row],[STF Lead For ADV]]</f>
        <v>0</v>
      </c>
      <c r="G313" s="25" t="str">
        <f>IF(Table1[[#This Row],[LFC Still Needed For ADV]]&lt;0,"Yes","No")</f>
        <v>No</v>
      </c>
      <c r="H313">
        <f>Table1[[#This Row],[On Website]]</f>
        <v>0</v>
      </c>
      <c r="I313">
        <f>Table1[[#This Row],[Setup Team Speak]]</f>
        <v>0</v>
      </c>
      <c r="J313" s="26" t="str">
        <f>IF(AND(Table2[[#This Row],[STF for ADV]],Table2[[#This Row],[PVP For ADV]],Table2[[#This Row],[On Website]],Table2[[#This Row],[Setup Team Speak]]="Yes"),"Yes","No")</f>
        <v>No</v>
      </c>
    </row>
    <row r="314" spans="2:10" x14ac:dyDescent="0.25">
      <c r="B314" s="24" t="str">
        <f>Table1[[#This Row],[Character name]]</f>
        <v>Venussa</v>
      </c>
      <c r="C314" s="25" t="str">
        <f>Table1[[#This Row],[At Handle]]</f>
        <v>Viscosia</v>
      </c>
      <c r="D314" s="25" t="str">
        <f>Table1[[#This Row],[Fleet Rank]]</f>
        <v>0. Initiate</v>
      </c>
      <c r="E314" s="25">
        <f>Table1[[#This Row],[PVP For ADV]]</f>
        <v>0</v>
      </c>
      <c r="F314" s="25">
        <f>Table1[[#This Row],[STF Lead For ADV]]</f>
        <v>0</v>
      </c>
      <c r="G314" s="25" t="str">
        <f>IF(Table1[[#This Row],[LFC Still Needed For ADV]]&lt;0,"Yes","No")</f>
        <v>No</v>
      </c>
      <c r="H314">
        <f>Table1[[#This Row],[On Website]]</f>
        <v>0</v>
      </c>
      <c r="I314">
        <f>Table1[[#This Row],[Setup Team Speak]]</f>
        <v>0</v>
      </c>
      <c r="J314" s="26" t="str">
        <f>IF(AND(Table2[[#This Row],[STF for ADV]],Table2[[#This Row],[PVP For ADV]],Table2[[#This Row],[On Website]],Table2[[#This Row],[Setup Team Speak]]="Yes"),"Yes","No")</f>
        <v>No</v>
      </c>
    </row>
    <row r="315" spans="2:10" x14ac:dyDescent="0.25">
      <c r="B315" s="24" t="str">
        <f>Table1[[#This Row],[Character name]]</f>
        <v>Verindi</v>
      </c>
      <c r="C315" s="25" t="str">
        <f>Table1[[#This Row],[At Handle]]</f>
        <v>vorinda</v>
      </c>
      <c r="D315" s="25" t="str">
        <f>Table1[[#This Row],[Fleet Rank]]</f>
        <v>0. Initiate</v>
      </c>
      <c r="E315" s="25">
        <f>Table1[[#This Row],[PVP For ADV]]</f>
        <v>0</v>
      </c>
      <c r="F315" s="25">
        <f>Table1[[#This Row],[STF Lead For ADV]]</f>
        <v>0</v>
      </c>
      <c r="G315" s="25" t="str">
        <f>IF(Table1[[#This Row],[LFC Still Needed For ADV]]&lt;0,"Yes","No")</f>
        <v>No</v>
      </c>
      <c r="H315">
        <f>Table1[[#This Row],[On Website]]</f>
        <v>0</v>
      </c>
      <c r="I315">
        <f>Table1[[#This Row],[Setup Team Speak]]</f>
        <v>0</v>
      </c>
      <c r="J315" s="26" t="str">
        <f>IF(AND(Table2[[#This Row],[STF for ADV]],Table2[[#This Row],[PVP For ADV]],Table2[[#This Row],[On Website]],Table2[[#This Row],[Setup Team Speak]]="Yes"),"Yes","No")</f>
        <v>No</v>
      </c>
    </row>
    <row r="316" spans="2:10" x14ac:dyDescent="0.25">
      <c r="B316" s="24" t="str">
        <f>Table1[[#This Row],[Character name]]</f>
        <v>Victor Daywalker</v>
      </c>
      <c r="C316" s="25" t="str">
        <f>Table1[[#This Row],[At Handle]]</f>
        <v>Meliav</v>
      </c>
      <c r="D316" s="25" t="str">
        <f>Table1[[#This Row],[Fleet Rank]]</f>
        <v>2. Member</v>
      </c>
      <c r="E316" s="25">
        <f>Table1[[#This Row],[PVP For ADV]]</f>
        <v>0</v>
      </c>
      <c r="F316" s="25">
        <f>Table1[[#This Row],[STF Lead For ADV]]</f>
        <v>0</v>
      </c>
      <c r="G316" s="25" t="str">
        <f>IF(Table1[[#This Row],[LFC Still Needed For ADV]]&lt;0,"Yes","No")</f>
        <v>No</v>
      </c>
      <c r="H316">
        <f>Table1[[#This Row],[On Website]]</f>
        <v>0</v>
      </c>
      <c r="I316">
        <f>Table1[[#This Row],[Setup Team Speak]]</f>
        <v>0</v>
      </c>
      <c r="J316" s="26" t="str">
        <f>IF(AND(Table2[[#This Row],[STF for ADV]],Table2[[#This Row],[PVP For ADV]],Table2[[#This Row],[On Website]],Table2[[#This Row],[Setup Team Speak]]="Yes"),"Yes","No")</f>
        <v>No</v>
      </c>
    </row>
    <row r="317" spans="2:10" x14ac:dyDescent="0.25">
      <c r="B317" s="24" t="str">
        <f>Table1[[#This Row],[Character name]]</f>
        <v>Victor Goryal</v>
      </c>
      <c r="C317" s="25" t="str">
        <f>Table1[[#This Row],[At Handle]]</f>
        <v>goryal</v>
      </c>
      <c r="D317" s="25" t="str">
        <f>Table1[[#This Row],[Fleet Rank]]</f>
        <v>1. Junior Member</v>
      </c>
      <c r="E317" s="25">
        <f>Table1[[#This Row],[PVP For ADV]]</f>
        <v>0</v>
      </c>
      <c r="F317" s="25">
        <f>Table1[[#This Row],[STF Lead For ADV]]</f>
        <v>0</v>
      </c>
      <c r="G317" s="25" t="str">
        <f>IF(Table1[[#This Row],[LFC Still Needed For ADV]]&lt;0,"Yes","No")</f>
        <v>No</v>
      </c>
      <c r="H317">
        <f>Table1[[#This Row],[On Website]]</f>
        <v>0</v>
      </c>
      <c r="I317">
        <f>Table1[[#This Row],[Setup Team Speak]]</f>
        <v>0</v>
      </c>
      <c r="J317" s="26" t="str">
        <f>IF(AND(Table2[[#This Row],[STF for ADV]],Table2[[#This Row],[PVP For ADV]],Table2[[#This Row],[On Website]],Table2[[#This Row],[Setup Team Speak]]="Yes"),"Yes","No")</f>
        <v>No</v>
      </c>
    </row>
    <row r="318" spans="2:10" x14ac:dyDescent="0.25">
      <c r="B318" s="24" t="str">
        <f>Table1[[#This Row],[Character name]]</f>
        <v>Viktron</v>
      </c>
      <c r="C318" s="25" t="str">
        <f>Table1[[#This Row],[At Handle]]</f>
        <v>Dazzylad</v>
      </c>
      <c r="D318" s="25" t="str">
        <f>Table1[[#This Row],[Fleet Rank]]</f>
        <v>0. Initiate</v>
      </c>
      <c r="E318" s="25">
        <f>Table1[[#This Row],[PVP For ADV]]</f>
        <v>0</v>
      </c>
      <c r="F318" s="25">
        <f>Table1[[#This Row],[STF Lead For ADV]]</f>
        <v>0</v>
      </c>
      <c r="G318" s="25" t="str">
        <f>IF(Table1[[#This Row],[LFC Still Needed For ADV]]&lt;0,"Yes","No")</f>
        <v>No</v>
      </c>
      <c r="H318">
        <f>Table1[[#This Row],[On Website]]</f>
        <v>0</v>
      </c>
      <c r="I318">
        <f>Table1[[#This Row],[Setup Team Speak]]</f>
        <v>0</v>
      </c>
      <c r="J318" s="26" t="str">
        <f>IF(AND(Table2[[#This Row],[STF for ADV]],Table2[[#This Row],[PVP For ADV]],Table2[[#This Row],[On Website]],Table2[[#This Row],[Setup Team Speak]]="Yes"),"Yes","No")</f>
        <v>No</v>
      </c>
    </row>
    <row r="319" spans="2:10" x14ac:dyDescent="0.25">
      <c r="B319" s="24" t="str">
        <f>Table1[[#This Row],[Character name]]</f>
        <v>Virtual</v>
      </c>
      <c r="C319" s="25" t="str">
        <f>Table1[[#This Row],[At Handle]]</f>
        <v>vrnightmare</v>
      </c>
      <c r="D319" s="25" t="str">
        <f>Table1[[#This Row],[Fleet Rank]]</f>
        <v>1. Junior Member</v>
      </c>
      <c r="E319" s="25">
        <f>Table1[[#This Row],[PVP For ADV]]</f>
        <v>0</v>
      </c>
      <c r="F319" s="25">
        <f>Table1[[#This Row],[STF Lead For ADV]]</f>
        <v>0</v>
      </c>
      <c r="G319" s="25" t="str">
        <f>IF(Table1[[#This Row],[LFC Still Needed For ADV]]&lt;0,"Yes","No")</f>
        <v>No</v>
      </c>
      <c r="H319">
        <f>Table1[[#This Row],[On Website]]</f>
        <v>0</v>
      </c>
      <c r="I319">
        <f>Table1[[#This Row],[Setup Team Speak]]</f>
        <v>0</v>
      </c>
      <c r="J319" s="26" t="str">
        <f>IF(AND(Table2[[#This Row],[STF for ADV]],Table2[[#This Row],[PVP For ADV]],Table2[[#This Row],[On Website]],Table2[[#This Row],[Setup Team Speak]]="Yes"),"Yes","No")</f>
        <v>No</v>
      </c>
    </row>
    <row r="320" spans="2:10" x14ac:dyDescent="0.25">
      <c r="B320" s="24" t="str">
        <f>Table1[[#This Row],[Character name]]</f>
        <v>Vito</v>
      </c>
      <c r="C320" s="25" t="str">
        <f>Table1[[#This Row],[At Handle]]</f>
        <v>McNez</v>
      </c>
      <c r="D320" s="25" t="str">
        <f>Table1[[#This Row],[Fleet Rank]]</f>
        <v>0. Initiate</v>
      </c>
      <c r="E320" s="25">
        <f>Table1[[#This Row],[PVP For ADV]]</f>
        <v>0</v>
      </c>
      <c r="F320" s="25">
        <f>Table1[[#This Row],[STF Lead For ADV]]</f>
        <v>0</v>
      </c>
      <c r="G320" s="25" t="str">
        <f>IF(Table1[[#This Row],[LFC Still Needed For ADV]]&lt;0,"Yes","No")</f>
        <v>No</v>
      </c>
      <c r="H320">
        <f>Table1[[#This Row],[On Website]]</f>
        <v>0</v>
      </c>
      <c r="I320">
        <f>Table1[[#This Row],[Setup Team Speak]]</f>
        <v>0</v>
      </c>
      <c r="J320" s="26" t="str">
        <f>IF(AND(Table2[[#This Row],[STF for ADV]],Table2[[#This Row],[PVP For ADV]],Table2[[#This Row],[On Website]],Table2[[#This Row],[Setup Team Speak]]="Yes"),"Yes","No")</f>
        <v>No</v>
      </c>
    </row>
    <row r="321" spans="2:10" x14ac:dyDescent="0.25">
      <c r="B321" s="24" t="str">
        <f>Table1[[#This Row],[Character name]]</f>
        <v>Vol</v>
      </c>
      <c r="C321" s="25" t="str">
        <f>Table1[[#This Row],[At Handle]]</f>
        <v>legionchild</v>
      </c>
      <c r="D321" s="25" t="str">
        <f>Table1[[#This Row],[Fleet Rank]]</f>
        <v>2. Member</v>
      </c>
      <c r="E321" s="25">
        <f>Table1[[#This Row],[PVP For ADV]]</f>
        <v>0</v>
      </c>
      <c r="F321" s="25">
        <f>Table1[[#This Row],[STF Lead For ADV]]</f>
        <v>0</v>
      </c>
      <c r="G321" s="25" t="str">
        <f>IF(Table1[[#This Row],[LFC Still Needed For ADV]]&lt;0,"Yes","No")</f>
        <v>No</v>
      </c>
      <c r="H321">
        <f>Table1[[#This Row],[On Website]]</f>
        <v>0</v>
      </c>
      <c r="I321">
        <f>Table1[[#This Row],[Setup Team Speak]]</f>
        <v>0</v>
      </c>
      <c r="J321" s="26" t="str">
        <f>IF(AND(Table2[[#This Row],[STF for ADV]],Table2[[#This Row],[PVP For ADV]],Table2[[#This Row],[On Website]],Table2[[#This Row],[Setup Team Speak]]="Yes"),"Yes","No")</f>
        <v>No</v>
      </c>
    </row>
    <row r="322" spans="2:10" x14ac:dyDescent="0.25">
      <c r="B322" s="24" t="str">
        <f>Table1[[#This Row],[Character name]]</f>
        <v>Wahkan</v>
      </c>
      <c r="C322" s="25" t="str">
        <f>Table1[[#This Row],[At Handle]]</f>
        <v>BlackieX</v>
      </c>
      <c r="D322" s="25" t="str">
        <f>Table1[[#This Row],[Fleet Rank]]</f>
        <v>0. Initiate</v>
      </c>
      <c r="E322" s="25">
        <f>Table1[[#This Row],[PVP For ADV]]</f>
        <v>0</v>
      </c>
      <c r="F322" s="25">
        <f>Table1[[#This Row],[STF Lead For ADV]]</f>
        <v>0</v>
      </c>
      <c r="G322" s="25" t="str">
        <f>IF(Table1[[#This Row],[LFC Still Needed For ADV]]&lt;0,"Yes","No")</f>
        <v>No</v>
      </c>
      <c r="H322">
        <f>Table1[[#This Row],[On Website]]</f>
        <v>0</v>
      </c>
      <c r="I322">
        <f>Table1[[#This Row],[Setup Team Speak]]</f>
        <v>0</v>
      </c>
      <c r="J322" s="26" t="str">
        <f>IF(AND(Table2[[#This Row],[STF for ADV]],Table2[[#This Row],[PVP For ADV]],Table2[[#This Row],[On Website]],Table2[[#This Row],[Setup Team Speak]]="Yes"),"Yes","No")</f>
        <v>No</v>
      </c>
    </row>
    <row r="323" spans="2:10" x14ac:dyDescent="0.25">
      <c r="B323" s="24" t="str">
        <f>Table1[[#This Row],[Character name]]</f>
        <v>Whiskers</v>
      </c>
      <c r="C323" s="25" t="str">
        <f>Table1[[#This Row],[At Handle]]</f>
        <v>seaquest3062</v>
      </c>
      <c r="D323" s="25" t="str">
        <f>Table1[[#This Row],[Fleet Rank]]</f>
        <v>3. Senior Member</v>
      </c>
      <c r="E323" s="25">
        <f>Table1[[#This Row],[PVP For ADV]]</f>
        <v>0</v>
      </c>
      <c r="F323" s="25">
        <f>Table1[[#This Row],[STF Lead For ADV]]</f>
        <v>0</v>
      </c>
      <c r="G323" s="25" t="str">
        <f>IF(Table1[[#This Row],[LFC Still Needed For ADV]]&lt;0,"Yes","No")</f>
        <v>No</v>
      </c>
      <c r="H323">
        <f>Table1[[#This Row],[On Website]]</f>
        <v>0</v>
      </c>
      <c r="I323">
        <f>Table1[[#This Row],[Setup Team Speak]]</f>
        <v>0</v>
      </c>
      <c r="J323" s="26" t="str">
        <f>IF(AND(Table2[[#This Row],[STF for ADV]],Table2[[#This Row],[PVP For ADV]],Table2[[#This Row],[On Website]],Table2[[#This Row],[Setup Team Speak]]="Yes"),"Yes","No")</f>
        <v>No</v>
      </c>
    </row>
    <row r="324" spans="2:10" x14ac:dyDescent="0.25">
      <c r="B324" s="24" t="str">
        <f>Table1[[#This Row],[Character name]]</f>
        <v>Wienerblut</v>
      </c>
      <c r="C324" s="25" t="str">
        <f>Table1[[#This Row],[At Handle]]</f>
        <v>Messmint</v>
      </c>
      <c r="D324" s="25" t="str">
        <f>Table1[[#This Row],[Fleet Rank]]</f>
        <v>4. Consul Initiate</v>
      </c>
      <c r="E324" s="25">
        <f>Table1[[#This Row],[PVP For ADV]]</f>
        <v>0</v>
      </c>
      <c r="F324" s="25">
        <f>Table1[[#This Row],[STF Lead For ADV]]</f>
        <v>0</v>
      </c>
      <c r="G324" s="25" t="str">
        <f>IF(Table1[[#This Row],[LFC Still Needed For ADV]]&lt;0,"Yes","No")</f>
        <v>Yes</v>
      </c>
      <c r="H324">
        <f>Table1[[#This Row],[On Website]]</f>
        <v>0</v>
      </c>
      <c r="I324">
        <f>Table1[[#This Row],[Setup Team Speak]]</f>
        <v>0</v>
      </c>
      <c r="J324" s="26" t="str">
        <f>IF(AND(Table2[[#This Row],[STF for ADV]],Table2[[#This Row],[PVP For ADV]],Table2[[#This Row],[On Website]],Table2[[#This Row],[Setup Team Speak]]="Yes"),"Yes","No")</f>
        <v>No</v>
      </c>
    </row>
    <row r="325" spans="2:10" x14ac:dyDescent="0.25">
      <c r="B325" s="24" t="str">
        <f>Table1[[#This Row],[Character name]]</f>
        <v>Wolfton</v>
      </c>
      <c r="C325" s="25" t="str">
        <f>Table1[[#This Row],[At Handle]]</f>
        <v>Wolfton</v>
      </c>
      <c r="D325" s="25" t="str">
        <f>Table1[[#This Row],[Fleet Rank]]</f>
        <v>2. Member</v>
      </c>
      <c r="E325" s="25">
        <f>Table1[[#This Row],[PVP For ADV]]</f>
        <v>0</v>
      </c>
      <c r="F325" s="25">
        <f>Table1[[#This Row],[STF Lead For ADV]]</f>
        <v>0</v>
      </c>
      <c r="G325" s="25" t="str">
        <f>IF(Table1[[#This Row],[LFC Still Needed For ADV]]&lt;0,"Yes","No")</f>
        <v>No</v>
      </c>
      <c r="H325">
        <f>Table1[[#This Row],[On Website]]</f>
        <v>0</v>
      </c>
      <c r="I325">
        <f>Table1[[#This Row],[Setup Team Speak]]</f>
        <v>0</v>
      </c>
      <c r="J325" s="26" t="str">
        <f>IF(AND(Table2[[#This Row],[STF for ADV]],Table2[[#This Row],[PVP For ADV]],Table2[[#This Row],[On Website]],Table2[[#This Row],[Setup Team Speak]]="Yes"),"Yes","No")</f>
        <v>No</v>
      </c>
    </row>
    <row r="326" spans="2:10" x14ac:dyDescent="0.25">
      <c r="B326" s="24" t="str">
        <f>Table1[[#This Row],[Character name]]</f>
        <v>xavi</v>
      </c>
      <c r="C326" s="25" t="str">
        <f>Table1[[#This Row],[At Handle]]</f>
        <v>xavi8212</v>
      </c>
      <c r="D326" s="25" t="str">
        <f>Table1[[#This Row],[Fleet Rank]]</f>
        <v>0. Initiate</v>
      </c>
      <c r="E326" s="25">
        <f>Table1[[#This Row],[PVP For ADV]]</f>
        <v>0</v>
      </c>
      <c r="F326" s="25">
        <f>Table1[[#This Row],[STF Lead For ADV]]</f>
        <v>0</v>
      </c>
      <c r="G326" s="25" t="str">
        <f>IF(Table1[[#This Row],[LFC Still Needed For ADV]]&lt;0,"Yes","No")</f>
        <v>No</v>
      </c>
      <c r="H326">
        <f>Table1[[#This Row],[On Website]]</f>
        <v>0</v>
      </c>
      <c r="I326">
        <f>Table1[[#This Row],[Setup Team Speak]]</f>
        <v>0</v>
      </c>
      <c r="J326" s="26" t="str">
        <f>IF(AND(Table2[[#This Row],[STF for ADV]],Table2[[#This Row],[PVP For ADV]],Table2[[#This Row],[On Website]],Table2[[#This Row],[Setup Team Speak]]="Yes"),"Yes","No")</f>
        <v>No</v>
      </c>
    </row>
    <row r="327" spans="2:10" x14ac:dyDescent="0.25">
      <c r="B327" s="24" t="str">
        <f>Table1[[#This Row],[Character name]]</f>
        <v>Xaxan</v>
      </c>
      <c r="C327" s="25" t="str">
        <f>Table1[[#This Row],[At Handle]]</f>
        <v>Asurith</v>
      </c>
      <c r="D327" s="25" t="str">
        <f>Table1[[#This Row],[Fleet Rank]]</f>
        <v>0. Initiate</v>
      </c>
      <c r="E327" s="25">
        <f>Table1[[#This Row],[PVP For ADV]]</f>
        <v>0</v>
      </c>
      <c r="F327" s="25">
        <f>Table1[[#This Row],[STF Lead For ADV]]</f>
        <v>0</v>
      </c>
      <c r="G327" s="25" t="str">
        <f>IF(Table1[[#This Row],[LFC Still Needed For ADV]]&lt;0,"Yes","No")</f>
        <v>No</v>
      </c>
      <c r="H327">
        <f>Table1[[#This Row],[On Website]]</f>
        <v>0</v>
      </c>
      <c r="I327">
        <f>Table1[[#This Row],[Setup Team Speak]]</f>
        <v>0</v>
      </c>
      <c r="J327" s="26" t="str">
        <f>IF(AND(Table2[[#This Row],[STF for ADV]],Table2[[#This Row],[PVP For ADV]],Table2[[#This Row],[On Website]],Table2[[#This Row],[Setup Team Speak]]="Yes"),"Yes","No")</f>
        <v>No</v>
      </c>
    </row>
    <row r="328" spans="2:10" x14ac:dyDescent="0.25">
      <c r="B328" s="24" t="str">
        <f>Table1[[#This Row],[Character name]]</f>
        <v>Zazon</v>
      </c>
      <c r="C328" s="25" t="str">
        <f>Table1[[#This Row],[At Handle]]</f>
        <v>cabal1202</v>
      </c>
      <c r="D328" s="25" t="str">
        <f>Table1[[#This Row],[Fleet Rank]]</f>
        <v>3. Senior Member</v>
      </c>
      <c r="E328" s="25">
        <f>Table1[[#This Row],[PVP For ADV]]</f>
        <v>0</v>
      </c>
      <c r="F328" s="25">
        <f>Table1[[#This Row],[STF Lead For ADV]]</f>
        <v>0</v>
      </c>
      <c r="G328" s="25" t="str">
        <f>IF(Table1[[#This Row],[LFC Still Needed For ADV]]&lt;0,"Yes","No")</f>
        <v>No</v>
      </c>
      <c r="H328">
        <f>Table1[[#This Row],[On Website]]</f>
        <v>0</v>
      </c>
      <c r="I328">
        <f>Table1[[#This Row],[Setup Team Speak]]</f>
        <v>0</v>
      </c>
      <c r="J328" s="26" t="str">
        <f>IF(AND(Table2[[#This Row],[STF for ADV]],Table2[[#This Row],[PVP For ADV]],Table2[[#This Row],[On Website]],Table2[[#This Row],[Setup Team Speak]]="Yes"),"Yes","No")</f>
        <v>No</v>
      </c>
    </row>
    <row r="329" spans="2:10" x14ac:dyDescent="0.25">
      <c r="B329" s="24" t="str">
        <f>Table1[[#This Row],[Character name]]</f>
        <v>Zeke</v>
      </c>
      <c r="C329" s="25" t="str">
        <f>Table1[[#This Row],[At Handle]]</f>
        <v>TimecopEO1</v>
      </c>
      <c r="D329" s="25" t="str">
        <f>Table1[[#This Row],[Fleet Rank]]</f>
        <v>1. Junior Member</v>
      </c>
      <c r="E329" s="25">
        <f>Table1[[#This Row],[PVP For ADV]]</f>
        <v>0</v>
      </c>
      <c r="F329" s="25">
        <f>Table1[[#This Row],[STF Lead For ADV]]</f>
        <v>0</v>
      </c>
      <c r="G329" s="25" t="str">
        <f>IF(Table1[[#This Row],[LFC Still Needed For ADV]]&lt;0,"Yes","No")</f>
        <v>No</v>
      </c>
      <c r="H329">
        <f>Table1[[#This Row],[On Website]]</f>
        <v>0</v>
      </c>
      <c r="I329">
        <f>Table1[[#This Row],[Setup Team Speak]]</f>
        <v>0</v>
      </c>
      <c r="J329" s="26" t="str">
        <f>IF(AND(Table2[[#This Row],[STF for ADV]],Table2[[#This Row],[PVP For ADV]],Table2[[#This Row],[On Website]],Table2[[#This Row],[Setup Team Speak]]="Yes"),"Yes","No")</f>
        <v>No</v>
      </c>
    </row>
    <row r="330" spans="2:10" x14ac:dyDescent="0.25">
      <c r="B330" s="24" t="str">
        <f>Table1[[#This Row],[Character name]]</f>
        <v>Zoimi</v>
      </c>
      <c r="C330" s="25" t="str">
        <f>Table1[[#This Row],[At Handle]]</f>
        <v>sl3dg3hamm3r</v>
      </c>
      <c r="D330" s="25" t="str">
        <f>Table1[[#This Row],[Fleet Rank]]</f>
        <v>1. Junior Member</v>
      </c>
      <c r="E330" s="25">
        <f>Table1[[#This Row],[PVP For ADV]]</f>
        <v>0</v>
      </c>
      <c r="F330" s="25">
        <f>Table1[[#This Row],[STF Lead For ADV]]</f>
        <v>0</v>
      </c>
      <c r="G330" s="25" t="str">
        <f>IF(Table1[[#This Row],[LFC Still Needed For ADV]]&lt;0,"Yes","No")</f>
        <v>No</v>
      </c>
      <c r="H330">
        <f>Table1[[#This Row],[On Website]]</f>
        <v>0</v>
      </c>
      <c r="I330">
        <f>Table1[[#This Row],[Setup Team Speak]]</f>
        <v>0</v>
      </c>
      <c r="J330" s="26" t="str">
        <f>IF(AND(Table2[[#This Row],[STF for ADV]],Table2[[#This Row],[PVP For ADV]],Table2[[#This Row],[On Website]],Table2[[#This Row],[Setup Team Speak]]="Yes"),"Yes","No")</f>
        <v>No</v>
      </c>
    </row>
    <row r="331" spans="2:10" x14ac:dyDescent="0.25">
      <c r="B331" s="24" t="str">
        <f>Table1[[#This Row],[Character name]]</f>
        <v>Zoune</v>
      </c>
      <c r="C331" s="25" t="str">
        <f>Table1[[#This Row],[At Handle]]</f>
        <v>kingsofleon</v>
      </c>
      <c r="D331" s="25" t="str">
        <f>Table1[[#This Row],[Fleet Rank]]</f>
        <v>0. Initiate</v>
      </c>
      <c r="E331" s="25">
        <f>Table1[[#This Row],[PVP For ADV]]</f>
        <v>0</v>
      </c>
      <c r="F331" s="25">
        <f>Table1[[#This Row],[STF Lead For ADV]]</f>
        <v>0</v>
      </c>
      <c r="G331" s="25" t="str">
        <f>IF(Table1[[#This Row],[LFC Still Needed For ADV]]&lt;0,"Yes","No")</f>
        <v>No</v>
      </c>
      <c r="H331">
        <f>Table1[[#This Row],[On Website]]</f>
        <v>0</v>
      </c>
      <c r="I331">
        <f>Table1[[#This Row],[Setup Team Speak]]</f>
        <v>0</v>
      </c>
      <c r="J331" s="26" t="str">
        <f>IF(AND(Table2[[#This Row],[STF for ADV]],Table2[[#This Row],[PVP For ADV]],Table2[[#This Row],[On Website]],Table2[[#This Row],[Setup Team Speak]]="Yes"),"Yes","No")</f>
        <v>No</v>
      </c>
    </row>
    <row r="332" spans="2:10" x14ac:dyDescent="0.25">
      <c r="B332" s="24" t="str">
        <f>Table1[[#This Row],[Character name]]</f>
        <v>Zrooper</v>
      </c>
      <c r="C332" s="25" t="str">
        <f>Table1[[#This Row],[At Handle]]</f>
        <v>Zrooper</v>
      </c>
      <c r="D332" s="25" t="str">
        <f>Table1[[#This Row],[Fleet Rank]]</f>
        <v>0. Initiate</v>
      </c>
      <c r="E332" s="25">
        <f>Table1[[#This Row],[PVP For ADV]]</f>
        <v>0</v>
      </c>
      <c r="F332" s="25">
        <f>Table1[[#This Row],[STF Lead For ADV]]</f>
        <v>0</v>
      </c>
      <c r="G332" s="25" t="str">
        <f>IF(Table1[[#This Row],[LFC Still Needed For ADV]]&lt;0,"Yes","No")</f>
        <v>No</v>
      </c>
      <c r="H332">
        <f>Table1[[#This Row],[On Website]]</f>
        <v>0</v>
      </c>
      <c r="I332">
        <f>Table1[[#This Row],[Setup Team Speak]]</f>
        <v>0</v>
      </c>
      <c r="J332" s="26" t="str">
        <f>IF(AND(Table2[[#This Row],[STF for ADV]],Table2[[#This Row],[PVP For ADV]],Table2[[#This Row],[On Website]],Table2[[#This Row],[Setup Team Speak]]="Yes"),"Yes","No")</f>
        <v>No</v>
      </c>
    </row>
    <row r="333" spans="2:10" x14ac:dyDescent="0.25">
      <c r="B333" s="24">
        <f>Table1[[#This Row],[Character name]]</f>
        <v>0</v>
      </c>
      <c r="C333" s="25">
        <f>Table1[[#This Row],[At Handle]]</f>
        <v>0</v>
      </c>
      <c r="D333" s="25">
        <f>Table1[[#This Row],[Fleet Rank]]</f>
        <v>0</v>
      </c>
      <c r="E333" s="25">
        <f>Table1[[#This Row],[PVP For ADV]]</f>
        <v>0</v>
      </c>
      <c r="F333" s="25">
        <f>Table1[[#This Row],[STF Lead For ADV]]</f>
        <v>0</v>
      </c>
      <c r="G333" s="25" t="str">
        <f>IF(Table1[[#This Row],[LFC Still Needed For ADV]]&lt;0,"Yes","No")</f>
        <v>No</v>
      </c>
      <c r="H333">
        <f>Table1[[#This Row],[On Website]]</f>
        <v>0</v>
      </c>
      <c r="I333">
        <f>Table1[[#This Row],[Setup Team Speak]]</f>
        <v>0</v>
      </c>
      <c r="J333" s="26" t="str">
        <f>IF(AND(Table2[[#This Row],[STF for ADV]],Table2[[#This Row],[PVP For ADV]],Table2[[#This Row],[On Website]],Table2[[#This Row],[Setup Team Speak]]="Yes"),"Yes","No")</f>
        <v>No</v>
      </c>
    </row>
    <row r="334" spans="2:10" x14ac:dyDescent="0.25">
      <c r="B334" s="24">
        <f>Table1[[#This Row],[Character name]]</f>
        <v>0</v>
      </c>
      <c r="C334" s="25">
        <f>Table1[[#This Row],[At Handle]]</f>
        <v>0</v>
      </c>
      <c r="D334" s="25">
        <f>Table1[[#This Row],[Fleet Rank]]</f>
        <v>0</v>
      </c>
      <c r="E334" s="25">
        <f>Table1[[#This Row],[PVP For ADV]]</f>
        <v>0</v>
      </c>
      <c r="F334" s="25">
        <f>Table1[[#This Row],[STF Lead For ADV]]</f>
        <v>0</v>
      </c>
      <c r="G334" s="25" t="str">
        <f>IF(Table1[[#This Row],[LFC Still Needed For ADV]]&lt;0,"Yes","No")</f>
        <v>No</v>
      </c>
      <c r="H334">
        <f>Table1[[#This Row],[On Website]]</f>
        <v>0</v>
      </c>
      <c r="I334">
        <f>Table1[[#This Row],[Setup Team Speak]]</f>
        <v>0</v>
      </c>
      <c r="J334" s="26" t="str">
        <f>IF(AND(Table2[[#This Row],[STF for ADV]],Table2[[#This Row],[PVP For ADV]],Table2[[#This Row],[On Website]],Table2[[#This Row],[Setup Team Speak]]="Yes"),"Yes","No")</f>
        <v>No</v>
      </c>
    </row>
    <row r="335" spans="2:10" x14ac:dyDescent="0.25">
      <c r="B335" s="24">
        <f>Table1[[#This Row],[Character name]]</f>
        <v>0</v>
      </c>
      <c r="C335" s="25">
        <f>Table1[[#This Row],[At Handle]]</f>
        <v>0</v>
      </c>
      <c r="D335" s="25">
        <f>Table1[[#This Row],[Fleet Rank]]</f>
        <v>0</v>
      </c>
      <c r="E335" s="25">
        <f>Table1[[#This Row],[PVP For ADV]]</f>
        <v>0</v>
      </c>
      <c r="F335" s="25">
        <f>Table1[[#This Row],[STF Lead For ADV]]</f>
        <v>0</v>
      </c>
      <c r="G335" s="25" t="str">
        <f>IF(Table1[[#This Row],[LFC Still Needed For ADV]]&lt;0,"Yes","No")</f>
        <v>No</v>
      </c>
      <c r="H335">
        <f>Table1[[#This Row],[On Website]]</f>
        <v>0</v>
      </c>
      <c r="I335">
        <f>Table1[[#This Row],[Setup Team Speak]]</f>
        <v>0</v>
      </c>
      <c r="J335" s="26" t="str">
        <f>IF(AND(Table2[[#This Row],[STF for ADV]],Table2[[#This Row],[PVP For ADV]],Table2[[#This Row],[On Website]],Table2[[#This Row],[Setup Team Speak]]="Yes"),"Yes","No")</f>
        <v>No</v>
      </c>
    </row>
    <row r="336" spans="2:10" x14ac:dyDescent="0.25">
      <c r="B336" s="24">
        <f>Table1[[#This Row],[Character name]]</f>
        <v>0</v>
      </c>
      <c r="C336" s="25">
        <f>Table1[[#This Row],[At Handle]]</f>
        <v>0</v>
      </c>
      <c r="D336" s="25">
        <f>Table1[[#This Row],[Fleet Rank]]</f>
        <v>0</v>
      </c>
      <c r="E336" s="25">
        <f>Table1[[#This Row],[PVP For ADV]]</f>
        <v>0</v>
      </c>
      <c r="F336" s="25">
        <f>Table1[[#This Row],[STF Lead For ADV]]</f>
        <v>0</v>
      </c>
      <c r="G336" s="25" t="str">
        <f>IF(Table1[[#This Row],[LFC Still Needed For ADV]]&lt;0,"Yes","No")</f>
        <v>No</v>
      </c>
      <c r="H336">
        <f>Table1[[#This Row],[On Website]]</f>
        <v>0</v>
      </c>
      <c r="I336">
        <f>Table1[[#This Row],[Setup Team Speak]]</f>
        <v>0</v>
      </c>
      <c r="J336" s="26" t="str">
        <f>IF(AND(Table2[[#This Row],[STF for ADV]],Table2[[#This Row],[PVP For ADV]],Table2[[#This Row],[On Website]],Table2[[#This Row],[Setup Team Speak]]="Yes"),"Yes","No")</f>
        <v>No</v>
      </c>
    </row>
    <row r="337" spans="2:10" x14ac:dyDescent="0.25">
      <c r="B337" s="24">
        <f>Table1[[#This Row],[Character name]]</f>
        <v>0</v>
      </c>
      <c r="C337" s="25">
        <f>Table1[[#This Row],[At Handle]]</f>
        <v>0</v>
      </c>
      <c r="D337" s="25">
        <f>Table1[[#This Row],[Fleet Rank]]</f>
        <v>0</v>
      </c>
      <c r="E337" s="25">
        <f>Table1[[#This Row],[PVP For ADV]]</f>
        <v>0</v>
      </c>
      <c r="F337" s="25">
        <f>Table1[[#This Row],[STF Lead For ADV]]</f>
        <v>0</v>
      </c>
      <c r="G337" s="25" t="str">
        <f>IF(Table1[[#This Row],[LFC Still Needed For ADV]]&lt;0,"Yes","No")</f>
        <v>No</v>
      </c>
      <c r="H337">
        <f>Table1[[#This Row],[On Website]]</f>
        <v>0</v>
      </c>
      <c r="I337">
        <f>Table1[[#This Row],[Setup Team Speak]]</f>
        <v>0</v>
      </c>
      <c r="J337" s="26" t="str">
        <f>IF(AND(Table2[[#This Row],[STF for ADV]],Table2[[#This Row],[PVP For ADV]],Table2[[#This Row],[On Website]],Table2[[#This Row],[Setup Team Speak]]="Yes"),"Yes","No")</f>
        <v>No</v>
      </c>
    </row>
    <row r="338" spans="2:10" x14ac:dyDescent="0.25">
      <c r="B338" s="24">
        <f>Table1[[#This Row],[Character name]]</f>
        <v>0</v>
      </c>
      <c r="C338" s="25">
        <f>Table1[[#This Row],[At Handle]]</f>
        <v>0</v>
      </c>
      <c r="D338" s="25">
        <f>Table1[[#This Row],[Fleet Rank]]</f>
        <v>0</v>
      </c>
      <c r="E338" s="25">
        <f>Table1[[#This Row],[PVP For ADV]]</f>
        <v>0</v>
      </c>
      <c r="F338" s="25">
        <f>Table1[[#This Row],[STF Lead For ADV]]</f>
        <v>0</v>
      </c>
      <c r="G338" s="25" t="str">
        <f>IF(Table1[[#This Row],[LFC Still Needed For ADV]]&lt;0,"Yes","No")</f>
        <v>No</v>
      </c>
      <c r="H338">
        <f>Table1[[#This Row],[On Website]]</f>
        <v>0</v>
      </c>
      <c r="I338">
        <f>Table1[[#This Row],[Setup Team Speak]]</f>
        <v>0</v>
      </c>
      <c r="J338" s="26" t="str">
        <f>IF(AND(Table2[[#This Row],[STF for ADV]],Table2[[#This Row],[PVP For ADV]],Table2[[#This Row],[On Website]],Table2[[#This Row],[Setup Team Speak]]="Yes"),"Yes","No")</f>
        <v>No</v>
      </c>
    </row>
    <row r="339" spans="2:10" x14ac:dyDescent="0.25">
      <c r="B339" s="24">
        <f>Table1[[#This Row],[Character name]]</f>
        <v>0</v>
      </c>
      <c r="C339" s="25">
        <f>Table1[[#This Row],[At Handle]]</f>
        <v>0</v>
      </c>
      <c r="D339" s="25">
        <f>Table1[[#This Row],[Fleet Rank]]</f>
        <v>0</v>
      </c>
      <c r="E339" s="25">
        <f>Table1[[#This Row],[PVP For ADV]]</f>
        <v>0</v>
      </c>
      <c r="F339" s="25">
        <f>Table1[[#This Row],[STF Lead For ADV]]</f>
        <v>0</v>
      </c>
      <c r="G339" s="25" t="str">
        <f>IF(Table1[[#This Row],[LFC Still Needed For ADV]]&lt;0,"Yes","No")</f>
        <v>No</v>
      </c>
      <c r="H339">
        <f>Table1[[#This Row],[On Website]]</f>
        <v>0</v>
      </c>
      <c r="I339">
        <f>Table1[[#This Row],[Setup Team Speak]]</f>
        <v>0</v>
      </c>
      <c r="J339" s="26" t="str">
        <f>IF(AND(Table2[[#This Row],[STF for ADV]],Table2[[#This Row],[PVP For ADV]],Table2[[#This Row],[On Website]],Table2[[#This Row],[Setup Team Speak]]="Yes"),"Yes","No")</f>
        <v>No</v>
      </c>
    </row>
    <row r="340" spans="2:10" x14ac:dyDescent="0.25">
      <c r="B340" s="24">
        <f>Table1[[#This Row],[Character name]]</f>
        <v>0</v>
      </c>
      <c r="C340" s="25">
        <f>Table1[[#This Row],[At Handle]]</f>
        <v>0</v>
      </c>
      <c r="D340" s="25">
        <f>Table1[[#This Row],[Fleet Rank]]</f>
        <v>0</v>
      </c>
      <c r="E340" s="25">
        <f>Table1[[#This Row],[PVP For ADV]]</f>
        <v>0</v>
      </c>
      <c r="F340" s="25">
        <f>Table1[[#This Row],[STF Lead For ADV]]</f>
        <v>0</v>
      </c>
      <c r="G340" s="25" t="str">
        <f>IF(Table1[[#This Row],[LFC Still Needed For ADV]]&lt;0,"Yes","No")</f>
        <v>No</v>
      </c>
      <c r="H340">
        <f>Table1[[#This Row],[On Website]]</f>
        <v>0</v>
      </c>
      <c r="I340">
        <f>Table1[[#This Row],[Setup Team Speak]]</f>
        <v>0</v>
      </c>
      <c r="J340" s="26" t="str">
        <f>IF(AND(Table2[[#This Row],[STF for ADV]],Table2[[#This Row],[PVP For ADV]],Table2[[#This Row],[On Website]],Table2[[#This Row],[Setup Team Speak]]="Yes"),"Yes","No")</f>
        <v>No</v>
      </c>
    </row>
    <row r="341" spans="2:10" x14ac:dyDescent="0.25">
      <c r="B341" s="24">
        <f>Table1[[#This Row],[Character name]]</f>
        <v>0</v>
      </c>
      <c r="C341" s="25">
        <f>Table1[[#This Row],[At Handle]]</f>
        <v>0</v>
      </c>
      <c r="D341" s="25">
        <f>Table1[[#This Row],[Fleet Rank]]</f>
        <v>0</v>
      </c>
      <c r="E341" s="25">
        <f>Table1[[#This Row],[PVP For ADV]]</f>
        <v>0</v>
      </c>
      <c r="F341" s="25">
        <f>Table1[[#This Row],[STF Lead For ADV]]</f>
        <v>0</v>
      </c>
      <c r="G341" s="25" t="str">
        <f>IF(Table1[[#This Row],[LFC Still Needed For ADV]]&lt;0,"Yes","No")</f>
        <v>No</v>
      </c>
      <c r="H341">
        <f>Table1[[#This Row],[On Website]]</f>
        <v>0</v>
      </c>
      <c r="I341">
        <f>Table1[[#This Row],[Setup Team Speak]]</f>
        <v>0</v>
      </c>
      <c r="J341" s="26" t="str">
        <f>IF(AND(Table2[[#This Row],[STF for ADV]],Table2[[#This Row],[PVP For ADV]],Table2[[#This Row],[On Website]],Table2[[#This Row],[Setup Team Speak]]="Yes"),"Yes","No")</f>
        <v>No</v>
      </c>
    </row>
    <row r="342" spans="2:10" x14ac:dyDescent="0.25">
      <c r="B342" s="24">
        <f>Table1[[#This Row],[Character name]]</f>
        <v>0</v>
      </c>
      <c r="C342" s="25">
        <f>Table1[[#This Row],[At Handle]]</f>
        <v>0</v>
      </c>
      <c r="D342" s="25">
        <f>Table1[[#This Row],[Fleet Rank]]</f>
        <v>0</v>
      </c>
      <c r="E342" s="25">
        <f>Table1[[#This Row],[PVP For ADV]]</f>
        <v>0</v>
      </c>
      <c r="F342" s="25">
        <f>Table1[[#This Row],[STF Lead For ADV]]</f>
        <v>0</v>
      </c>
      <c r="G342" s="25" t="str">
        <f>IF(Table1[[#This Row],[LFC Still Needed For ADV]]&lt;0,"Yes","No")</f>
        <v>No</v>
      </c>
      <c r="H342">
        <f>Table1[[#This Row],[On Website]]</f>
        <v>0</v>
      </c>
      <c r="I342">
        <f>Table1[[#This Row],[Setup Team Speak]]</f>
        <v>0</v>
      </c>
      <c r="J342" s="26" t="str">
        <f>IF(AND(Table2[[#This Row],[STF for ADV]],Table2[[#This Row],[PVP For ADV]],Table2[[#This Row],[On Website]],Table2[[#This Row],[Setup Team Speak]]="Yes"),"Yes","No")</f>
        <v>No</v>
      </c>
    </row>
    <row r="343" spans="2:10" x14ac:dyDescent="0.25">
      <c r="B343" s="24">
        <f>Table1[[#This Row],[Character name]]</f>
        <v>0</v>
      </c>
      <c r="C343" s="25">
        <f>Table1[[#This Row],[At Handle]]</f>
        <v>0</v>
      </c>
      <c r="D343" s="25">
        <f>Table1[[#This Row],[Fleet Rank]]</f>
        <v>0</v>
      </c>
      <c r="E343" s="25">
        <f>Table1[[#This Row],[PVP For ADV]]</f>
        <v>0</v>
      </c>
      <c r="F343" s="25">
        <f>Table1[[#This Row],[STF Lead For ADV]]</f>
        <v>0</v>
      </c>
      <c r="G343" s="25" t="str">
        <f>IF(Table1[[#This Row],[LFC Still Needed For ADV]]&lt;0,"Yes","No")</f>
        <v>No</v>
      </c>
      <c r="H343">
        <f>Table1[[#This Row],[On Website]]</f>
        <v>0</v>
      </c>
      <c r="I343">
        <f>Table1[[#This Row],[Setup Team Speak]]</f>
        <v>0</v>
      </c>
      <c r="J343" s="26" t="str">
        <f>IF(AND(Table2[[#This Row],[STF for ADV]],Table2[[#This Row],[PVP For ADV]],Table2[[#This Row],[On Website]],Table2[[#This Row],[Setup Team Speak]]="Yes"),"Yes","No")</f>
        <v>No</v>
      </c>
    </row>
    <row r="344" spans="2:10" x14ac:dyDescent="0.25">
      <c r="B344" s="24">
        <f>Table1[[#This Row],[Character name]]</f>
        <v>0</v>
      </c>
      <c r="C344" s="25">
        <f>Table1[[#This Row],[At Handle]]</f>
        <v>0</v>
      </c>
      <c r="D344" s="25">
        <f>Table1[[#This Row],[Fleet Rank]]</f>
        <v>0</v>
      </c>
      <c r="E344" s="25">
        <f>Table1[[#This Row],[PVP For ADV]]</f>
        <v>0</v>
      </c>
      <c r="F344" s="25">
        <f>Table1[[#This Row],[STF Lead For ADV]]</f>
        <v>0</v>
      </c>
      <c r="G344" s="25" t="str">
        <f>IF(Table1[[#This Row],[LFC Still Needed For ADV]]&lt;0,"Yes","No")</f>
        <v>No</v>
      </c>
      <c r="H344">
        <f>Table1[[#This Row],[On Website]]</f>
        <v>0</v>
      </c>
      <c r="I344">
        <f>Table1[[#This Row],[Setup Team Speak]]</f>
        <v>0</v>
      </c>
      <c r="J344" s="26" t="str">
        <f>IF(AND(Table2[[#This Row],[STF for ADV]],Table2[[#This Row],[PVP For ADV]],Table2[[#This Row],[On Website]],Table2[[#This Row],[Setup Team Speak]]="Yes"),"Yes","No")</f>
        <v>No</v>
      </c>
    </row>
    <row r="345" spans="2:10" x14ac:dyDescent="0.25">
      <c r="B345" s="24">
        <f>Table1[[#This Row],[Character name]]</f>
        <v>0</v>
      </c>
      <c r="C345" s="25">
        <f>Table1[[#This Row],[At Handle]]</f>
        <v>0</v>
      </c>
      <c r="D345" s="25">
        <f>Table1[[#This Row],[Fleet Rank]]</f>
        <v>0</v>
      </c>
      <c r="E345" s="25">
        <f>Table1[[#This Row],[PVP For ADV]]</f>
        <v>0</v>
      </c>
      <c r="F345" s="25">
        <f>Table1[[#This Row],[STF Lead For ADV]]</f>
        <v>0</v>
      </c>
      <c r="G345" s="25" t="str">
        <f>IF(Table1[[#This Row],[LFC Still Needed For ADV]]&lt;0,"Yes","No")</f>
        <v>No</v>
      </c>
      <c r="H345">
        <f>Table1[[#This Row],[On Website]]</f>
        <v>0</v>
      </c>
      <c r="I345">
        <f>Table1[[#This Row],[Setup Team Speak]]</f>
        <v>0</v>
      </c>
      <c r="J345" s="26" t="str">
        <f>IF(AND(Table2[[#This Row],[STF for ADV]],Table2[[#This Row],[PVP For ADV]],Table2[[#This Row],[On Website]],Table2[[#This Row],[Setup Team Speak]]="Yes"),"Yes","No")</f>
        <v>No</v>
      </c>
    </row>
    <row r="346" spans="2:10" x14ac:dyDescent="0.25">
      <c r="B346" s="24">
        <f>Table1[[#This Row],[Character name]]</f>
        <v>0</v>
      </c>
      <c r="C346" s="25">
        <f>Table1[[#This Row],[At Handle]]</f>
        <v>0</v>
      </c>
      <c r="D346" s="25">
        <f>Table1[[#This Row],[Fleet Rank]]</f>
        <v>0</v>
      </c>
      <c r="E346" s="25">
        <f>Table1[[#This Row],[PVP For ADV]]</f>
        <v>0</v>
      </c>
      <c r="F346" s="25">
        <f>Table1[[#This Row],[STF Lead For ADV]]</f>
        <v>0</v>
      </c>
      <c r="G346" s="25" t="str">
        <f>IF(Table1[[#This Row],[LFC Still Needed For ADV]]&lt;0,"Yes","No")</f>
        <v>No</v>
      </c>
      <c r="H346">
        <f>Table1[[#This Row],[On Website]]</f>
        <v>0</v>
      </c>
      <c r="I346">
        <f>Table1[[#This Row],[Setup Team Speak]]</f>
        <v>0</v>
      </c>
      <c r="J346" s="26" t="str">
        <f>IF(AND(Table2[[#This Row],[STF for ADV]],Table2[[#This Row],[PVP For ADV]],Table2[[#This Row],[On Website]],Table2[[#This Row],[Setup Team Speak]]="Yes"),"Yes","No")</f>
        <v>No</v>
      </c>
    </row>
    <row r="347" spans="2:10" x14ac:dyDescent="0.25">
      <c r="B347" s="24">
        <f>Table1[[#This Row],[Character name]]</f>
        <v>0</v>
      </c>
      <c r="C347" s="25">
        <f>Table1[[#This Row],[At Handle]]</f>
        <v>0</v>
      </c>
      <c r="D347" s="25">
        <f>Table1[[#This Row],[Fleet Rank]]</f>
        <v>0</v>
      </c>
      <c r="E347" s="25">
        <f>Table1[[#This Row],[PVP For ADV]]</f>
        <v>0</v>
      </c>
      <c r="F347" s="25">
        <f>Table1[[#This Row],[STF Lead For ADV]]</f>
        <v>0</v>
      </c>
      <c r="G347" s="25" t="str">
        <f>IF(Table1[[#This Row],[LFC Still Needed For ADV]]&lt;0,"Yes","No")</f>
        <v>No</v>
      </c>
      <c r="H347">
        <f>Table1[[#This Row],[On Website]]</f>
        <v>0</v>
      </c>
      <c r="I347">
        <f>Table1[[#This Row],[Setup Team Speak]]</f>
        <v>0</v>
      </c>
      <c r="J347" s="26" t="str">
        <f>IF(AND(Table2[[#This Row],[STF for ADV]],Table2[[#This Row],[PVP For ADV]],Table2[[#This Row],[On Website]],Table2[[#This Row],[Setup Team Speak]]="Yes"),"Yes","No")</f>
        <v>No</v>
      </c>
    </row>
    <row r="348" spans="2:10" x14ac:dyDescent="0.25">
      <c r="B348" s="24">
        <f>Table1[[#This Row],[Character name]]</f>
        <v>0</v>
      </c>
      <c r="C348" s="25">
        <f>Table1[[#This Row],[At Handle]]</f>
        <v>0</v>
      </c>
      <c r="D348" s="25">
        <f>Table1[[#This Row],[Fleet Rank]]</f>
        <v>0</v>
      </c>
      <c r="E348" s="25">
        <f>Table1[[#This Row],[PVP For ADV]]</f>
        <v>0</v>
      </c>
      <c r="F348" s="25">
        <f>Table1[[#This Row],[STF Lead For ADV]]</f>
        <v>0</v>
      </c>
      <c r="G348" s="25" t="str">
        <f>IF(Table1[[#This Row],[LFC Still Needed For ADV]]&lt;0,"Yes","No")</f>
        <v>No</v>
      </c>
      <c r="H348">
        <f>Table1[[#This Row],[On Website]]</f>
        <v>0</v>
      </c>
      <c r="I348">
        <f>Table1[[#This Row],[Setup Team Speak]]</f>
        <v>0</v>
      </c>
      <c r="J348" s="26" t="str">
        <f>IF(AND(Table2[[#This Row],[STF for ADV]],Table2[[#This Row],[PVP For ADV]],Table2[[#This Row],[On Website]],Table2[[#This Row],[Setup Team Speak]]="Yes"),"Yes","No")</f>
        <v>No</v>
      </c>
    </row>
    <row r="349" spans="2:10" x14ac:dyDescent="0.25">
      <c r="B349" s="24">
        <f>Table1[[#This Row],[Character name]]</f>
        <v>0</v>
      </c>
      <c r="C349" s="25">
        <f>Table1[[#This Row],[At Handle]]</f>
        <v>0</v>
      </c>
      <c r="D349" s="25">
        <f>Table1[[#This Row],[Fleet Rank]]</f>
        <v>0</v>
      </c>
      <c r="E349" s="25">
        <f>Table1[[#This Row],[PVP For ADV]]</f>
        <v>0</v>
      </c>
      <c r="F349" s="25">
        <f>Table1[[#This Row],[STF Lead For ADV]]</f>
        <v>0</v>
      </c>
      <c r="G349" s="25" t="str">
        <f>IF(Table1[[#This Row],[LFC Still Needed For ADV]]&lt;0,"Yes","No")</f>
        <v>No</v>
      </c>
      <c r="H349">
        <f>Table1[[#This Row],[On Website]]</f>
        <v>0</v>
      </c>
      <c r="I349">
        <f>Table1[[#This Row],[Setup Team Speak]]</f>
        <v>0</v>
      </c>
      <c r="J349" s="26" t="str">
        <f>IF(AND(Table2[[#This Row],[STF for ADV]],Table2[[#This Row],[PVP For ADV]],Table2[[#This Row],[On Website]],Table2[[#This Row],[Setup Team Speak]]="Yes"),"Yes","No")</f>
        <v>No</v>
      </c>
    </row>
    <row r="350" spans="2:10" x14ac:dyDescent="0.25">
      <c r="B350" s="24">
        <f>Table1[[#This Row],[Character name]]</f>
        <v>0</v>
      </c>
      <c r="C350" s="25">
        <f>Table1[[#This Row],[At Handle]]</f>
        <v>0</v>
      </c>
      <c r="D350" s="25">
        <f>Table1[[#This Row],[Fleet Rank]]</f>
        <v>0</v>
      </c>
      <c r="E350" s="25">
        <f>Table1[[#This Row],[PVP For ADV]]</f>
        <v>0</v>
      </c>
      <c r="F350" s="25">
        <f>Table1[[#This Row],[STF Lead For ADV]]</f>
        <v>0</v>
      </c>
      <c r="G350" s="25" t="str">
        <f>IF(Table1[[#This Row],[LFC Still Needed For ADV]]&lt;0,"Yes","No")</f>
        <v>No</v>
      </c>
      <c r="H350">
        <f>Table1[[#This Row],[On Website]]</f>
        <v>0</v>
      </c>
      <c r="I350">
        <f>Table1[[#This Row],[Setup Team Speak]]</f>
        <v>0</v>
      </c>
      <c r="J350" s="26" t="str">
        <f>IF(AND(Table2[[#This Row],[STF for ADV]],Table2[[#This Row],[PVP For ADV]],Table2[[#This Row],[On Website]],Table2[[#This Row],[Setup Team Speak]]="Yes"),"Yes","No")</f>
        <v>No</v>
      </c>
    </row>
    <row r="351" spans="2:10" x14ac:dyDescent="0.25">
      <c r="B351" s="24">
        <f>Table1[[#This Row],[Character name]]</f>
        <v>0</v>
      </c>
      <c r="C351" s="25">
        <f>Table1[[#This Row],[At Handle]]</f>
        <v>0</v>
      </c>
      <c r="D351" s="25">
        <f>Table1[[#This Row],[Fleet Rank]]</f>
        <v>0</v>
      </c>
      <c r="E351" s="25">
        <f>Table1[[#This Row],[PVP For ADV]]</f>
        <v>0</v>
      </c>
      <c r="F351" s="25">
        <f>Table1[[#This Row],[STF Lead For ADV]]</f>
        <v>0</v>
      </c>
      <c r="G351" s="25" t="str">
        <f>IF(Table1[[#This Row],[LFC Still Needed For ADV]]&lt;0,"Yes","No")</f>
        <v>No</v>
      </c>
      <c r="H351">
        <f>Table1[[#This Row],[On Website]]</f>
        <v>0</v>
      </c>
      <c r="I351">
        <f>Table1[[#This Row],[Setup Team Speak]]</f>
        <v>0</v>
      </c>
      <c r="J351" s="26" t="str">
        <f>IF(AND(Table2[[#This Row],[STF for ADV]],Table2[[#This Row],[PVP For ADV]],Table2[[#This Row],[On Website]],Table2[[#This Row],[Setup Team Speak]]="Yes"),"Yes","No")</f>
        <v>No</v>
      </c>
    </row>
    <row r="352" spans="2:10" x14ac:dyDescent="0.25">
      <c r="B352" s="24">
        <f>Table1[[#This Row],[Character name]]</f>
        <v>0</v>
      </c>
      <c r="C352" s="25">
        <f>Table1[[#This Row],[At Handle]]</f>
        <v>0</v>
      </c>
      <c r="D352" s="25">
        <f>Table1[[#This Row],[Fleet Rank]]</f>
        <v>0</v>
      </c>
      <c r="E352" s="25">
        <f>Table1[[#This Row],[PVP For ADV]]</f>
        <v>0</v>
      </c>
      <c r="F352" s="25">
        <f>Table1[[#This Row],[STF Lead For ADV]]</f>
        <v>0</v>
      </c>
      <c r="G352" s="25" t="str">
        <f>IF(Table1[[#This Row],[LFC Still Needed For ADV]]&lt;0,"Yes","No")</f>
        <v>No</v>
      </c>
      <c r="H352">
        <f>Table1[[#This Row],[On Website]]</f>
        <v>0</v>
      </c>
      <c r="I352">
        <f>Table1[[#This Row],[Setup Team Speak]]</f>
        <v>0</v>
      </c>
      <c r="J352" s="26" t="str">
        <f>IF(AND(Table2[[#This Row],[STF for ADV]],Table2[[#This Row],[PVP For ADV]],Table2[[#This Row],[On Website]],Table2[[#This Row],[Setup Team Speak]]="Yes"),"Yes","No")</f>
        <v>No</v>
      </c>
    </row>
    <row r="353" spans="2:10" x14ac:dyDescent="0.25">
      <c r="B353" s="24">
        <f>Table1[[#This Row],[Character name]]</f>
        <v>0</v>
      </c>
      <c r="C353" s="25">
        <f>Table1[[#This Row],[At Handle]]</f>
        <v>0</v>
      </c>
      <c r="D353" s="25">
        <f>Table1[[#This Row],[Fleet Rank]]</f>
        <v>0</v>
      </c>
      <c r="E353" s="25">
        <f>Table1[[#This Row],[PVP For ADV]]</f>
        <v>0</v>
      </c>
      <c r="F353" s="25">
        <f>Table1[[#This Row],[STF Lead For ADV]]</f>
        <v>0</v>
      </c>
      <c r="G353" s="25" t="str">
        <f>IF(Table1[[#This Row],[LFC Still Needed For ADV]]&lt;0,"Yes","No")</f>
        <v>No</v>
      </c>
      <c r="H353">
        <f>Table1[[#This Row],[On Website]]</f>
        <v>0</v>
      </c>
      <c r="I353">
        <f>Table1[[#This Row],[Setup Team Speak]]</f>
        <v>0</v>
      </c>
      <c r="J353" s="26" t="str">
        <f>IF(AND(Table2[[#This Row],[STF for ADV]],Table2[[#This Row],[PVP For ADV]],Table2[[#This Row],[On Website]],Table2[[#This Row],[Setup Team Speak]]="Yes"),"Yes","No")</f>
        <v>No</v>
      </c>
    </row>
    <row r="354" spans="2:10" x14ac:dyDescent="0.25">
      <c r="B354" s="24">
        <f>Table1[[#This Row],[Character name]]</f>
        <v>0</v>
      </c>
      <c r="C354" s="25">
        <f>Table1[[#This Row],[At Handle]]</f>
        <v>0</v>
      </c>
      <c r="D354" s="25">
        <f>Table1[[#This Row],[Fleet Rank]]</f>
        <v>0</v>
      </c>
      <c r="E354" s="25">
        <f>Table1[[#This Row],[PVP For ADV]]</f>
        <v>0</v>
      </c>
      <c r="F354" s="25">
        <f>Table1[[#This Row],[STF Lead For ADV]]</f>
        <v>0</v>
      </c>
      <c r="G354" s="25" t="str">
        <f>IF(Table1[[#This Row],[LFC Still Needed For ADV]]&lt;0,"Yes","No")</f>
        <v>No</v>
      </c>
      <c r="H354">
        <f>Table1[[#This Row],[On Website]]</f>
        <v>0</v>
      </c>
      <c r="I354">
        <f>Table1[[#This Row],[Setup Team Speak]]</f>
        <v>0</v>
      </c>
      <c r="J354" s="26" t="str">
        <f>IF(AND(Table2[[#This Row],[STF for ADV]],Table2[[#This Row],[PVP For ADV]],Table2[[#This Row],[On Website]],Table2[[#This Row],[Setup Team Speak]]="Yes"),"Yes","No")</f>
        <v>No</v>
      </c>
    </row>
    <row r="355" spans="2:10" x14ac:dyDescent="0.25">
      <c r="B355" s="24">
        <f>Table1[[#This Row],[Character name]]</f>
        <v>0</v>
      </c>
      <c r="C355" s="25">
        <f>Table1[[#This Row],[At Handle]]</f>
        <v>0</v>
      </c>
      <c r="D355" s="25">
        <f>Table1[[#This Row],[Fleet Rank]]</f>
        <v>0</v>
      </c>
      <c r="E355" s="25">
        <f>Table1[[#This Row],[PVP For ADV]]</f>
        <v>0</v>
      </c>
      <c r="F355" s="25">
        <f>Table1[[#This Row],[STF Lead For ADV]]</f>
        <v>0</v>
      </c>
      <c r="G355" s="25" t="str">
        <f>IF(Table1[[#This Row],[LFC Still Needed For ADV]]&lt;0,"Yes","No")</f>
        <v>No</v>
      </c>
      <c r="H355">
        <f>Table1[[#This Row],[On Website]]</f>
        <v>0</v>
      </c>
      <c r="I355">
        <f>Table1[[#This Row],[Setup Team Speak]]</f>
        <v>0</v>
      </c>
      <c r="J355" s="26" t="str">
        <f>IF(AND(Table2[[#This Row],[STF for ADV]],Table2[[#This Row],[PVP For ADV]],Table2[[#This Row],[On Website]],Table2[[#This Row],[Setup Team Speak]]="Yes"),"Yes","No")</f>
        <v>No</v>
      </c>
    </row>
    <row r="356" spans="2:10" x14ac:dyDescent="0.25">
      <c r="B356" s="24">
        <f>Table1[[#This Row],[Character name]]</f>
        <v>0</v>
      </c>
      <c r="C356" s="25">
        <f>Table1[[#This Row],[At Handle]]</f>
        <v>0</v>
      </c>
      <c r="D356" s="25">
        <f>Table1[[#This Row],[Fleet Rank]]</f>
        <v>0</v>
      </c>
      <c r="E356" s="25">
        <f>Table1[[#This Row],[PVP For ADV]]</f>
        <v>0</v>
      </c>
      <c r="F356" s="25">
        <f>Table1[[#This Row],[STF Lead For ADV]]</f>
        <v>0</v>
      </c>
      <c r="G356" s="25" t="str">
        <f>IF(Table1[[#This Row],[LFC Still Needed For ADV]]&lt;0,"Yes","No")</f>
        <v>No</v>
      </c>
      <c r="H356">
        <f>Table1[[#This Row],[On Website]]</f>
        <v>0</v>
      </c>
      <c r="I356">
        <f>Table1[[#This Row],[Setup Team Speak]]</f>
        <v>0</v>
      </c>
      <c r="J356" s="26" t="str">
        <f>IF(AND(Table2[[#This Row],[STF for ADV]],Table2[[#This Row],[PVP For ADV]],Table2[[#This Row],[On Website]],Table2[[#This Row],[Setup Team Speak]]="Yes"),"Yes","No")</f>
        <v>No</v>
      </c>
    </row>
    <row r="357" spans="2:10" x14ac:dyDescent="0.25">
      <c r="B357" s="24">
        <f>Table1[[#This Row],[Character name]]</f>
        <v>0</v>
      </c>
      <c r="C357" s="25">
        <f>Table1[[#This Row],[At Handle]]</f>
        <v>0</v>
      </c>
      <c r="D357" s="25">
        <f>Table1[[#This Row],[Fleet Rank]]</f>
        <v>0</v>
      </c>
      <c r="E357" s="25">
        <f>Table1[[#This Row],[PVP For ADV]]</f>
        <v>0</v>
      </c>
      <c r="F357" s="25">
        <f>Table1[[#This Row],[STF Lead For ADV]]</f>
        <v>0</v>
      </c>
      <c r="G357" s="25" t="str">
        <f>IF(Table1[[#This Row],[LFC Still Needed For ADV]]&lt;0,"Yes","No")</f>
        <v>No</v>
      </c>
      <c r="H357">
        <f>Table1[[#This Row],[On Website]]</f>
        <v>0</v>
      </c>
      <c r="I357">
        <f>Table1[[#This Row],[Setup Team Speak]]</f>
        <v>0</v>
      </c>
      <c r="J357" s="26" t="str">
        <f>IF(AND(Table2[[#This Row],[STF for ADV]],Table2[[#This Row],[PVP For ADV]],Table2[[#This Row],[On Website]],Table2[[#This Row],[Setup Team Speak]]="Yes"),"Yes","No")</f>
        <v>No</v>
      </c>
    </row>
    <row r="358" spans="2:10" x14ac:dyDescent="0.25">
      <c r="B358" s="24">
        <f>Table1[[#This Row],[Character name]]</f>
        <v>0</v>
      </c>
      <c r="C358" s="25">
        <f>Table1[[#This Row],[At Handle]]</f>
        <v>0</v>
      </c>
      <c r="D358" s="25">
        <f>Table1[[#This Row],[Fleet Rank]]</f>
        <v>0</v>
      </c>
      <c r="E358" s="25">
        <f>Table1[[#This Row],[PVP For ADV]]</f>
        <v>0</v>
      </c>
      <c r="F358" s="25">
        <f>Table1[[#This Row],[STF Lead For ADV]]</f>
        <v>0</v>
      </c>
      <c r="G358" s="25" t="str">
        <f>IF(Table1[[#This Row],[LFC Still Needed For ADV]]&lt;0,"Yes","No")</f>
        <v>No</v>
      </c>
      <c r="H358">
        <f>Table1[[#This Row],[On Website]]</f>
        <v>0</v>
      </c>
      <c r="I358">
        <f>Table1[[#This Row],[Setup Team Speak]]</f>
        <v>0</v>
      </c>
      <c r="J358" s="26" t="str">
        <f>IF(AND(Table2[[#This Row],[STF for ADV]],Table2[[#This Row],[PVP For ADV]],Table2[[#This Row],[On Website]],Table2[[#This Row],[Setup Team Speak]]="Yes"),"Yes","No")</f>
        <v>No</v>
      </c>
    </row>
    <row r="359" spans="2:10" x14ac:dyDescent="0.25">
      <c r="B359" s="24">
        <f>Table1[[#This Row],[Character name]]</f>
        <v>0</v>
      </c>
      <c r="C359" s="25">
        <f>Table1[[#This Row],[At Handle]]</f>
        <v>0</v>
      </c>
      <c r="D359" s="25">
        <f>Table1[[#This Row],[Fleet Rank]]</f>
        <v>0</v>
      </c>
      <c r="E359" s="25">
        <f>Table1[[#This Row],[PVP For ADV]]</f>
        <v>0</v>
      </c>
      <c r="F359" s="25">
        <f>Table1[[#This Row],[STF Lead For ADV]]</f>
        <v>0</v>
      </c>
      <c r="G359" s="25" t="str">
        <f>IF(Table1[[#This Row],[LFC Still Needed For ADV]]&lt;0,"Yes","No")</f>
        <v>No</v>
      </c>
      <c r="H359">
        <f>Table1[[#This Row],[On Website]]</f>
        <v>0</v>
      </c>
      <c r="I359">
        <f>Table1[[#This Row],[Setup Team Speak]]</f>
        <v>0</v>
      </c>
      <c r="J359" s="26" t="str">
        <f>IF(AND(Table2[[#This Row],[STF for ADV]],Table2[[#This Row],[PVP For ADV]],Table2[[#This Row],[On Website]],Table2[[#This Row],[Setup Team Speak]]="Yes"),"Yes","No")</f>
        <v>No</v>
      </c>
    </row>
    <row r="360" spans="2:10" x14ac:dyDescent="0.25">
      <c r="B360" s="24">
        <f>Table1[[#This Row],[Character name]]</f>
        <v>0</v>
      </c>
      <c r="C360" s="25">
        <f>Table1[[#This Row],[At Handle]]</f>
        <v>0</v>
      </c>
      <c r="D360" s="25">
        <f>Table1[[#This Row],[Fleet Rank]]</f>
        <v>0</v>
      </c>
      <c r="E360" s="25">
        <f>Table1[[#This Row],[PVP For ADV]]</f>
        <v>0</v>
      </c>
      <c r="F360" s="25">
        <f>Table1[[#This Row],[STF Lead For ADV]]</f>
        <v>0</v>
      </c>
      <c r="G360" s="25" t="str">
        <f>IF(Table1[[#This Row],[LFC Still Needed For ADV]]&lt;0,"Yes","No")</f>
        <v>No</v>
      </c>
      <c r="H360">
        <f>Table1[[#This Row],[On Website]]</f>
        <v>0</v>
      </c>
      <c r="I360">
        <f>Table1[[#This Row],[Setup Team Speak]]</f>
        <v>0</v>
      </c>
      <c r="J360" s="26" t="str">
        <f>IF(AND(Table2[[#This Row],[STF for ADV]],Table2[[#This Row],[PVP For ADV]],Table2[[#This Row],[On Website]],Table2[[#This Row],[Setup Team Speak]]="Yes"),"Yes","No")</f>
        <v>No</v>
      </c>
    </row>
    <row r="361" spans="2:10" x14ac:dyDescent="0.25">
      <c r="B361" s="24">
        <f>Table1[[#This Row],[Character name]]</f>
        <v>0</v>
      </c>
      <c r="C361" s="25">
        <f>Table1[[#This Row],[At Handle]]</f>
        <v>0</v>
      </c>
      <c r="D361" s="25">
        <f>Table1[[#This Row],[Fleet Rank]]</f>
        <v>0</v>
      </c>
      <c r="E361" s="25">
        <f>Table1[[#This Row],[PVP For ADV]]</f>
        <v>0</v>
      </c>
      <c r="F361" s="25">
        <f>Table1[[#This Row],[STF Lead For ADV]]</f>
        <v>0</v>
      </c>
      <c r="G361" s="25" t="str">
        <f>IF(Table1[[#This Row],[LFC Still Needed For ADV]]&lt;0,"Yes","No")</f>
        <v>No</v>
      </c>
      <c r="H361">
        <f>Table1[[#This Row],[On Website]]</f>
        <v>0</v>
      </c>
      <c r="I361">
        <f>Table1[[#This Row],[Setup Team Speak]]</f>
        <v>0</v>
      </c>
      <c r="J361" s="26" t="str">
        <f>IF(AND(Table2[[#This Row],[STF for ADV]],Table2[[#This Row],[PVP For ADV]],Table2[[#This Row],[On Website]],Table2[[#This Row],[Setup Team Speak]]="Yes"),"Yes","No")</f>
        <v>No</v>
      </c>
    </row>
    <row r="362" spans="2:10" x14ac:dyDescent="0.25">
      <c r="B362" s="24">
        <f>Table1[[#This Row],[Character name]]</f>
        <v>0</v>
      </c>
      <c r="C362" s="25">
        <f>Table1[[#This Row],[At Handle]]</f>
        <v>0</v>
      </c>
      <c r="D362" s="25">
        <f>Table1[[#This Row],[Fleet Rank]]</f>
        <v>0</v>
      </c>
      <c r="E362" s="25">
        <f>Table1[[#This Row],[PVP For ADV]]</f>
        <v>0</v>
      </c>
      <c r="F362" s="25">
        <f>Table1[[#This Row],[STF Lead For ADV]]</f>
        <v>0</v>
      </c>
      <c r="G362" s="25" t="str">
        <f>IF(Table1[[#This Row],[LFC Still Needed For ADV]]&lt;0,"Yes","No")</f>
        <v>No</v>
      </c>
      <c r="H362">
        <f>Table1[[#This Row],[On Website]]</f>
        <v>0</v>
      </c>
      <c r="I362">
        <f>Table1[[#This Row],[Setup Team Speak]]</f>
        <v>0</v>
      </c>
      <c r="J362" s="26" t="str">
        <f>IF(AND(Table2[[#This Row],[STF for ADV]],Table2[[#This Row],[PVP For ADV]],Table2[[#This Row],[On Website]],Table2[[#This Row],[Setup Team Speak]]="Yes"),"Yes","No")</f>
        <v>No</v>
      </c>
    </row>
    <row r="363" spans="2:10" x14ac:dyDescent="0.25">
      <c r="B363" s="24">
        <f>Table1[[#This Row],[Character name]]</f>
        <v>0</v>
      </c>
      <c r="C363" s="25">
        <f>Table1[[#This Row],[At Handle]]</f>
        <v>0</v>
      </c>
      <c r="D363" s="25">
        <f>Table1[[#This Row],[Fleet Rank]]</f>
        <v>0</v>
      </c>
      <c r="E363" s="25">
        <f>Table1[[#This Row],[PVP For ADV]]</f>
        <v>0</v>
      </c>
      <c r="F363" s="25">
        <f>Table1[[#This Row],[STF Lead For ADV]]</f>
        <v>0</v>
      </c>
      <c r="G363" s="25" t="str">
        <f>IF(Table1[[#This Row],[LFC Still Needed For ADV]]&lt;0,"Yes","No")</f>
        <v>No</v>
      </c>
      <c r="H363">
        <f>Table1[[#This Row],[On Website]]</f>
        <v>0</v>
      </c>
      <c r="I363">
        <f>Table1[[#This Row],[Setup Team Speak]]</f>
        <v>0</v>
      </c>
      <c r="J363" s="26" t="str">
        <f>IF(AND(Table2[[#This Row],[STF for ADV]],Table2[[#This Row],[PVP For ADV]],Table2[[#This Row],[On Website]],Table2[[#This Row],[Setup Team Speak]]="Yes"),"Yes","No")</f>
        <v>No</v>
      </c>
    </row>
    <row r="364" spans="2:10" x14ac:dyDescent="0.25">
      <c r="B364" s="24">
        <f>Table1[[#This Row],[Character name]]</f>
        <v>0</v>
      </c>
      <c r="C364" s="25">
        <f>Table1[[#This Row],[At Handle]]</f>
        <v>0</v>
      </c>
      <c r="D364" s="25">
        <f>Table1[[#This Row],[Fleet Rank]]</f>
        <v>0</v>
      </c>
      <c r="E364" s="25">
        <f>Table1[[#This Row],[PVP For ADV]]</f>
        <v>0</v>
      </c>
      <c r="F364" s="25">
        <f>Table1[[#This Row],[STF Lead For ADV]]</f>
        <v>0</v>
      </c>
      <c r="G364" s="25" t="str">
        <f>IF(Table1[[#This Row],[LFC Still Needed For ADV]]&lt;0,"Yes","No")</f>
        <v>No</v>
      </c>
      <c r="H364">
        <f>Table1[[#This Row],[On Website]]</f>
        <v>0</v>
      </c>
      <c r="I364">
        <f>Table1[[#This Row],[Setup Team Speak]]</f>
        <v>0</v>
      </c>
      <c r="J364" s="26" t="str">
        <f>IF(AND(Table2[[#This Row],[STF for ADV]],Table2[[#This Row],[PVP For ADV]],Table2[[#This Row],[On Website]],Table2[[#This Row],[Setup Team Speak]]="Yes"),"Yes","No")</f>
        <v>No</v>
      </c>
    </row>
    <row r="365" spans="2:10" x14ac:dyDescent="0.25">
      <c r="B365" s="24">
        <f>Table1[[#This Row],[Character name]]</f>
        <v>0</v>
      </c>
      <c r="C365" s="25">
        <f>Table1[[#This Row],[At Handle]]</f>
        <v>0</v>
      </c>
      <c r="D365" s="25">
        <f>Table1[[#This Row],[Fleet Rank]]</f>
        <v>0</v>
      </c>
      <c r="E365" s="25">
        <f>Table1[[#This Row],[PVP For ADV]]</f>
        <v>0</v>
      </c>
      <c r="F365" s="25">
        <f>Table1[[#This Row],[STF Lead For ADV]]</f>
        <v>0</v>
      </c>
      <c r="G365" s="25" t="str">
        <f>IF(Table1[[#This Row],[LFC Still Needed For ADV]]&lt;0,"Yes","No")</f>
        <v>No</v>
      </c>
      <c r="H365">
        <f>Table1[[#This Row],[On Website]]</f>
        <v>0</v>
      </c>
      <c r="I365">
        <f>Table1[[#This Row],[Setup Team Speak]]</f>
        <v>0</v>
      </c>
      <c r="J365" s="26" t="str">
        <f>IF(AND(Table2[[#This Row],[STF for ADV]],Table2[[#This Row],[PVP For ADV]],Table2[[#This Row],[On Website]],Table2[[#This Row],[Setup Team Speak]]="Yes"),"Yes","No")</f>
        <v>No</v>
      </c>
    </row>
    <row r="366" spans="2:10" x14ac:dyDescent="0.25">
      <c r="B366" s="24">
        <f>Table1[[#This Row],[Character name]]</f>
        <v>0</v>
      </c>
      <c r="C366" s="25">
        <f>Table1[[#This Row],[At Handle]]</f>
        <v>0</v>
      </c>
      <c r="D366" s="25">
        <f>Table1[[#This Row],[Fleet Rank]]</f>
        <v>0</v>
      </c>
      <c r="E366" s="25">
        <f>Table1[[#This Row],[PVP For ADV]]</f>
        <v>0</v>
      </c>
      <c r="F366" s="25">
        <f>Table1[[#This Row],[STF Lead For ADV]]</f>
        <v>0</v>
      </c>
      <c r="G366" s="25" t="str">
        <f>IF(Table1[[#This Row],[LFC Still Needed For ADV]]&lt;0,"Yes","No")</f>
        <v>No</v>
      </c>
      <c r="H366">
        <f>Table1[[#This Row],[On Website]]</f>
        <v>0</v>
      </c>
      <c r="I366">
        <f>Table1[[#This Row],[Setup Team Speak]]</f>
        <v>0</v>
      </c>
      <c r="J366" s="26" t="str">
        <f>IF(AND(Table2[[#This Row],[STF for ADV]],Table2[[#This Row],[PVP For ADV]],Table2[[#This Row],[On Website]],Table2[[#This Row],[Setup Team Speak]]="Yes"),"Yes","No")</f>
        <v>No</v>
      </c>
    </row>
    <row r="367" spans="2:10" x14ac:dyDescent="0.25">
      <c r="B367" s="24">
        <f>Table1[[#This Row],[Character name]]</f>
        <v>0</v>
      </c>
      <c r="C367" s="25">
        <f>Table1[[#This Row],[At Handle]]</f>
        <v>0</v>
      </c>
      <c r="D367" s="25">
        <f>Table1[[#This Row],[Fleet Rank]]</f>
        <v>0</v>
      </c>
      <c r="E367" s="25">
        <f>Table1[[#This Row],[PVP For ADV]]</f>
        <v>0</v>
      </c>
      <c r="F367" s="25">
        <f>Table1[[#This Row],[STF Lead For ADV]]</f>
        <v>0</v>
      </c>
      <c r="G367" s="25" t="str">
        <f>IF(Table1[[#This Row],[LFC Still Needed For ADV]]&lt;0,"Yes","No")</f>
        <v>No</v>
      </c>
      <c r="H367">
        <f>Table1[[#This Row],[On Website]]</f>
        <v>0</v>
      </c>
      <c r="I367">
        <f>Table1[[#This Row],[Setup Team Speak]]</f>
        <v>0</v>
      </c>
      <c r="J367" s="26" t="str">
        <f>IF(AND(Table2[[#This Row],[STF for ADV]],Table2[[#This Row],[PVP For ADV]],Table2[[#This Row],[On Website]],Table2[[#This Row],[Setup Team Speak]]="Yes"),"Yes","No")</f>
        <v>No</v>
      </c>
    </row>
    <row r="368" spans="2:10" x14ac:dyDescent="0.25">
      <c r="B368" s="24">
        <f>Table1[[#This Row],[Character name]]</f>
        <v>0</v>
      </c>
      <c r="C368" s="25">
        <f>Table1[[#This Row],[At Handle]]</f>
        <v>0</v>
      </c>
      <c r="D368" s="25">
        <f>Table1[[#This Row],[Fleet Rank]]</f>
        <v>0</v>
      </c>
      <c r="E368" s="25">
        <f>Table1[[#This Row],[PVP For ADV]]</f>
        <v>0</v>
      </c>
      <c r="F368" s="25">
        <f>Table1[[#This Row],[STF Lead For ADV]]</f>
        <v>0</v>
      </c>
      <c r="G368" s="25" t="str">
        <f>IF(Table1[[#This Row],[LFC Still Needed For ADV]]&lt;0,"Yes","No")</f>
        <v>No</v>
      </c>
      <c r="H368">
        <f>Table1[[#This Row],[On Website]]</f>
        <v>0</v>
      </c>
      <c r="I368">
        <f>Table1[[#This Row],[Setup Team Speak]]</f>
        <v>0</v>
      </c>
      <c r="J368" s="26" t="str">
        <f>IF(AND(Table2[[#This Row],[STF for ADV]],Table2[[#This Row],[PVP For ADV]],Table2[[#This Row],[On Website]],Table2[[#This Row],[Setup Team Speak]]="Yes"),"Yes","No")</f>
        <v>No</v>
      </c>
    </row>
    <row r="369" spans="2:10" x14ac:dyDescent="0.25">
      <c r="B369" s="24">
        <f>Table1[[#This Row],[Character name]]</f>
        <v>0</v>
      </c>
      <c r="C369" s="25">
        <f>Table1[[#This Row],[At Handle]]</f>
        <v>0</v>
      </c>
      <c r="D369" s="25">
        <f>Table1[[#This Row],[Fleet Rank]]</f>
        <v>0</v>
      </c>
      <c r="E369" s="25">
        <f>Table1[[#This Row],[PVP For ADV]]</f>
        <v>0</v>
      </c>
      <c r="F369" s="25">
        <f>Table1[[#This Row],[STF Lead For ADV]]</f>
        <v>0</v>
      </c>
      <c r="G369" s="25" t="str">
        <f>IF(Table1[[#This Row],[LFC Still Needed For ADV]]&lt;0,"Yes","No")</f>
        <v>No</v>
      </c>
      <c r="H369">
        <f>Table1[[#This Row],[On Website]]</f>
        <v>0</v>
      </c>
      <c r="I369">
        <f>Table1[[#This Row],[Setup Team Speak]]</f>
        <v>0</v>
      </c>
      <c r="J369" s="26" t="str">
        <f>IF(AND(Table2[[#This Row],[STF for ADV]],Table2[[#This Row],[PVP For ADV]],Table2[[#This Row],[On Website]],Table2[[#This Row],[Setup Team Speak]]="Yes"),"Yes","No")</f>
        <v>No</v>
      </c>
    </row>
    <row r="370" spans="2:10" x14ac:dyDescent="0.25">
      <c r="B370" s="24">
        <f>Table1[[#This Row],[Character name]]</f>
        <v>0</v>
      </c>
      <c r="C370" s="25">
        <f>Table1[[#This Row],[At Handle]]</f>
        <v>0</v>
      </c>
      <c r="D370" s="25">
        <f>Table1[[#This Row],[Fleet Rank]]</f>
        <v>0</v>
      </c>
      <c r="E370" s="25">
        <f>Table1[[#This Row],[PVP For ADV]]</f>
        <v>0</v>
      </c>
      <c r="F370" s="25">
        <f>Table1[[#This Row],[STF Lead For ADV]]</f>
        <v>0</v>
      </c>
      <c r="G370" s="25" t="str">
        <f>IF(Table1[[#This Row],[LFC Still Needed For ADV]]&lt;0,"Yes","No")</f>
        <v>No</v>
      </c>
      <c r="H370">
        <f>Table1[[#This Row],[On Website]]</f>
        <v>0</v>
      </c>
      <c r="I370">
        <f>Table1[[#This Row],[Setup Team Speak]]</f>
        <v>0</v>
      </c>
      <c r="J370" s="26" t="str">
        <f>IF(AND(Table2[[#This Row],[STF for ADV]],Table2[[#This Row],[PVP For ADV]],Table2[[#This Row],[On Website]],Table2[[#This Row],[Setup Team Speak]]="Yes"),"Yes","No")</f>
        <v>No</v>
      </c>
    </row>
    <row r="371" spans="2:10" x14ac:dyDescent="0.25">
      <c r="B371" s="24">
        <f>Table1[[#This Row],[Character name]]</f>
        <v>0</v>
      </c>
      <c r="C371" s="25">
        <f>Table1[[#This Row],[At Handle]]</f>
        <v>0</v>
      </c>
      <c r="D371" s="25">
        <f>Table1[[#This Row],[Fleet Rank]]</f>
        <v>0</v>
      </c>
      <c r="E371" s="25">
        <f>Table1[[#This Row],[PVP For ADV]]</f>
        <v>0</v>
      </c>
      <c r="F371" s="25">
        <f>Table1[[#This Row],[STF Lead For ADV]]</f>
        <v>0</v>
      </c>
      <c r="G371" s="25" t="str">
        <f>IF(Table1[[#This Row],[LFC Still Needed For ADV]]&lt;0,"Yes","No")</f>
        <v>No</v>
      </c>
      <c r="H371">
        <f>Table1[[#This Row],[On Website]]</f>
        <v>0</v>
      </c>
      <c r="I371">
        <f>Table1[[#This Row],[Setup Team Speak]]</f>
        <v>0</v>
      </c>
      <c r="J371" s="26" t="str">
        <f>IF(AND(Table2[[#This Row],[STF for ADV]],Table2[[#This Row],[PVP For ADV]],Table2[[#This Row],[On Website]],Table2[[#This Row],[Setup Team Speak]]="Yes"),"Yes","No")</f>
        <v>No</v>
      </c>
    </row>
    <row r="372" spans="2:10" x14ac:dyDescent="0.25">
      <c r="B372" s="24">
        <f>Table1[[#This Row],[Character name]]</f>
        <v>0</v>
      </c>
      <c r="C372" s="25">
        <f>Table1[[#This Row],[At Handle]]</f>
        <v>0</v>
      </c>
      <c r="D372" s="25">
        <f>Table1[[#This Row],[Fleet Rank]]</f>
        <v>0</v>
      </c>
      <c r="E372" s="25">
        <f>Table1[[#This Row],[PVP For ADV]]</f>
        <v>0</v>
      </c>
      <c r="F372" s="25">
        <f>Table1[[#This Row],[STF Lead For ADV]]</f>
        <v>0</v>
      </c>
      <c r="G372" s="25" t="str">
        <f>IF(Table1[[#This Row],[LFC Still Needed For ADV]]&lt;0,"Yes","No")</f>
        <v>No</v>
      </c>
      <c r="H372">
        <f>Table1[[#This Row],[On Website]]</f>
        <v>0</v>
      </c>
      <c r="I372">
        <f>Table1[[#This Row],[Setup Team Speak]]</f>
        <v>0</v>
      </c>
      <c r="J372" s="26" t="str">
        <f>IF(AND(Table2[[#This Row],[STF for ADV]],Table2[[#This Row],[PVP For ADV]],Table2[[#This Row],[On Website]],Table2[[#This Row],[Setup Team Speak]]="Yes"),"Yes","No")</f>
        <v>No</v>
      </c>
    </row>
    <row r="373" spans="2:10" x14ac:dyDescent="0.25">
      <c r="B373" s="24">
        <f>Table1[[#This Row],[Character name]]</f>
        <v>0</v>
      </c>
      <c r="C373" s="25">
        <f>Table1[[#This Row],[At Handle]]</f>
        <v>0</v>
      </c>
      <c r="D373" s="25">
        <f>Table1[[#This Row],[Fleet Rank]]</f>
        <v>0</v>
      </c>
      <c r="E373" s="25">
        <f>Table1[[#This Row],[PVP For ADV]]</f>
        <v>0</v>
      </c>
      <c r="F373" s="25">
        <f>Table1[[#This Row],[STF Lead For ADV]]</f>
        <v>0</v>
      </c>
      <c r="G373" s="25" t="str">
        <f>IF(Table1[[#This Row],[LFC Still Needed For ADV]]&lt;0,"Yes","No")</f>
        <v>No</v>
      </c>
      <c r="H373">
        <f>Table1[[#This Row],[On Website]]</f>
        <v>0</v>
      </c>
      <c r="I373">
        <f>Table1[[#This Row],[Setup Team Speak]]</f>
        <v>0</v>
      </c>
      <c r="J373" s="26" t="str">
        <f>IF(AND(Table2[[#This Row],[STF for ADV]],Table2[[#This Row],[PVP For ADV]],Table2[[#This Row],[On Website]],Table2[[#This Row],[Setup Team Speak]]="Yes"),"Yes","No")</f>
        <v>No</v>
      </c>
    </row>
    <row r="374" spans="2:10" x14ac:dyDescent="0.25">
      <c r="B374" s="24">
        <f>Table1[[#This Row],[Character name]]</f>
        <v>0</v>
      </c>
      <c r="C374" s="25">
        <f>Table1[[#This Row],[At Handle]]</f>
        <v>0</v>
      </c>
      <c r="D374" s="25">
        <f>Table1[[#This Row],[Fleet Rank]]</f>
        <v>0</v>
      </c>
      <c r="E374" s="25">
        <f>Table1[[#This Row],[PVP For ADV]]</f>
        <v>0</v>
      </c>
      <c r="F374" s="25">
        <f>Table1[[#This Row],[STF Lead For ADV]]</f>
        <v>0</v>
      </c>
      <c r="G374" s="25" t="str">
        <f>IF(Table1[[#This Row],[LFC Still Needed For ADV]]&lt;0,"Yes","No")</f>
        <v>No</v>
      </c>
      <c r="H374">
        <f>Table1[[#This Row],[On Website]]</f>
        <v>0</v>
      </c>
      <c r="I374">
        <f>Table1[[#This Row],[Setup Team Speak]]</f>
        <v>0</v>
      </c>
      <c r="J374" s="26" t="str">
        <f>IF(AND(Table2[[#This Row],[STF for ADV]],Table2[[#This Row],[PVP For ADV]],Table2[[#This Row],[On Website]],Table2[[#This Row],[Setup Team Speak]]="Yes"),"Yes","No")</f>
        <v>No</v>
      </c>
    </row>
    <row r="375" spans="2:10" x14ac:dyDescent="0.25">
      <c r="B375" s="24">
        <f>Table1[[#This Row],[Character name]]</f>
        <v>0</v>
      </c>
      <c r="C375" s="25">
        <f>Table1[[#This Row],[At Handle]]</f>
        <v>0</v>
      </c>
      <c r="D375" s="25">
        <f>Table1[[#This Row],[Fleet Rank]]</f>
        <v>0</v>
      </c>
      <c r="E375" s="25">
        <f>Table1[[#This Row],[PVP For ADV]]</f>
        <v>0</v>
      </c>
      <c r="F375" s="25">
        <f>Table1[[#This Row],[STF Lead For ADV]]</f>
        <v>0</v>
      </c>
      <c r="G375" s="25" t="str">
        <f>IF(Table1[[#This Row],[LFC Still Needed For ADV]]&lt;0,"Yes","No")</f>
        <v>No</v>
      </c>
      <c r="H375">
        <f>Table1[[#This Row],[On Website]]</f>
        <v>0</v>
      </c>
      <c r="I375">
        <f>Table1[[#This Row],[Setup Team Speak]]</f>
        <v>0</v>
      </c>
      <c r="J375" s="26" t="str">
        <f>IF(AND(Table2[[#This Row],[STF for ADV]],Table2[[#This Row],[PVP For ADV]],Table2[[#This Row],[On Website]],Table2[[#This Row],[Setup Team Speak]]="Yes"),"Yes","No")</f>
        <v>No</v>
      </c>
    </row>
    <row r="376" spans="2:10" x14ac:dyDescent="0.25">
      <c r="B376" s="24">
        <f>Table1[[#This Row],[Character name]]</f>
        <v>0</v>
      </c>
      <c r="C376" s="25">
        <f>Table1[[#This Row],[At Handle]]</f>
        <v>0</v>
      </c>
      <c r="D376" s="25">
        <f>Table1[[#This Row],[Fleet Rank]]</f>
        <v>0</v>
      </c>
      <c r="E376" s="25">
        <f>Table1[[#This Row],[PVP For ADV]]</f>
        <v>0</v>
      </c>
      <c r="F376" s="25">
        <f>Table1[[#This Row],[STF Lead For ADV]]</f>
        <v>0</v>
      </c>
      <c r="G376" s="25" t="str">
        <f>IF(Table1[[#This Row],[LFC Still Needed For ADV]]&lt;0,"Yes","No")</f>
        <v>No</v>
      </c>
      <c r="H376">
        <f>Table1[[#This Row],[On Website]]</f>
        <v>0</v>
      </c>
      <c r="I376">
        <f>Table1[[#This Row],[Setup Team Speak]]</f>
        <v>0</v>
      </c>
      <c r="J376" s="26" t="str">
        <f>IF(AND(Table2[[#This Row],[STF for ADV]],Table2[[#This Row],[PVP For ADV]],Table2[[#This Row],[On Website]],Table2[[#This Row],[Setup Team Speak]]="Yes"),"Yes","No")</f>
        <v>No</v>
      </c>
    </row>
    <row r="377" spans="2:10" x14ac:dyDescent="0.25">
      <c r="B377" s="24">
        <f>Table1[[#This Row],[Character name]]</f>
        <v>0</v>
      </c>
      <c r="C377" s="25">
        <f>Table1[[#This Row],[At Handle]]</f>
        <v>0</v>
      </c>
      <c r="D377" s="25">
        <f>Table1[[#This Row],[Fleet Rank]]</f>
        <v>0</v>
      </c>
      <c r="E377" s="25">
        <f>Table1[[#This Row],[PVP For ADV]]</f>
        <v>0</v>
      </c>
      <c r="F377" s="25">
        <f>Table1[[#This Row],[STF Lead For ADV]]</f>
        <v>0</v>
      </c>
      <c r="G377" s="25" t="str">
        <f>IF(Table1[[#This Row],[LFC Still Needed For ADV]]&lt;0,"Yes","No")</f>
        <v>No</v>
      </c>
      <c r="H377">
        <f>Table1[[#This Row],[On Website]]</f>
        <v>0</v>
      </c>
      <c r="I377">
        <f>Table1[[#This Row],[Setup Team Speak]]</f>
        <v>0</v>
      </c>
      <c r="J377" s="26" t="str">
        <f>IF(AND(Table2[[#This Row],[STF for ADV]],Table2[[#This Row],[PVP For ADV]],Table2[[#This Row],[On Website]],Table2[[#This Row],[Setup Team Speak]]="Yes"),"Yes","No")</f>
        <v>No</v>
      </c>
    </row>
    <row r="378" spans="2:10" x14ac:dyDescent="0.25">
      <c r="B378" s="24">
        <f>Table1[[#This Row],[Character name]]</f>
        <v>0</v>
      </c>
      <c r="C378" s="25">
        <f>Table1[[#This Row],[At Handle]]</f>
        <v>0</v>
      </c>
      <c r="D378" s="25">
        <f>Table1[[#This Row],[Fleet Rank]]</f>
        <v>0</v>
      </c>
      <c r="E378" s="25">
        <f>Table1[[#This Row],[PVP For ADV]]</f>
        <v>0</v>
      </c>
      <c r="F378" s="25">
        <f>Table1[[#This Row],[STF Lead For ADV]]</f>
        <v>0</v>
      </c>
      <c r="G378" s="25" t="str">
        <f>IF(Table1[[#This Row],[LFC Still Needed For ADV]]&lt;0,"Yes","No")</f>
        <v>No</v>
      </c>
      <c r="H378">
        <f>Table1[[#This Row],[On Website]]</f>
        <v>0</v>
      </c>
      <c r="I378">
        <f>Table1[[#This Row],[Setup Team Speak]]</f>
        <v>0</v>
      </c>
      <c r="J378" s="26" t="str">
        <f>IF(AND(Table2[[#This Row],[STF for ADV]],Table2[[#This Row],[PVP For ADV]],Table2[[#This Row],[On Website]],Table2[[#This Row],[Setup Team Speak]]="Yes"),"Yes","No")</f>
        <v>No</v>
      </c>
    </row>
    <row r="379" spans="2:10" x14ac:dyDescent="0.25">
      <c r="B379" s="24">
        <f>Table1[[#This Row],[Character name]]</f>
        <v>0</v>
      </c>
      <c r="C379" s="25">
        <f>Table1[[#This Row],[At Handle]]</f>
        <v>0</v>
      </c>
      <c r="D379" s="25">
        <f>Table1[[#This Row],[Fleet Rank]]</f>
        <v>0</v>
      </c>
      <c r="E379" s="25">
        <f>Table1[[#This Row],[PVP For ADV]]</f>
        <v>0</v>
      </c>
      <c r="F379" s="25">
        <f>Table1[[#This Row],[STF Lead For ADV]]</f>
        <v>0</v>
      </c>
      <c r="G379" s="25" t="str">
        <f>IF(Table1[[#This Row],[LFC Still Needed For ADV]]&lt;0,"Yes","No")</f>
        <v>No</v>
      </c>
      <c r="H379">
        <f>Table1[[#This Row],[On Website]]</f>
        <v>0</v>
      </c>
      <c r="I379">
        <f>Table1[[#This Row],[Setup Team Speak]]</f>
        <v>0</v>
      </c>
      <c r="J379" s="26" t="str">
        <f>IF(AND(Table2[[#This Row],[STF for ADV]],Table2[[#This Row],[PVP For ADV]],Table2[[#This Row],[On Website]],Table2[[#This Row],[Setup Team Speak]]="Yes"),"Yes","No")</f>
        <v>No</v>
      </c>
    </row>
    <row r="380" spans="2:10" x14ac:dyDescent="0.25">
      <c r="B380" s="24">
        <f>Table1[[#This Row],[Character name]]</f>
        <v>0</v>
      </c>
      <c r="C380" s="25">
        <f>Table1[[#This Row],[At Handle]]</f>
        <v>0</v>
      </c>
      <c r="D380" s="25">
        <f>Table1[[#This Row],[Fleet Rank]]</f>
        <v>0</v>
      </c>
      <c r="E380" s="25">
        <f>Table1[[#This Row],[PVP For ADV]]</f>
        <v>0</v>
      </c>
      <c r="F380" s="25">
        <f>Table1[[#This Row],[STF Lead For ADV]]</f>
        <v>0</v>
      </c>
      <c r="G380" s="25" t="str">
        <f>IF(Table1[[#This Row],[LFC Still Needed For ADV]]&lt;0,"Yes","No")</f>
        <v>No</v>
      </c>
      <c r="H380">
        <f>Table1[[#This Row],[On Website]]</f>
        <v>0</v>
      </c>
      <c r="I380">
        <f>Table1[[#This Row],[Setup Team Speak]]</f>
        <v>0</v>
      </c>
      <c r="J380" s="26" t="str">
        <f>IF(AND(Table2[[#This Row],[STF for ADV]],Table2[[#This Row],[PVP For ADV]],Table2[[#This Row],[On Website]],Table2[[#This Row],[Setup Team Speak]]="Yes"),"Yes","No")</f>
        <v>No</v>
      </c>
    </row>
    <row r="381" spans="2:10" x14ac:dyDescent="0.25">
      <c r="B381" s="24">
        <f>Table1[[#This Row],[Character name]]</f>
        <v>0</v>
      </c>
      <c r="C381" s="25">
        <f>Table1[[#This Row],[At Handle]]</f>
        <v>0</v>
      </c>
      <c r="D381" s="25">
        <f>Table1[[#This Row],[Fleet Rank]]</f>
        <v>0</v>
      </c>
      <c r="E381" s="25">
        <f>Table1[[#This Row],[PVP For ADV]]</f>
        <v>0</v>
      </c>
      <c r="F381" s="25">
        <f>Table1[[#This Row],[STF Lead For ADV]]</f>
        <v>0</v>
      </c>
      <c r="G381" s="25" t="str">
        <f>IF(Table1[[#This Row],[LFC Still Needed For ADV]]&lt;0,"Yes","No")</f>
        <v>No</v>
      </c>
      <c r="H381">
        <f>Table1[[#This Row],[On Website]]</f>
        <v>0</v>
      </c>
      <c r="I381">
        <f>Table1[[#This Row],[Setup Team Speak]]</f>
        <v>0</v>
      </c>
      <c r="J381" s="26" t="str">
        <f>IF(AND(Table2[[#This Row],[STF for ADV]],Table2[[#This Row],[PVP For ADV]],Table2[[#This Row],[On Website]],Table2[[#This Row],[Setup Team Speak]]="Yes"),"Yes","No")</f>
        <v>No</v>
      </c>
    </row>
    <row r="382" spans="2:10" x14ac:dyDescent="0.25">
      <c r="B382" s="24">
        <f>Table1[[#This Row],[Character name]]</f>
        <v>0</v>
      </c>
      <c r="C382" s="25">
        <f>Table1[[#This Row],[At Handle]]</f>
        <v>0</v>
      </c>
      <c r="D382" s="25">
        <f>Table1[[#This Row],[Fleet Rank]]</f>
        <v>0</v>
      </c>
      <c r="E382" s="25">
        <f>Table1[[#This Row],[PVP For ADV]]</f>
        <v>0</v>
      </c>
      <c r="F382" s="25">
        <f>Table1[[#This Row],[STF Lead For ADV]]</f>
        <v>0</v>
      </c>
      <c r="G382" s="25" t="str">
        <f>IF(Table1[[#This Row],[LFC Still Needed For ADV]]&lt;0,"Yes","No")</f>
        <v>No</v>
      </c>
      <c r="H382">
        <f>Table1[[#This Row],[On Website]]</f>
        <v>0</v>
      </c>
      <c r="I382">
        <f>Table1[[#This Row],[Setup Team Speak]]</f>
        <v>0</v>
      </c>
      <c r="J382" s="26" t="str">
        <f>IF(AND(Table2[[#This Row],[STF for ADV]],Table2[[#This Row],[PVP For ADV]],Table2[[#This Row],[On Website]],Table2[[#This Row],[Setup Team Speak]]="Yes"),"Yes","No")</f>
        <v>No</v>
      </c>
    </row>
    <row r="383" spans="2:10" x14ac:dyDescent="0.25">
      <c r="B383" s="24">
        <f>Table1[[#This Row],[Character name]]</f>
        <v>0</v>
      </c>
      <c r="C383" s="25">
        <f>Table1[[#This Row],[At Handle]]</f>
        <v>0</v>
      </c>
      <c r="D383" s="25">
        <f>Table1[[#This Row],[Fleet Rank]]</f>
        <v>0</v>
      </c>
      <c r="E383" s="25">
        <f>Table1[[#This Row],[PVP For ADV]]</f>
        <v>0</v>
      </c>
      <c r="F383" s="25">
        <f>Table1[[#This Row],[STF Lead For ADV]]</f>
        <v>0</v>
      </c>
      <c r="G383" s="25" t="str">
        <f>IF(Table1[[#This Row],[LFC Still Needed For ADV]]&lt;0,"Yes","No")</f>
        <v>No</v>
      </c>
      <c r="H383">
        <f>Table1[[#This Row],[On Website]]</f>
        <v>0</v>
      </c>
      <c r="I383">
        <f>Table1[[#This Row],[Setup Team Speak]]</f>
        <v>0</v>
      </c>
      <c r="J383" s="26" t="str">
        <f>IF(AND(Table2[[#This Row],[STF for ADV]],Table2[[#This Row],[PVP For ADV]],Table2[[#This Row],[On Website]],Table2[[#This Row],[Setup Team Speak]]="Yes"),"Yes","No")</f>
        <v>No</v>
      </c>
    </row>
    <row r="384" spans="2:10" x14ac:dyDescent="0.25">
      <c r="B384" s="24">
        <f>Table1[[#This Row],[Character name]]</f>
        <v>0</v>
      </c>
      <c r="C384" s="25">
        <f>Table1[[#This Row],[At Handle]]</f>
        <v>0</v>
      </c>
      <c r="D384" s="25">
        <f>Table1[[#This Row],[Fleet Rank]]</f>
        <v>0</v>
      </c>
      <c r="E384" s="25">
        <f>Table1[[#This Row],[PVP For ADV]]</f>
        <v>0</v>
      </c>
      <c r="F384" s="25">
        <f>Table1[[#This Row],[STF Lead For ADV]]</f>
        <v>0</v>
      </c>
      <c r="G384" s="25" t="str">
        <f>IF(Table1[[#This Row],[LFC Still Needed For ADV]]&lt;0,"Yes","No")</f>
        <v>No</v>
      </c>
      <c r="H384">
        <f>Table1[[#This Row],[On Website]]</f>
        <v>0</v>
      </c>
      <c r="I384">
        <f>Table1[[#This Row],[Setup Team Speak]]</f>
        <v>0</v>
      </c>
      <c r="J384" s="26" t="str">
        <f>IF(AND(Table2[[#This Row],[STF for ADV]],Table2[[#This Row],[PVP For ADV]],Table2[[#This Row],[On Website]],Table2[[#This Row],[Setup Team Speak]]="Yes"),"Yes","No")</f>
        <v>No</v>
      </c>
    </row>
    <row r="385" spans="2:10" x14ac:dyDescent="0.25">
      <c r="B385" s="24">
        <f>Table1[[#This Row],[Character name]]</f>
        <v>0</v>
      </c>
      <c r="C385" s="25">
        <f>Table1[[#This Row],[At Handle]]</f>
        <v>0</v>
      </c>
      <c r="D385" s="25">
        <f>Table1[[#This Row],[Fleet Rank]]</f>
        <v>0</v>
      </c>
      <c r="E385" s="25">
        <f>Table1[[#This Row],[PVP For ADV]]</f>
        <v>0</v>
      </c>
      <c r="F385" s="25">
        <f>Table1[[#This Row],[STF Lead For ADV]]</f>
        <v>0</v>
      </c>
      <c r="G385" s="25" t="str">
        <f>IF(Table1[[#This Row],[LFC Still Needed For ADV]]&lt;0,"Yes","No")</f>
        <v>No</v>
      </c>
      <c r="H385">
        <f>Table1[[#This Row],[On Website]]</f>
        <v>0</v>
      </c>
      <c r="I385">
        <f>Table1[[#This Row],[Setup Team Speak]]</f>
        <v>0</v>
      </c>
      <c r="J385" s="26" t="str">
        <f>IF(AND(Table2[[#This Row],[STF for ADV]],Table2[[#This Row],[PVP For ADV]],Table2[[#This Row],[On Website]],Table2[[#This Row],[Setup Team Speak]]="Yes"),"Yes","No")</f>
        <v>No</v>
      </c>
    </row>
    <row r="386" spans="2:10" x14ac:dyDescent="0.25">
      <c r="B386" s="24">
        <f>Table1[[#This Row],[Character name]]</f>
        <v>0</v>
      </c>
      <c r="C386" s="25">
        <f>Table1[[#This Row],[At Handle]]</f>
        <v>0</v>
      </c>
      <c r="D386" s="25">
        <f>Table1[[#This Row],[Fleet Rank]]</f>
        <v>0</v>
      </c>
      <c r="E386" s="25">
        <f>Table1[[#This Row],[PVP For ADV]]</f>
        <v>0</v>
      </c>
      <c r="F386" s="25">
        <f>Table1[[#This Row],[STF Lead For ADV]]</f>
        <v>0</v>
      </c>
      <c r="G386" s="25" t="str">
        <f>IF(Table1[[#This Row],[LFC Still Needed For ADV]]&lt;0,"Yes","No")</f>
        <v>No</v>
      </c>
      <c r="H386">
        <f>Table1[[#This Row],[On Website]]</f>
        <v>0</v>
      </c>
      <c r="I386">
        <f>Table1[[#This Row],[Setup Team Speak]]</f>
        <v>0</v>
      </c>
      <c r="J386" s="26" t="str">
        <f>IF(AND(Table2[[#This Row],[STF for ADV]],Table2[[#This Row],[PVP For ADV]],Table2[[#This Row],[On Website]],Table2[[#This Row],[Setup Team Speak]]="Yes"),"Yes","No")</f>
        <v>No</v>
      </c>
    </row>
    <row r="387" spans="2:10" x14ac:dyDescent="0.25">
      <c r="B387" s="24">
        <f>Table1[[#This Row],[Character name]]</f>
        <v>0</v>
      </c>
      <c r="C387" s="25">
        <f>Table1[[#This Row],[At Handle]]</f>
        <v>0</v>
      </c>
      <c r="D387" s="25">
        <f>Table1[[#This Row],[Fleet Rank]]</f>
        <v>0</v>
      </c>
      <c r="E387" s="25">
        <f>Table1[[#This Row],[PVP For ADV]]</f>
        <v>0</v>
      </c>
      <c r="F387" s="25">
        <f>Table1[[#This Row],[STF Lead For ADV]]</f>
        <v>0</v>
      </c>
      <c r="G387" s="25" t="str">
        <f>IF(Table1[[#This Row],[LFC Still Needed For ADV]]&lt;0,"Yes","No")</f>
        <v>No</v>
      </c>
      <c r="H387">
        <f>Table1[[#This Row],[On Website]]</f>
        <v>0</v>
      </c>
      <c r="I387">
        <f>Table1[[#This Row],[Setup Team Speak]]</f>
        <v>0</v>
      </c>
      <c r="J387" s="26" t="str">
        <f>IF(AND(Table2[[#This Row],[STF for ADV]],Table2[[#This Row],[PVP For ADV]],Table2[[#This Row],[On Website]],Table2[[#This Row],[Setup Team Speak]]="Yes"),"Yes","No")</f>
        <v>No</v>
      </c>
    </row>
    <row r="388" spans="2:10" x14ac:dyDescent="0.25">
      <c r="B388" s="24">
        <f>Table1[[#This Row],[Character name]]</f>
        <v>0</v>
      </c>
      <c r="C388" s="25">
        <f>Table1[[#This Row],[At Handle]]</f>
        <v>0</v>
      </c>
      <c r="D388" s="25">
        <f>Table1[[#This Row],[Fleet Rank]]</f>
        <v>0</v>
      </c>
      <c r="E388" s="25">
        <f>Table1[[#This Row],[PVP For ADV]]</f>
        <v>0</v>
      </c>
      <c r="F388" s="25">
        <f>Table1[[#This Row],[STF Lead For ADV]]</f>
        <v>0</v>
      </c>
      <c r="G388" s="25" t="str">
        <f>IF(Table1[[#This Row],[LFC Still Needed For ADV]]&lt;0,"Yes","No")</f>
        <v>No</v>
      </c>
      <c r="H388">
        <f>Table1[[#This Row],[On Website]]</f>
        <v>0</v>
      </c>
      <c r="I388">
        <f>Table1[[#This Row],[Setup Team Speak]]</f>
        <v>0</v>
      </c>
      <c r="J388" s="26" t="str">
        <f>IF(AND(Table2[[#This Row],[STF for ADV]],Table2[[#This Row],[PVP For ADV]],Table2[[#This Row],[On Website]],Table2[[#This Row],[Setup Team Speak]]="Yes"),"Yes","No")</f>
        <v>No</v>
      </c>
    </row>
    <row r="389" spans="2:10" x14ac:dyDescent="0.25">
      <c r="B389" s="24">
        <f>Table1[[#This Row],[Character name]]</f>
        <v>0</v>
      </c>
      <c r="C389" s="25">
        <f>Table1[[#This Row],[At Handle]]</f>
        <v>0</v>
      </c>
      <c r="D389" s="25">
        <f>Table1[[#This Row],[Fleet Rank]]</f>
        <v>0</v>
      </c>
      <c r="E389" s="25">
        <f>Table1[[#This Row],[PVP For ADV]]</f>
        <v>0</v>
      </c>
      <c r="F389" s="25">
        <f>Table1[[#This Row],[STF Lead For ADV]]</f>
        <v>0</v>
      </c>
      <c r="G389" s="25" t="str">
        <f>IF(Table1[[#This Row],[LFC Still Needed For ADV]]&lt;0,"Yes","No")</f>
        <v>No</v>
      </c>
      <c r="H389">
        <f>Table1[[#This Row],[On Website]]</f>
        <v>0</v>
      </c>
      <c r="I389">
        <f>Table1[[#This Row],[Setup Team Speak]]</f>
        <v>0</v>
      </c>
      <c r="J389" s="26" t="str">
        <f>IF(AND(Table2[[#This Row],[STF for ADV]],Table2[[#This Row],[PVP For ADV]],Table2[[#This Row],[On Website]],Table2[[#This Row],[Setup Team Speak]]="Yes"),"Yes","No")</f>
        <v>No</v>
      </c>
    </row>
    <row r="390" spans="2:10" x14ac:dyDescent="0.25">
      <c r="B390" s="24">
        <f>Table1[[#This Row],[Character name]]</f>
        <v>0</v>
      </c>
      <c r="C390" s="25">
        <f>Table1[[#This Row],[At Handle]]</f>
        <v>0</v>
      </c>
      <c r="D390" s="25">
        <f>Table1[[#This Row],[Fleet Rank]]</f>
        <v>0</v>
      </c>
      <c r="E390" s="25">
        <f>Table1[[#This Row],[PVP For ADV]]</f>
        <v>0</v>
      </c>
      <c r="F390" s="25">
        <f>Table1[[#This Row],[STF Lead For ADV]]</f>
        <v>0</v>
      </c>
      <c r="G390" s="25" t="str">
        <f>IF(Table1[[#This Row],[LFC Still Needed For ADV]]&lt;0,"Yes","No")</f>
        <v>No</v>
      </c>
      <c r="H390">
        <f>Table1[[#This Row],[On Website]]</f>
        <v>0</v>
      </c>
      <c r="I390">
        <f>Table1[[#This Row],[Setup Team Speak]]</f>
        <v>0</v>
      </c>
      <c r="J390" s="26" t="str">
        <f>IF(AND(Table2[[#This Row],[STF for ADV]],Table2[[#This Row],[PVP For ADV]],Table2[[#This Row],[On Website]],Table2[[#This Row],[Setup Team Speak]]="Yes"),"Yes","No")</f>
        <v>No</v>
      </c>
    </row>
    <row r="391" spans="2:10" x14ac:dyDescent="0.25">
      <c r="B391" s="24">
        <f>Table1[[#This Row],[Character name]]</f>
        <v>0</v>
      </c>
      <c r="C391" s="25">
        <f>Table1[[#This Row],[At Handle]]</f>
        <v>0</v>
      </c>
      <c r="D391" s="25">
        <f>Table1[[#This Row],[Fleet Rank]]</f>
        <v>0</v>
      </c>
      <c r="E391" s="25">
        <f>Table1[[#This Row],[PVP For ADV]]</f>
        <v>0</v>
      </c>
      <c r="F391" s="25">
        <f>Table1[[#This Row],[STF Lead For ADV]]</f>
        <v>0</v>
      </c>
      <c r="G391" s="25" t="str">
        <f>IF(Table1[[#This Row],[LFC Still Needed For ADV]]&lt;0,"Yes","No")</f>
        <v>No</v>
      </c>
      <c r="H391">
        <f>Table1[[#This Row],[On Website]]</f>
        <v>0</v>
      </c>
      <c r="I391">
        <f>Table1[[#This Row],[Setup Team Speak]]</f>
        <v>0</v>
      </c>
      <c r="J391" s="26" t="str">
        <f>IF(AND(Table2[[#This Row],[STF for ADV]],Table2[[#This Row],[PVP For ADV]],Table2[[#This Row],[On Website]],Table2[[#This Row],[Setup Team Speak]]="Yes"),"Yes","No")</f>
        <v>No</v>
      </c>
    </row>
    <row r="392" spans="2:10" x14ac:dyDescent="0.25">
      <c r="B392" s="24">
        <f>Table1[[#This Row],[Character name]]</f>
        <v>0</v>
      </c>
      <c r="C392" s="25">
        <f>Table1[[#This Row],[At Handle]]</f>
        <v>0</v>
      </c>
      <c r="D392" s="25">
        <f>Table1[[#This Row],[Fleet Rank]]</f>
        <v>0</v>
      </c>
      <c r="E392" s="25">
        <f>Table1[[#This Row],[PVP For ADV]]</f>
        <v>0</v>
      </c>
      <c r="F392" s="25">
        <f>Table1[[#This Row],[STF Lead For ADV]]</f>
        <v>0</v>
      </c>
      <c r="G392" s="25" t="str">
        <f>IF(Table1[[#This Row],[LFC Still Needed For ADV]]&lt;0,"Yes","No")</f>
        <v>No</v>
      </c>
      <c r="H392">
        <f>Table1[[#This Row],[On Website]]</f>
        <v>0</v>
      </c>
      <c r="I392">
        <f>Table1[[#This Row],[Setup Team Speak]]</f>
        <v>0</v>
      </c>
      <c r="J392" s="26" t="str">
        <f>IF(AND(Table2[[#This Row],[STF for ADV]],Table2[[#This Row],[PVP For ADV]],Table2[[#This Row],[On Website]],Table2[[#This Row],[Setup Team Speak]]="Yes"),"Yes","No")</f>
        <v>No</v>
      </c>
    </row>
    <row r="393" spans="2:10" x14ac:dyDescent="0.25">
      <c r="B393" s="24">
        <f>Table1[[#This Row],[Character name]]</f>
        <v>0</v>
      </c>
      <c r="C393" s="25">
        <f>Table1[[#This Row],[At Handle]]</f>
        <v>0</v>
      </c>
      <c r="D393" s="25">
        <f>Table1[[#This Row],[Fleet Rank]]</f>
        <v>0</v>
      </c>
      <c r="E393" s="25">
        <f>Table1[[#This Row],[PVP For ADV]]</f>
        <v>0</v>
      </c>
      <c r="F393" s="25">
        <f>Table1[[#This Row],[STF Lead For ADV]]</f>
        <v>0</v>
      </c>
      <c r="G393" s="25" t="str">
        <f>IF(Table1[[#This Row],[LFC Still Needed For ADV]]&lt;0,"Yes","No")</f>
        <v>No</v>
      </c>
      <c r="H393">
        <f>Table1[[#This Row],[On Website]]</f>
        <v>0</v>
      </c>
      <c r="I393">
        <f>Table1[[#This Row],[Setup Team Speak]]</f>
        <v>0</v>
      </c>
      <c r="J393" s="26" t="str">
        <f>IF(AND(Table2[[#This Row],[STF for ADV]],Table2[[#This Row],[PVP For ADV]],Table2[[#This Row],[On Website]],Table2[[#This Row],[Setup Team Speak]]="Yes"),"Yes","No")</f>
        <v>No</v>
      </c>
    </row>
    <row r="394" spans="2:10" x14ac:dyDescent="0.25">
      <c r="B394" s="24">
        <f>Table1[[#This Row],[Character name]]</f>
        <v>0</v>
      </c>
      <c r="C394" s="25">
        <f>Table1[[#This Row],[At Handle]]</f>
        <v>0</v>
      </c>
      <c r="D394" s="25">
        <f>Table1[[#This Row],[Fleet Rank]]</f>
        <v>0</v>
      </c>
      <c r="E394" s="25">
        <f>Table1[[#This Row],[PVP For ADV]]</f>
        <v>0</v>
      </c>
      <c r="F394" s="25">
        <f>Table1[[#This Row],[STF Lead For ADV]]</f>
        <v>0</v>
      </c>
      <c r="G394" s="25" t="str">
        <f>IF(Table1[[#This Row],[LFC Still Needed For ADV]]&lt;0,"Yes","No")</f>
        <v>No</v>
      </c>
      <c r="H394">
        <f>Table1[[#This Row],[On Website]]</f>
        <v>0</v>
      </c>
      <c r="I394">
        <f>Table1[[#This Row],[Setup Team Speak]]</f>
        <v>0</v>
      </c>
      <c r="J394" s="26" t="str">
        <f>IF(AND(Table2[[#This Row],[STF for ADV]],Table2[[#This Row],[PVP For ADV]],Table2[[#This Row],[On Website]],Table2[[#This Row],[Setup Team Speak]]="Yes"),"Yes","No")</f>
        <v>No</v>
      </c>
    </row>
    <row r="395" spans="2:10" x14ac:dyDescent="0.25">
      <c r="B395" s="24">
        <f>Table1[[#This Row],[Character name]]</f>
        <v>0</v>
      </c>
      <c r="C395" s="25">
        <f>Table1[[#This Row],[At Handle]]</f>
        <v>0</v>
      </c>
      <c r="D395" s="25">
        <f>Table1[[#This Row],[Fleet Rank]]</f>
        <v>0</v>
      </c>
      <c r="E395" s="25">
        <f>Table1[[#This Row],[PVP For ADV]]</f>
        <v>0</v>
      </c>
      <c r="F395" s="25">
        <f>Table1[[#This Row],[STF Lead For ADV]]</f>
        <v>0</v>
      </c>
      <c r="G395" s="25" t="str">
        <f>IF(Table1[[#This Row],[LFC Still Needed For ADV]]&lt;0,"Yes","No")</f>
        <v>No</v>
      </c>
      <c r="H395">
        <f>Table1[[#This Row],[On Website]]</f>
        <v>0</v>
      </c>
      <c r="I395">
        <f>Table1[[#This Row],[Setup Team Speak]]</f>
        <v>0</v>
      </c>
      <c r="J395" s="26" t="str">
        <f>IF(AND(Table2[[#This Row],[STF for ADV]],Table2[[#This Row],[PVP For ADV]],Table2[[#This Row],[On Website]],Table2[[#This Row],[Setup Team Speak]]="Yes"),"Yes","No")</f>
        <v>No</v>
      </c>
    </row>
    <row r="396" spans="2:10" x14ac:dyDescent="0.25">
      <c r="B396" s="24">
        <f>Table1[[#This Row],[Character name]]</f>
        <v>0</v>
      </c>
      <c r="C396" s="25">
        <f>Table1[[#This Row],[At Handle]]</f>
        <v>0</v>
      </c>
      <c r="D396" s="25">
        <f>Table1[[#This Row],[Fleet Rank]]</f>
        <v>0</v>
      </c>
      <c r="E396" s="25">
        <f>Table1[[#This Row],[PVP For ADV]]</f>
        <v>0</v>
      </c>
      <c r="F396" s="25">
        <f>Table1[[#This Row],[STF Lead For ADV]]</f>
        <v>0</v>
      </c>
      <c r="G396" s="25" t="str">
        <f>IF(Table1[[#This Row],[LFC Still Needed For ADV]]&lt;0,"Yes","No")</f>
        <v>No</v>
      </c>
      <c r="H396">
        <f>Table1[[#This Row],[On Website]]</f>
        <v>0</v>
      </c>
      <c r="I396">
        <f>Table1[[#This Row],[Setup Team Speak]]</f>
        <v>0</v>
      </c>
      <c r="J396" s="26" t="str">
        <f>IF(AND(Table2[[#This Row],[STF for ADV]],Table2[[#This Row],[PVP For ADV]],Table2[[#This Row],[On Website]],Table2[[#This Row],[Setup Team Speak]]="Yes"),"Yes","No")</f>
        <v>No</v>
      </c>
    </row>
    <row r="397" spans="2:10" x14ac:dyDescent="0.25">
      <c r="B397" s="24">
        <f>Table1[[#This Row],[Character name]]</f>
        <v>0</v>
      </c>
      <c r="C397" s="25">
        <f>Table1[[#This Row],[At Handle]]</f>
        <v>0</v>
      </c>
      <c r="D397" s="25">
        <f>Table1[[#This Row],[Fleet Rank]]</f>
        <v>0</v>
      </c>
      <c r="E397" s="25">
        <f>Table1[[#This Row],[PVP For ADV]]</f>
        <v>0</v>
      </c>
      <c r="F397" s="25">
        <f>Table1[[#This Row],[STF Lead For ADV]]</f>
        <v>0</v>
      </c>
      <c r="G397" s="25" t="str">
        <f>IF(Table1[[#This Row],[LFC Still Needed For ADV]]&lt;0,"Yes","No")</f>
        <v>No</v>
      </c>
      <c r="H397">
        <f>Table1[[#This Row],[On Website]]</f>
        <v>0</v>
      </c>
      <c r="I397">
        <f>Table1[[#This Row],[Setup Team Speak]]</f>
        <v>0</v>
      </c>
      <c r="J397" s="26" t="str">
        <f>IF(AND(Table2[[#This Row],[STF for ADV]],Table2[[#This Row],[PVP For ADV]],Table2[[#This Row],[On Website]],Table2[[#This Row],[Setup Team Speak]]="Yes"),"Yes","No")</f>
        <v>No</v>
      </c>
    </row>
    <row r="398" spans="2:10" x14ac:dyDescent="0.25">
      <c r="B398" s="24">
        <f>Table1[[#This Row],[Character name]]</f>
        <v>0</v>
      </c>
      <c r="C398" s="25">
        <f>Table1[[#This Row],[At Handle]]</f>
        <v>0</v>
      </c>
      <c r="D398" s="25">
        <f>Table1[[#This Row],[Fleet Rank]]</f>
        <v>0</v>
      </c>
      <c r="E398" s="25">
        <f>Table1[[#This Row],[PVP For ADV]]</f>
        <v>0</v>
      </c>
      <c r="F398" s="25">
        <f>Table1[[#This Row],[STF Lead For ADV]]</f>
        <v>0</v>
      </c>
      <c r="G398" s="25" t="str">
        <f>IF(Table1[[#This Row],[LFC Still Needed For ADV]]&lt;0,"Yes","No")</f>
        <v>No</v>
      </c>
      <c r="H398">
        <f>Table1[[#This Row],[On Website]]</f>
        <v>0</v>
      </c>
      <c r="I398">
        <f>Table1[[#This Row],[Setup Team Speak]]</f>
        <v>0</v>
      </c>
      <c r="J398" s="26" t="str">
        <f>IF(AND(Table2[[#This Row],[STF for ADV]],Table2[[#This Row],[PVP For ADV]],Table2[[#This Row],[On Website]],Table2[[#This Row],[Setup Team Speak]]="Yes"),"Yes","No")</f>
        <v>No</v>
      </c>
    </row>
    <row r="399" spans="2:10" x14ac:dyDescent="0.25">
      <c r="B399" s="24">
        <f>Table1[[#This Row],[Character name]]</f>
        <v>0</v>
      </c>
      <c r="C399" s="25">
        <f>Table1[[#This Row],[At Handle]]</f>
        <v>0</v>
      </c>
      <c r="D399" s="25">
        <f>Table1[[#This Row],[Fleet Rank]]</f>
        <v>0</v>
      </c>
      <c r="E399" s="25">
        <f>Table1[[#This Row],[PVP For ADV]]</f>
        <v>0</v>
      </c>
      <c r="F399" s="25">
        <f>Table1[[#This Row],[STF Lead For ADV]]</f>
        <v>0</v>
      </c>
      <c r="G399" s="25" t="str">
        <f>IF(Table1[[#This Row],[LFC Still Needed For ADV]]&lt;0,"Yes","No")</f>
        <v>No</v>
      </c>
      <c r="H399">
        <f>Table1[[#This Row],[On Website]]</f>
        <v>0</v>
      </c>
      <c r="I399">
        <f>Table1[[#This Row],[Setup Team Speak]]</f>
        <v>0</v>
      </c>
      <c r="J399" s="26" t="str">
        <f>IF(AND(Table2[[#This Row],[STF for ADV]],Table2[[#This Row],[PVP For ADV]],Table2[[#This Row],[On Website]],Table2[[#This Row],[Setup Team Speak]]="Yes"),"Yes","No")</f>
        <v>No</v>
      </c>
    </row>
    <row r="400" spans="2:10" x14ac:dyDescent="0.25">
      <c r="B400" s="24">
        <f>Table1[[#This Row],[Character name]]</f>
        <v>0</v>
      </c>
      <c r="C400" s="25">
        <f>Table1[[#This Row],[At Handle]]</f>
        <v>0</v>
      </c>
      <c r="D400" s="25">
        <f>Table1[[#This Row],[Fleet Rank]]</f>
        <v>0</v>
      </c>
      <c r="E400" s="25">
        <f>Table1[[#This Row],[PVP For ADV]]</f>
        <v>0</v>
      </c>
      <c r="F400" s="25">
        <f>Table1[[#This Row],[STF Lead For ADV]]</f>
        <v>0</v>
      </c>
      <c r="G400" s="25" t="str">
        <f>IF(Table1[[#This Row],[LFC Still Needed For ADV]]&lt;0,"Yes","No")</f>
        <v>No</v>
      </c>
      <c r="H400">
        <f>Table1[[#This Row],[On Website]]</f>
        <v>0</v>
      </c>
      <c r="I400">
        <f>Table1[[#This Row],[Setup Team Speak]]</f>
        <v>0</v>
      </c>
      <c r="J400" s="26" t="str">
        <f>IF(AND(Table2[[#This Row],[STF for ADV]],Table2[[#This Row],[PVP For ADV]],Table2[[#This Row],[On Website]],Table2[[#This Row],[Setup Team Speak]]="Yes"),"Yes","No")</f>
        <v>No</v>
      </c>
    </row>
    <row r="401" spans="2:10" x14ac:dyDescent="0.25">
      <c r="B401" s="24">
        <f>Table1[[#This Row],[Character name]]</f>
        <v>0</v>
      </c>
      <c r="C401" s="25">
        <f>Table1[[#This Row],[At Handle]]</f>
        <v>0</v>
      </c>
      <c r="D401" s="25">
        <f>Table1[[#This Row],[Fleet Rank]]</f>
        <v>0</v>
      </c>
      <c r="E401" s="25">
        <f>Table1[[#This Row],[PVP For ADV]]</f>
        <v>0</v>
      </c>
      <c r="F401" s="25">
        <f>Table1[[#This Row],[STF Lead For ADV]]</f>
        <v>0</v>
      </c>
      <c r="G401" s="25" t="str">
        <f>IF(Table1[[#This Row],[LFC Still Needed For ADV]]&lt;0,"Yes","No")</f>
        <v>No</v>
      </c>
      <c r="H401">
        <f>Table1[[#This Row],[On Website]]</f>
        <v>0</v>
      </c>
      <c r="I401">
        <f>Table1[[#This Row],[Setup Team Speak]]</f>
        <v>0</v>
      </c>
      <c r="J401" s="26" t="str">
        <f>IF(AND(Table2[[#This Row],[STF for ADV]],Table2[[#This Row],[PVP For ADV]],Table2[[#This Row],[On Website]],Table2[[#This Row],[Setup Team Speak]]="Yes"),"Yes","No")</f>
        <v>No</v>
      </c>
    </row>
    <row r="402" spans="2:10" x14ac:dyDescent="0.25">
      <c r="B402" s="24">
        <f>Table1[[#This Row],[Character name]]</f>
        <v>0</v>
      </c>
      <c r="C402" s="25">
        <f>Table1[[#This Row],[At Handle]]</f>
        <v>0</v>
      </c>
      <c r="D402" s="25">
        <f>Table1[[#This Row],[Fleet Rank]]</f>
        <v>0</v>
      </c>
      <c r="E402" s="25">
        <f>Table1[[#This Row],[PVP For ADV]]</f>
        <v>0</v>
      </c>
      <c r="F402" s="25">
        <f>Table1[[#This Row],[STF Lead For ADV]]</f>
        <v>0</v>
      </c>
      <c r="G402" s="25" t="str">
        <f>IF(Table1[[#This Row],[LFC Still Needed For ADV]]&lt;0,"Yes","No")</f>
        <v>No</v>
      </c>
      <c r="H402">
        <f>Table1[[#This Row],[On Website]]</f>
        <v>0</v>
      </c>
      <c r="I402">
        <f>Table1[[#This Row],[Setup Team Speak]]</f>
        <v>0</v>
      </c>
      <c r="J402" s="26" t="str">
        <f>IF(AND(Table2[[#This Row],[STF for ADV]],Table2[[#This Row],[PVP For ADV]],Table2[[#This Row],[On Website]],Table2[[#This Row],[Setup Team Speak]]="Yes"),"Yes","No")</f>
        <v>No</v>
      </c>
    </row>
    <row r="403" spans="2:10" x14ac:dyDescent="0.25">
      <c r="B403" s="24">
        <f>Table1[[#This Row],[Character name]]</f>
        <v>0</v>
      </c>
      <c r="C403" s="25">
        <f>Table1[[#This Row],[At Handle]]</f>
        <v>0</v>
      </c>
      <c r="D403" s="25">
        <f>Table1[[#This Row],[Fleet Rank]]</f>
        <v>0</v>
      </c>
      <c r="E403" s="25">
        <f>Table1[[#This Row],[PVP For ADV]]</f>
        <v>0</v>
      </c>
      <c r="F403" s="25">
        <f>Table1[[#This Row],[STF Lead For ADV]]</f>
        <v>0</v>
      </c>
      <c r="G403" s="25" t="str">
        <f>IF(Table1[[#This Row],[LFC Still Needed For ADV]]&lt;0,"Yes","No")</f>
        <v>No</v>
      </c>
      <c r="H403">
        <f>Table1[[#This Row],[On Website]]</f>
        <v>0</v>
      </c>
      <c r="I403">
        <f>Table1[[#This Row],[Setup Team Speak]]</f>
        <v>0</v>
      </c>
      <c r="J403" s="26" t="str">
        <f>IF(AND(Table2[[#This Row],[STF for ADV]],Table2[[#This Row],[PVP For ADV]],Table2[[#This Row],[On Website]],Table2[[#This Row],[Setup Team Speak]]="Yes"),"Yes","No")</f>
        <v>No</v>
      </c>
    </row>
    <row r="404" spans="2:10" x14ac:dyDescent="0.25">
      <c r="B404" s="24">
        <f>Table1[[#This Row],[Character name]]</f>
        <v>0</v>
      </c>
      <c r="C404" s="25">
        <f>Table1[[#This Row],[At Handle]]</f>
        <v>0</v>
      </c>
      <c r="D404" s="25">
        <f>Table1[[#This Row],[Fleet Rank]]</f>
        <v>0</v>
      </c>
      <c r="E404" s="25">
        <f>Table1[[#This Row],[PVP For ADV]]</f>
        <v>0</v>
      </c>
      <c r="F404" s="25">
        <f>Table1[[#This Row],[STF Lead For ADV]]</f>
        <v>0</v>
      </c>
      <c r="G404" s="25" t="str">
        <f>IF(Table1[[#This Row],[LFC Still Needed For ADV]]&lt;0,"Yes","No")</f>
        <v>No</v>
      </c>
      <c r="H404">
        <f>Table1[[#This Row],[On Website]]</f>
        <v>0</v>
      </c>
      <c r="I404">
        <f>Table1[[#This Row],[Setup Team Speak]]</f>
        <v>0</v>
      </c>
      <c r="J404" s="26" t="str">
        <f>IF(AND(Table2[[#This Row],[STF for ADV]],Table2[[#This Row],[PVP For ADV]],Table2[[#This Row],[On Website]],Table2[[#This Row],[Setup Team Speak]]="Yes"),"Yes","No")</f>
        <v>No</v>
      </c>
    </row>
    <row r="405" spans="2:10" x14ac:dyDescent="0.25">
      <c r="B405" s="24">
        <f>Table1[[#This Row],[Character name]]</f>
        <v>0</v>
      </c>
      <c r="C405" s="25">
        <f>Table1[[#This Row],[At Handle]]</f>
        <v>0</v>
      </c>
      <c r="D405" s="25">
        <f>Table1[[#This Row],[Fleet Rank]]</f>
        <v>0</v>
      </c>
      <c r="E405" s="25">
        <f>Table1[[#This Row],[PVP For ADV]]</f>
        <v>0</v>
      </c>
      <c r="F405" s="25">
        <f>Table1[[#This Row],[STF Lead For ADV]]</f>
        <v>0</v>
      </c>
      <c r="G405" s="25" t="str">
        <f>IF(Table1[[#This Row],[LFC Still Needed For ADV]]&lt;0,"Yes","No")</f>
        <v>No</v>
      </c>
      <c r="H405">
        <f>Table1[[#This Row],[On Website]]</f>
        <v>0</v>
      </c>
      <c r="I405">
        <f>Table1[[#This Row],[Setup Team Speak]]</f>
        <v>0</v>
      </c>
      <c r="J405" s="26" t="str">
        <f>IF(AND(Table2[[#This Row],[STF for ADV]],Table2[[#This Row],[PVP For ADV]],Table2[[#This Row],[On Website]],Table2[[#This Row],[Setup Team Speak]]="Yes"),"Yes","No")</f>
        <v>No</v>
      </c>
    </row>
    <row r="406" spans="2:10" x14ac:dyDescent="0.25">
      <c r="B406" s="24">
        <f>Table1[[#This Row],[Character name]]</f>
        <v>0</v>
      </c>
      <c r="C406" s="25">
        <f>Table1[[#This Row],[At Handle]]</f>
        <v>0</v>
      </c>
      <c r="D406" s="25">
        <f>Table1[[#This Row],[Fleet Rank]]</f>
        <v>0</v>
      </c>
      <c r="E406" s="25">
        <f>Table1[[#This Row],[PVP For ADV]]</f>
        <v>0</v>
      </c>
      <c r="F406" s="25">
        <f>Table1[[#This Row],[STF Lead For ADV]]</f>
        <v>0</v>
      </c>
      <c r="G406" s="25" t="str">
        <f>IF(Table1[[#This Row],[LFC Still Needed For ADV]]&lt;0,"Yes","No")</f>
        <v>No</v>
      </c>
      <c r="H406">
        <f>Table1[[#This Row],[On Website]]</f>
        <v>0</v>
      </c>
      <c r="I406">
        <f>Table1[[#This Row],[Setup Team Speak]]</f>
        <v>0</v>
      </c>
      <c r="J406" s="26" t="str">
        <f>IF(AND(Table2[[#This Row],[STF for ADV]],Table2[[#This Row],[PVP For ADV]],Table2[[#This Row],[On Website]],Table2[[#This Row],[Setup Team Speak]]="Yes"),"Yes","No")</f>
        <v>No</v>
      </c>
    </row>
    <row r="407" spans="2:10" x14ac:dyDescent="0.25">
      <c r="B407" s="24">
        <f>Table1[[#This Row],[Character name]]</f>
        <v>0</v>
      </c>
      <c r="C407" s="25">
        <f>Table1[[#This Row],[At Handle]]</f>
        <v>0</v>
      </c>
      <c r="D407" s="25">
        <f>Table1[[#This Row],[Fleet Rank]]</f>
        <v>0</v>
      </c>
      <c r="E407" s="25">
        <f>Table1[[#This Row],[PVP For ADV]]</f>
        <v>0</v>
      </c>
      <c r="F407" s="25">
        <f>Table1[[#This Row],[STF Lead For ADV]]</f>
        <v>0</v>
      </c>
      <c r="G407" s="25" t="str">
        <f>IF(Table1[[#This Row],[LFC Still Needed For ADV]]&lt;0,"Yes","No")</f>
        <v>No</v>
      </c>
      <c r="H407">
        <f>Table1[[#This Row],[On Website]]</f>
        <v>0</v>
      </c>
      <c r="I407">
        <f>Table1[[#This Row],[Setup Team Speak]]</f>
        <v>0</v>
      </c>
      <c r="J407" s="26" t="str">
        <f>IF(AND(Table2[[#This Row],[STF for ADV]],Table2[[#This Row],[PVP For ADV]],Table2[[#This Row],[On Website]],Table2[[#This Row],[Setup Team Speak]]="Yes"),"Yes","No")</f>
        <v>No</v>
      </c>
    </row>
    <row r="408" spans="2:10" x14ac:dyDescent="0.25">
      <c r="B408" s="24">
        <f>Table1[[#This Row],[Character name]]</f>
        <v>0</v>
      </c>
      <c r="C408" s="25">
        <f>Table1[[#This Row],[At Handle]]</f>
        <v>0</v>
      </c>
      <c r="D408" s="25">
        <f>Table1[[#This Row],[Fleet Rank]]</f>
        <v>0</v>
      </c>
      <c r="E408" s="25">
        <f>Table1[[#This Row],[PVP For ADV]]</f>
        <v>0</v>
      </c>
      <c r="F408" s="25">
        <f>Table1[[#This Row],[STF Lead For ADV]]</f>
        <v>0</v>
      </c>
      <c r="G408" s="25" t="str">
        <f>IF(Table1[[#This Row],[LFC Still Needed For ADV]]&lt;0,"Yes","No")</f>
        <v>No</v>
      </c>
      <c r="H408">
        <f>Table1[[#This Row],[On Website]]</f>
        <v>0</v>
      </c>
      <c r="I408">
        <f>Table1[[#This Row],[Setup Team Speak]]</f>
        <v>0</v>
      </c>
      <c r="J408" s="26" t="str">
        <f>IF(AND(Table2[[#This Row],[STF for ADV]],Table2[[#This Row],[PVP For ADV]],Table2[[#This Row],[On Website]],Table2[[#This Row],[Setup Team Speak]]="Yes"),"Yes","No")</f>
        <v>No</v>
      </c>
    </row>
    <row r="409" spans="2:10" x14ac:dyDescent="0.25">
      <c r="B409" s="24">
        <f>Table1[[#This Row],[Character name]]</f>
        <v>0</v>
      </c>
      <c r="C409" s="25">
        <f>Table1[[#This Row],[At Handle]]</f>
        <v>0</v>
      </c>
      <c r="D409" s="25">
        <f>Table1[[#This Row],[Fleet Rank]]</f>
        <v>0</v>
      </c>
      <c r="E409" s="25">
        <f>Table1[[#This Row],[PVP For ADV]]</f>
        <v>0</v>
      </c>
      <c r="F409" s="25">
        <f>Table1[[#This Row],[STF Lead For ADV]]</f>
        <v>0</v>
      </c>
      <c r="G409" s="25" t="str">
        <f>IF(Table1[[#This Row],[LFC Still Needed For ADV]]&lt;0,"Yes","No")</f>
        <v>No</v>
      </c>
      <c r="H409">
        <f>Table1[[#This Row],[On Website]]</f>
        <v>0</v>
      </c>
      <c r="I409">
        <f>Table1[[#This Row],[Setup Team Speak]]</f>
        <v>0</v>
      </c>
      <c r="J409" s="26" t="str">
        <f>IF(AND(Table2[[#This Row],[STF for ADV]],Table2[[#This Row],[PVP For ADV]],Table2[[#This Row],[On Website]],Table2[[#This Row],[Setup Team Speak]]="Yes"),"Yes","No")</f>
        <v>No</v>
      </c>
    </row>
    <row r="410" spans="2:10" x14ac:dyDescent="0.25">
      <c r="B410" s="24">
        <f>Table1[[#This Row],[Character name]]</f>
        <v>0</v>
      </c>
      <c r="C410" s="25">
        <f>Table1[[#This Row],[At Handle]]</f>
        <v>0</v>
      </c>
      <c r="D410" s="25">
        <f>Table1[[#This Row],[Fleet Rank]]</f>
        <v>0</v>
      </c>
      <c r="E410" s="25">
        <f>Table1[[#This Row],[PVP For ADV]]</f>
        <v>0</v>
      </c>
      <c r="F410" s="25">
        <f>Table1[[#This Row],[STF Lead For ADV]]</f>
        <v>0</v>
      </c>
      <c r="G410" s="25" t="str">
        <f>IF(Table1[[#This Row],[LFC Still Needed For ADV]]&lt;0,"Yes","No")</f>
        <v>No</v>
      </c>
      <c r="H410">
        <f>Table1[[#This Row],[On Website]]</f>
        <v>0</v>
      </c>
      <c r="I410">
        <f>Table1[[#This Row],[Setup Team Speak]]</f>
        <v>0</v>
      </c>
      <c r="J410" s="26" t="str">
        <f>IF(AND(Table2[[#This Row],[STF for ADV]],Table2[[#This Row],[PVP For ADV]],Table2[[#This Row],[On Website]],Table2[[#This Row],[Setup Team Speak]]="Yes"),"Yes","No")</f>
        <v>No</v>
      </c>
    </row>
    <row r="411" spans="2:10" x14ac:dyDescent="0.25">
      <c r="B411" s="24">
        <f>Table1[[#This Row],[Character name]]</f>
        <v>0</v>
      </c>
      <c r="C411" s="25">
        <f>Table1[[#This Row],[At Handle]]</f>
        <v>0</v>
      </c>
      <c r="D411" s="25">
        <f>Table1[[#This Row],[Fleet Rank]]</f>
        <v>0</v>
      </c>
      <c r="E411" s="25">
        <f>Table1[[#This Row],[PVP For ADV]]</f>
        <v>0</v>
      </c>
      <c r="F411" s="25">
        <f>Table1[[#This Row],[STF Lead For ADV]]</f>
        <v>0</v>
      </c>
      <c r="G411" s="25" t="str">
        <f>IF(Table1[[#This Row],[LFC Still Needed For ADV]]&lt;0,"Yes","No")</f>
        <v>No</v>
      </c>
      <c r="H411">
        <f>Table1[[#This Row],[On Website]]</f>
        <v>0</v>
      </c>
      <c r="I411">
        <f>Table1[[#This Row],[Setup Team Speak]]</f>
        <v>0</v>
      </c>
      <c r="J411" s="26" t="str">
        <f>IF(AND(Table2[[#This Row],[STF for ADV]],Table2[[#This Row],[PVP For ADV]],Table2[[#This Row],[On Website]],Table2[[#This Row],[Setup Team Speak]]="Yes"),"Yes","No")</f>
        <v>No</v>
      </c>
    </row>
    <row r="412" spans="2:10" x14ac:dyDescent="0.25">
      <c r="B412" s="24">
        <f>Table1[[#This Row],[Character name]]</f>
        <v>0</v>
      </c>
      <c r="C412" s="25">
        <f>Table1[[#This Row],[At Handle]]</f>
        <v>0</v>
      </c>
      <c r="D412" s="25">
        <f>Table1[[#This Row],[Fleet Rank]]</f>
        <v>0</v>
      </c>
      <c r="E412" s="25">
        <f>Table1[[#This Row],[PVP For ADV]]</f>
        <v>0</v>
      </c>
      <c r="F412" s="25">
        <f>Table1[[#This Row],[STF Lead For ADV]]</f>
        <v>0</v>
      </c>
      <c r="G412" s="25" t="str">
        <f>IF(Table1[[#This Row],[LFC Still Needed For ADV]]&lt;0,"Yes","No")</f>
        <v>No</v>
      </c>
      <c r="H412">
        <f>Table1[[#This Row],[On Website]]</f>
        <v>0</v>
      </c>
      <c r="I412">
        <f>Table1[[#This Row],[Setup Team Speak]]</f>
        <v>0</v>
      </c>
      <c r="J412" s="26" t="str">
        <f>IF(AND(Table2[[#This Row],[STF for ADV]],Table2[[#This Row],[PVP For ADV]],Table2[[#This Row],[On Website]],Table2[[#This Row],[Setup Team Speak]]="Yes"),"Yes","No")</f>
        <v>No</v>
      </c>
    </row>
    <row r="413" spans="2:10" x14ac:dyDescent="0.25">
      <c r="B413" s="24">
        <f>Table1[[#This Row],[Character name]]</f>
        <v>0</v>
      </c>
      <c r="C413" s="25">
        <f>Table1[[#This Row],[At Handle]]</f>
        <v>0</v>
      </c>
      <c r="D413" s="25">
        <f>Table1[[#This Row],[Fleet Rank]]</f>
        <v>0</v>
      </c>
      <c r="E413" s="25">
        <f>Table1[[#This Row],[PVP For ADV]]</f>
        <v>0</v>
      </c>
      <c r="F413" s="25">
        <f>Table1[[#This Row],[STF Lead For ADV]]</f>
        <v>0</v>
      </c>
      <c r="G413" s="25" t="str">
        <f>IF(Table1[[#This Row],[LFC Still Needed For ADV]]&lt;0,"Yes","No")</f>
        <v>No</v>
      </c>
      <c r="H413">
        <f>Table1[[#This Row],[On Website]]</f>
        <v>0</v>
      </c>
      <c r="I413">
        <f>Table1[[#This Row],[Setup Team Speak]]</f>
        <v>0</v>
      </c>
      <c r="J413" s="26" t="str">
        <f>IF(AND(Table2[[#This Row],[STF for ADV]],Table2[[#This Row],[PVP For ADV]],Table2[[#This Row],[On Website]],Table2[[#This Row],[Setup Team Speak]]="Yes"),"Yes","No")</f>
        <v>No</v>
      </c>
    </row>
    <row r="414" spans="2:10" x14ac:dyDescent="0.25">
      <c r="B414" s="24">
        <f>Table1[[#This Row],[Character name]]</f>
        <v>0</v>
      </c>
      <c r="C414" s="25">
        <f>Table1[[#This Row],[At Handle]]</f>
        <v>0</v>
      </c>
      <c r="D414" s="25">
        <f>Table1[[#This Row],[Fleet Rank]]</f>
        <v>0</v>
      </c>
      <c r="E414" s="25">
        <f>Table1[[#This Row],[PVP For ADV]]</f>
        <v>0</v>
      </c>
      <c r="F414" s="25">
        <f>Table1[[#This Row],[STF Lead For ADV]]</f>
        <v>0</v>
      </c>
      <c r="G414" s="25" t="str">
        <f>IF(Table1[[#This Row],[LFC Still Needed For ADV]]&lt;0,"Yes","No")</f>
        <v>No</v>
      </c>
      <c r="H414">
        <f>Table1[[#This Row],[On Website]]</f>
        <v>0</v>
      </c>
      <c r="I414">
        <f>Table1[[#This Row],[Setup Team Speak]]</f>
        <v>0</v>
      </c>
      <c r="J414" s="26" t="str">
        <f>IF(AND(Table2[[#This Row],[STF for ADV]],Table2[[#This Row],[PVP For ADV]],Table2[[#This Row],[On Website]],Table2[[#This Row],[Setup Team Speak]]="Yes"),"Yes","No")</f>
        <v>No</v>
      </c>
    </row>
    <row r="415" spans="2:10" x14ac:dyDescent="0.25">
      <c r="B415" s="24">
        <f>Table1[[#This Row],[Character name]]</f>
        <v>0</v>
      </c>
      <c r="C415" s="25">
        <f>Table1[[#This Row],[At Handle]]</f>
        <v>0</v>
      </c>
      <c r="D415" s="25">
        <f>Table1[[#This Row],[Fleet Rank]]</f>
        <v>0</v>
      </c>
      <c r="E415" s="25">
        <f>Table1[[#This Row],[PVP For ADV]]</f>
        <v>0</v>
      </c>
      <c r="F415" s="25">
        <f>Table1[[#This Row],[STF Lead For ADV]]</f>
        <v>0</v>
      </c>
      <c r="G415" s="25" t="str">
        <f>IF(Table1[[#This Row],[LFC Still Needed For ADV]]&lt;0,"Yes","No")</f>
        <v>No</v>
      </c>
      <c r="H415">
        <f>Table1[[#This Row],[On Website]]</f>
        <v>0</v>
      </c>
      <c r="I415">
        <f>Table1[[#This Row],[Setup Team Speak]]</f>
        <v>0</v>
      </c>
      <c r="J415" s="26" t="str">
        <f>IF(AND(Table2[[#This Row],[STF for ADV]],Table2[[#This Row],[PVP For ADV]],Table2[[#This Row],[On Website]],Table2[[#This Row],[Setup Team Speak]]="Yes"),"Yes","No")</f>
        <v>No</v>
      </c>
    </row>
    <row r="416" spans="2:10" x14ac:dyDescent="0.25">
      <c r="B416" s="24">
        <f>Table1[[#This Row],[Character name]]</f>
        <v>0</v>
      </c>
      <c r="C416" s="25">
        <f>Table1[[#This Row],[At Handle]]</f>
        <v>0</v>
      </c>
      <c r="D416" s="25">
        <f>Table1[[#This Row],[Fleet Rank]]</f>
        <v>0</v>
      </c>
      <c r="E416" s="25">
        <f>Table1[[#This Row],[PVP For ADV]]</f>
        <v>0</v>
      </c>
      <c r="F416" s="25">
        <f>Table1[[#This Row],[STF Lead For ADV]]</f>
        <v>0</v>
      </c>
      <c r="G416" s="25" t="str">
        <f>IF(Table1[[#This Row],[LFC Still Needed For ADV]]&lt;0,"Yes","No")</f>
        <v>No</v>
      </c>
      <c r="H416">
        <f>Table1[[#This Row],[On Website]]</f>
        <v>0</v>
      </c>
      <c r="I416">
        <f>Table1[[#This Row],[Setup Team Speak]]</f>
        <v>0</v>
      </c>
      <c r="J416" s="26" t="str">
        <f>IF(AND(Table2[[#This Row],[STF for ADV]],Table2[[#This Row],[PVP For ADV]],Table2[[#This Row],[On Website]],Table2[[#This Row],[Setup Team Speak]]="Yes"),"Yes","No")</f>
        <v>No</v>
      </c>
    </row>
    <row r="417" spans="2:10" x14ac:dyDescent="0.25">
      <c r="B417" s="24">
        <f>Table1[[#This Row],[Character name]]</f>
        <v>0</v>
      </c>
      <c r="C417" s="25">
        <f>Table1[[#This Row],[At Handle]]</f>
        <v>0</v>
      </c>
      <c r="D417" s="25">
        <f>Table1[[#This Row],[Fleet Rank]]</f>
        <v>0</v>
      </c>
      <c r="E417" s="25">
        <f>Table1[[#This Row],[PVP For ADV]]</f>
        <v>0</v>
      </c>
      <c r="F417" s="25">
        <f>Table1[[#This Row],[STF Lead For ADV]]</f>
        <v>0</v>
      </c>
      <c r="G417" s="25" t="str">
        <f>IF(Table1[[#This Row],[LFC Still Needed For ADV]]&lt;0,"Yes","No")</f>
        <v>No</v>
      </c>
      <c r="H417">
        <f>Table1[[#This Row],[On Website]]</f>
        <v>0</v>
      </c>
      <c r="I417">
        <f>Table1[[#This Row],[Setup Team Speak]]</f>
        <v>0</v>
      </c>
      <c r="J417" s="26" t="str">
        <f>IF(AND(Table2[[#This Row],[STF for ADV]],Table2[[#This Row],[PVP For ADV]],Table2[[#This Row],[On Website]],Table2[[#This Row],[Setup Team Speak]]="Yes"),"Yes","No")</f>
        <v>No</v>
      </c>
    </row>
    <row r="418" spans="2:10" x14ac:dyDescent="0.25">
      <c r="B418" s="24">
        <f>Table1[[#This Row],[Character name]]</f>
        <v>0</v>
      </c>
      <c r="C418" s="25">
        <f>Table1[[#This Row],[At Handle]]</f>
        <v>0</v>
      </c>
      <c r="D418" s="25">
        <f>Table1[[#This Row],[Fleet Rank]]</f>
        <v>0</v>
      </c>
      <c r="E418" s="25">
        <f>Table1[[#This Row],[PVP For ADV]]</f>
        <v>0</v>
      </c>
      <c r="F418" s="25">
        <f>Table1[[#This Row],[STF Lead For ADV]]</f>
        <v>0</v>
      </c>
      <c r="G418" s="25" t="str">
        <f>IF(Table1[[#This Row],[LFC Still Needed For ADV]]&lt;0,"Yes","No")</f>
        <v>No</v>
      </c>
      <c r="H418">
        <f>Table1[[#This Row],[On Website]]</f>
        <v>0</v>
      </c>
      <c r="I418">
        <f>Table1[[#This Row],[Setup Team Speak]]</f>
        <v>0</v>
      </c>
      <c r="J418" s="26" t="str">
        <f>IF(AND(Table2[[#This Row],[STF for ADV]],Table2[[#This Row],[PVP For ADV]],Table2[[#This Row],[On Website]],Table2[[#This Row],[Setup Team Speak]]="Yes"),"Yes","No")</f>
        <v>No</v>
      </c>
    </row>
    <row r="419" spans="2:10" x14ac:dyDescent="0.25">
      <c r="B419" s="24">
        <f>Table1[[#This Row],[Character name]]</f>
        <v>0</v>
      </c>
      <c r="C419" s="25">
        <f>Table1[[#This Row],[At Handle]]</f>
        <v>0</v>
      </c>
      <c r="D419" s="25">
        <f>Table1[[#This Row],[Fleet Rank]]</f>
        <v>0</v>
      </c>
      <c r="E419" s="25">
        <f>Table1[[#This Row],[PVP For ADV]]</f>
        <v>0</v>
      </c>
      <c r="F419" s="25">
        <f>Table1[[#This Row],[STF Lead For ADV]]</f>
        <v>0</v>
      </c>
      <c r="G419" s="25" t="str">
        <f>IF(Table1[[#This Row],[LFC Still Needed For ADV]]&lt;0,"Yes","No")</f>
        <v>No</v>
      </c>
      <c r="H419">
        <f>Table1[[#This Row],[On Website]]</f>
        <v>0</v>
      </c>
      <c r="I419">
        <f>Table1[[#This Row],[Setup Team Speak]]</f>
        <v>0</v>
      </c>
      <c r="J419" s="26" t="str">
        <f>IF(AND(Table2[[#This Row],[STF for ADV]],Table2[[#This Row],[PVP For ADV]],Table2[[#This Row],[On Website]],Table2[[#This Row],[Setup Team Speak]]="Yes"),"Yes","No")</f>
        <v>No</v>
      </c>
    </row>
    <row r="420" spans="2:10" x14ac:dyDescent="0.25">
      <c r="B420" s="24">
        <f>Table1[[#This Row],[Character name]]</f>
        <v>0</v>
      </c>
      <c r="C420" s="25">
        <f>Table1[[#This Row],[At Handle]]</f>
        <v>0</v>
      </c>
      <c r="D420" s="25">
        <f>Table1[[#This Row],[Fleet Rank]]</f>
        <v>0</v>
      </c>
      <c r="E420" s="25">
        <f>Table1[[#This Row],[PVP For ADV]]</f>
        <v>0</v>
      </c>
      <c r="F420" s="25">
        <f>Table1[[#This Row],[STF Lead For ADV]]</f>
        <v>0</v>
      </c>
      <c r="G420" s="25" t="str">
        <f>IF(Table1[[#This Row],[LFC Still Needed For ADV]]&lt;0,"Yes","No")</f>
        <v>No</v>
      </c>
      <c r="H420">
        <f>Table1[[#This Row],[On Website]]</f>
        <v>0</v>
      </c>
      <c r="I420">
        <f>Table1[[#This Row],[Setup Team Speak]]</f>
        <v>0</v>
      </c>
      <c r="J420" s="26" t="str">
        <f>IF(AND(Table2[[#This Row],[STF for ADV]],Table2[[#This Row],[PVP For ADV]],Table2[[#This Row],[On Website]],Table2[[#This Row],[Setup Team Speak]]="Yes"),"Yes","No")</f>
        <v>No</v>
      </c>
    </row>
    <row r="421" spans="2:10" x14ac:dyDescent="0.25">
      <c r="B421" s="24">
        <f>Table1[[#This Row],[Character name]]</f>
        <v>0</v>
      </c>
      <c r="C421" s="25">
        <f>Table1[[#This Row],[At Handle]]</f>
        <v>0</v>
      </c>
      <c r="D421" s="25">
        <f>Table1[[#This Row],[Fleet Rank]]</f>
        <v>0</v>
      </c>
      <c r="E421" s="25">
        <f>Table1[[#This Row],[PVP For ADV]]</f>
        <v>0</v>
      </c>
      <c r="F421" s="25">
        <f>Table1[[#This Row],[STF Lead For ADV]]</f>
        <v>0</v>
      </c>
      <c r="G421" s="25" t="str">
        <f>IF(Table1[[#This Row],[LFC Still Needed For ADV]]&lt;0,"Yes","No")</f>
        <v>No</v>
      </c>
      <c r="H421">
        <f>Table1[[#This Row],[On Website]]</f>
        <v>0</v>
      </c>
      <c r="I421">
        <f>Table1[[#This Row],[Setup Team Speak]]</f>
        <v>0</v>
      </c>
      <c r="J421" s="26" t="str">
        <f>IF(AND(Table2[[#This Row],[STF for ADV]],Table2[[#This Row],[PVP For ADV]],Table2[[#This Row],[On Website]],Table2[[#This Row],[Setup Team Speak]]="Yes"),"Yes","No")</f>
        <v>No</v>
      </c>
    </row>
    <row r="422" spans="2:10" x14ac:dyDescent="0.25">
      <c r="B422" s="24">
        <f>Table1[[#This Row],[Character name]]</f>
        <v>0</v>
      </c>
      <c r="C422" s="25">
        <f>Table1[[#This Row],[At Handle]]</f>
        <v>0</v>
      </c>
      <c r="D422" s="25">
        <f>Table1[[#This Row],[Fleet Rank]]</f>
        <v>0</v>
      </c>
      <c r="E422" s="25">
        <f>Table1[[#This Row],[PVP For ADV]]</f>
        <v>0</v>
      </c>
      <c r="F422" s="25">
        <f>Table1[[#This Row],[STF Lead For ADV]]</f>
        <v>0</v>
      </c>
      <c r="G422" s="25" t="str">
        <f>IF(Table1[[#This Row],[LFC Still Needed For ADV]]&lt;0,"Yes","No")</f>
        <v>No</v>
      </c>
      <c r="H422">
        <f>Table1[[#This Row],[On Website]]</f>
        <v>0</v>
      </c>
      <c r="I422">
        <f>Table1[[#This Row],[Setup Team Speak]]</f>
        <v>0</v>
      </c>
      <c r="J422" s="26" t="str">
        <f>IF(AND(Table2[[#This Row],[STF for ADV]],Table2[[#This Row],[PVP For ADV]],Table2[[#This Row],[On Website]],Table2[[#This Row],[Setup Team Speak]]="Yes"),"Yes","No")</f>
        <v>No</v>
      </c>
    </row>
    <row r="423" spans="2:10" x14ac:dyDescent="0.25">
      <c r="B423" s="24">
        <f>Table1[[#This Row],[Character name]]</f>
        <v>0</v>
      </c>
      <c r="C423" s="25">
        <f>Table1[[#This Row],[At Handle]]</f>
        <v>0</v>
      </c>
      <c r="D423" s="25">
        <f>Table1[[#This Row],[Fleet Rank]]</f>
        <v>0</v>
      </c>
      <c r="E423" s="25">
        <f>Table1[[#This Row],[PVP For ADV]]</f>
        <v>0</v>
      </c>
      <c r="F423" s="25">
        <f>Table1[[#This Row],[STF Lead For ADV]]</f>
        <v>0</v>
      </c>
      <c r="G423" s="25" t="str">
        <f>IF(Table1[[#This Row],[LFC Still Needed For ADV]]&lt;0,"Yes","No")</f>
        <v>No</v>
      </c>
      <c r="H423">
        <f>Table1[[#This Row],[On Website]]</f>
        <v>0</v>
      </c>
      <c r="I423">
        <f>Table1[[#This Row],[Setup Team Speak]]</f>
        <v>0</v>
      </c>
      <c r="J423" s="26" t="str">
        <f>IF(AND(Table2[[#This Row],[STF for ADV]],Table2[[#This Row],[PVP For ADV]],Table2[[#This Row],[On Website]],Table2[[#This Row],[Setup Team Speak]]="Yes"),"Yes","No")</f>
        <v>No</v>
      </c>
    </row>
    <row r="424" spans="2:10" x14ac:dyDescent="0.25">
      <c r="B424" s="24">
        <f>Table1[[#This Row],[Character name]]</f>
        <v>0</v>
      </c>
      <c r="C424" s="25">
        <f>Table1[[#This Row],[At Handle]]</f>
        <v>0</v>
      </c>
      <c r="D424" s="25">
        <f>Table1[[#This Row],[Fleet Rank]]</f>
        <v>0</v>
      </c>
      <c r="E424" s="25">
        <f>Table1[[#This Row],[PVP For ADV]]</f>
        <v>0</v>
      </c>
      <c r="F424" s="25">
        <f>Table1[[#This Row],[STF Lead For ADV]]</f>
        <v>0</v>
      </c>
      <c r="G424" s="25" t="str">
        <f>IF(Table1[[#This Row],[LFC Still Needed For ADV]]&lt;0,"Yes","No")</f>
        <v>No</v>
      </c>
      <c r="H424">
        <f>Table1[[#This Row],[On Website]]</f>
        <v>0</v>
      </c>
      <c r="I424">
        <f>Table1[[#This Row],[Setup Team Speak]]</f>
        <v>0</v>
      </c>
      <c r="J424" s="26" t="str">
        <f>IF(AND(Table2[[#This Row],[STF for ADV]],Table2[[#This Row],[PVP For ADV]],Table2[[#This Row],[On Website]],Table2[[#This Row],[Setup Team Speak]]="Yes"),"Yes","No")</f>
        <v>No</v>
      </c>
    </row>
    <row r="425" spans="2:10" x14ac:dyDescent="0.25">
      <c r="B425" s="24">
        <f>Table1[[#This Row],[Character name]]</f>
        <v>0</v>
      </c>
      <c r="C425" s="25">
        <f>Table1[[#This Row],[At Handle]]</f>
        <v>0</v>
      </c>
      <c r="D425" s="25">
        <f>Table1[[#This Row],[Fleet Rank]]</f>
        <v>0</v>
      </c>
      <c r="E425" s="25">
        <f>Table1[[#This Row],[PVP For ADV]]</f>
        <v>0</v>
      </c>
      <c r="F425" s="25">
        <f>Table1[[#This Row],[STF Lead For ADV]]</f>
        <v>0</v>
      </c>
      <c r="G425" s="25" t="str">
        <f>IF(Table1[[#This Row],[LFC Still Needed For ADV]]&lt;0,"Yes","No")</f>
        <v>No</v>
      </c>
      <c r="H425">
        <f>Table1[[#This Row],[On Website]]</f>
        <v>0</v>
      </c>
      <c r="I425">
        <f>Table1[[#This Row],[Setup Team Speak]]</f>
        <v>0</v>
      </c>
      <c r="J425" s="26" t="str">
        <f>IF(AND(Table2[[#This Row],[STF for ADV]],Table2[[#This Row],[PVP For ADV]],Table2[[#This Row],[On Website]],Table2[[#This Row],[Setup Team Speak]]="Yes"),"Yes","No")</f>
        <v>No</v>
      </c>
    </row>
    <row r="426" spans="2:10" x14ac:dyDescent="0.25">
      <c r="B426" s="24">
        <f>Table1[[#This Row],[Character name]]</f>
        <v>0</v>
      </c>
      <c r="C426" s="25">
        <f>Table1[[#This Row],[At Handle]]</f>
        <v>0</v>
      </c>
      <c r="D426" s="25">
        <f>Table1[[#This Row],[Fleet Rank]]</f>
        <v>0</v>
      </c>
      <c r="E426" s="25">
        <f>Table1[[#This Row],[PVP For ADV]]</f>
        <v>0</v>
      </c>
      <c r="F426" s="25">
        <f>Table1[[#This Row],[STF Lead For ADV]]</f>
        <v>0</v>
      </c>
      <c r="G426" s="25" t="str">
        <f>IF(Table1[[#This Row],[LFC Still Needed For ADV]]&lt;0,"Yes","No")</f>
        <v>No</v>
      </c>
      <c r="H426">
        <f>Table1[[#This Row],[On Website]]</f>
        <v>0</v>
      </c>
      <c r="I426">
        <f>Table1[[#This Row],[Setup Team Speak]]</f>
        <v>0</v>
      </c>
      <c r="J426" s="26" t="str">
        <f>IF(AND(Table2[[#This Row],[STF for ADV]],Table2[[#This Row],[PVP For ADV]],Table2[[#This Row],[On Website]],Table2[[#This Row],[Setup Team Speak]]="Yes"),"Yes","No")</f>
        <v>No</v>
      </c>
    </row>
    <row r="427" spans="2:10" x14ac:dyDescent="0.25">
      <c r="B427" s="24">
        <f>Table1[[#This Row],[Character name]]</f>
        <v>0</v>
      </c>
      <c r="C427" s="25">
        <f>Table1[[#This Row],[At Handle]]</f>
        <v>0</v>
      </c>
      <c r="D427" s="25">
        <f>Table1[[#This Row],[Fleet Rank]]</f>
        <v>0</v>
      </c>
      <c r="E427" s="25">
        <f>Table1[[#This Row],[PVP For ADV]]</f>
        <v>0</v>
      </c>
      <c r="F427" s="25">
        <f>Table1[[#This Row],[STF Lead For ADV]]</f>
        <v>0</v>
      </c>
      <c r="G427" s="25" t="str">
        <f>IF(Table1[[#This Row],[LFC Still Needed For ADV]]&lt;0,"Yes","No")</f>
        <v>No</v>
      </c>
      <c r="H427">
        <f>Table1[[#This Row],[On Website]]</f>
        <v>0</v>
      </c>
      <c r="I427">
        <f>Table1[[#This Row],[Setup Team Speak]]</f>
        <v>0</v>
      </c>
      <c r="J427" s="26" t="str">
        <f>IF(AND(Table2[[#This Row],[STF for ADV]],Table2[[#This Row],[PVP For ADV]],Table2[[#This Row],[On Website]],Table2[[#This Row],[Setup Team Speak]]="Yes"),"Yes","No")</f>
        <v>No</v>
      </c>
    </row>
    <row r="428" spans="2:10" x14ac:dyDescent="0.25">
      <c r="B428" s="24">
        <f>Table1[[#This Row],[Character name]]</f>
        <v>0</v>
      </c>
      <c r="C428" s="25">
        <f>Table1[[#This Row],[At Handle]]</f>
        <v>0</v>
      </c>
      <c r="D428" s="25">
        <f>Table1[[#This Row],[Fleet Rank]]</f>
        <v>0</v>
      </c>
      <c r="E428" s="25">
        <f>Table1[[#This Row],[PVP For ADV]]</f>
        <v>0</v>
      </c>
      <c r="F428" s="25">
        <f>Table1[[#This Row],[STF Lead For ADV]]</f>
        <v>0</v>
      </c>
      <c r="G428" s="25" t="str">
        <f>IF(Table1[[#This Row],[LFC Still Needed For ADV]]&lt;0,"Yes","No")</f>
        <v>No</v>
      </c>
      <c r="H428">
        <f>Table1[[#This Row],[On Website]]</f>
        <v>0</v>
      </c>
      <c r="I428">
        <f>Table1[[#This Row],[Setup Team Speak]]</f>
        <v>0</v>
      </c>
      <c r="J428" s="26" t="str">
        <f>IF(AND(Table2[[#This Row],[STF for ADV]],Table2[[#This Row],[PVP For ADV]],Table2[[#This Row],[On Website]],Table2[[#This Row],[Setup Team Speak]]="Yes"),"Yes","No")</f>
        <v>No</v>
      </c>
    </row>
    <row r="429" spans="2:10" x14ac:dyDescent="0.25">
      <c r="B429" s="24">
        <f>Table1[[#This Row],[Character name]]</f>
        <v>0</v>
      </c>
      <c r="C429" s="25">
        <f>Table1[[#This Row],[At Handle]]</f>
        <v>0</v>
      </c>
      <c r="D429" s="25">
        <f>Table1[[#This Row],[Fleet Rank]]</f>
        <v>0</v>
      </c>
      <c r="E429" s="25">
        <f>Table1[[#This Row],[PVP For ADV]]</f>
        <v>0</v>
      </c>
      <c r="F429" s="25">
        <f>Table1[[#This Row],[STF Lead For ADV]]</f>
        <v>0</v>
      </c>
      <c r="G429" s="25" t="str">
        <f>IF(Table1[[#This Row],[LFC Still Needed For ADV]]&lt;0,"Yes","No")</f>
        <v>No</v>
      </c>
      <c r="H429">
        <f>Table1[[#This Row],[On Website]]</f>
        <v>0</v>
      </c>
      <c r="I429">
        <f>Table1[[#This Row],[Setup Team Speak]]</f>
        <v>0</v>
      </c>
      <c r="J429" s="26" t="str">
        <f>IF(AND(Table2[[#This Row],[STF for ADV]],Table2[[#This Row],[PVP For ADV]],Table2[[#This Row],[On Website]],Table2[[#This Row],[Setup Team Speak]]="Yes"),"Yes","No")</f>
        <v>No</v>
      </c>
    </row>
    <row r="430" spans="2:10" x14ac:dyDescent="0.25">
      <c r="B430" s="24">
        <f>Table1[[#This Row],[Character name]]</f>
        <v>0</v>
      </c>
      <c r="C430" s="25">
        <f>Table1[[#This Row],[At Handle]]</f>
        <v>0</v>
      </c>
      <c r="D430" s="25">
        <f>Table1[[#This Row],[Fleet Rank]]</f>
        <v>0</v>
      </c>
      <c r="E430" s="25">
        <f>Table1[[#This Row],[PVP For ADV]]</f>
        <v>0</v>
      </c>
      <c r="F430" s="25">
        <f>Table1[[#This Row],[STF Lead For ADV]]</f>
        <v>0</v>
      </c>
      <c r="G430" s="25" t="str">
        <f>IF(Table1[[#This Row],[LFC Still Needed For ADV]]&lt;0,"Yes","No")</f>
        <v>No</v>
      </c>
      <c r="H430">
        <f>Table1[[#This Row],[On Website]]</f>
        <v>0</v>
      </c>
      <c r="I430">
        <f>Table1[[#This Row],[Setup Team Speak]]</f>
        <v>0</v>
      </c>
      <c r="J430" s="26" t="str">
        <f>IF(AND(Table2[[#This Row],[STF for ADV]],Table2[[#This Row],[PVP For ADV]],Table2[[#This Row],[On Website]],Table2[[#This Row],[Setup Team Speak]]="Yes"),"Yes","No")</f>
        <v>No</v>
      </c>
    </row>
    <row r="431" spans="2:10" x14ac:dyDescent="0.25">
      <c r="B431" s="24">
        <f>Table1[[#This Row],[Character name]]</f>
        <v>0</v>
      </c>
      <c r="C431" s="25">
        <f>Table1[[#This Row],[At Handle]]</f>
        <v>0</v>
      </c>
      <c r="D431" s="25">
        <f>Table1[[#This Row],[Fleet Rank]]</f>
        <v>0</v>
      </c>
      <c r="E431" s="25">
        <f>Table1[[#This Row],[PVP For ADV]]</f>
        <v>0</v>
      </c>
      <c r="F431" s="25">
        <f>Table1[[#This Row],[STF Lead For ADV]]</f>
        <v>0</v>
      </c>
      <c r="G431" s="25" t="str">
        <f>IF(Table1[[#This Row],[LFC Still Needed For ADV]]&lt;0,"Yes","No")</f>
        <v>No</v>
      </c>
      <c r="H431">
        <f>Table1[[#This Row],[On Website]]</f>
        <v>0</v>
      </c>
      <c r="I431">
        <f>Table1[[#This Row],[Setup Team Speak]]</f>
        <v>0</v>
      </c>
      <c r="J431" s="26" t="str">
        <f>IF(AND(Table2[[#This Row],[STF for ADV]],Table2[[#This Row],[PVP For ADV]],Table2[[#This Row],[On Website]],Table2[[#This Row],[Setup Team Speak]]="Yes"),"Yes","No")</f>
        <v>No</v>
      </c>
    </row>
    <row r="432" spans="2:10" x14ac:dyDescent="0.25">
      <c r="B432" s="24">
        <f>Table1[[#This Row],[Character name]]</f>
        <v>0</v>
      </c>
      <c r="C432" s="25">
        <f>Table1[[#This Row],[At Handle]]</f>
        <v>0</v>
      </c>
      <c r="D432" s="25">
        <f>Table1[[#This Row],[Fleet Rank]]</f>
        <v>0</v>
      </c>
      <c r="E432" s="25">
        <f>Table1[[#This Row],[PVP For ADV]]</f>
        <v>0</v>
      </c>
      <c r="F432" s="25">
        <f>Table1[[#This Row],[STF Lead For ADV]]</f>
        <v>0</v>
      </c>
      <c r="G432" s="25" t="str">
        <f>IF(Table1[[#This Row],[LFC Still Needed For ADV]]&lt;0,"Yes","No")</f>
        <v>No</v>
      </c>
      <c r="H432">
        <f>Table1[[#This Row],[On Website]]</f>
        <v>0</v>
      </c>
      <c r="I432">
        <f>Table1[[#This Row],[Setup Team Speak]]</f>
        <v>0</v>
      </c>
      <c r="J432" s="26" t="str">
        <f>IF(AND(Table2[[#This Row],[STF for ADV]],Table2[[#This Row],[PVP For ADV]],Table2[[#This Row],[On Website]],Table2[[#This Row],[Setup Team Speak]]="Yes"),"Yes","No")</f>
        <v>No</v>
      </c>
    </row>
    <row r="433" spans="2:10" x14ac:dyDescent="0.25">
      <c r="B433" s="24">
        <f>Table1[[#This Row],[Character name]]</f>
        <v>0</v>
      </c>
      <c r="C433" s="25">
        <f>Table1[[#This Row],[At Handle]]</f>
        <v>0</v>
      </c>
      <c r="D433" s="25">
        <f>Table1[[#This Row],[Fleet Rank]]</f>
        <v>0</v>
      </c>
      <c r="E433" s="25">
        <f>Table1[[#This Row],[PVP For ADV]]</f>
        <v>0</v>
      </c>
      <c r="F433" s="25">
        <f>Table1[[#This Row],[STF Lead For ADV]]</f>
        <v>0</v>
      </c>
      <c r="G433" s="25" t="str">
        <f>IF(Table1[[#This Row],[LFC Still Needed For ADV]]&lt;0,"Yes","No")</f>
        <v>No</v>
      </c>
      <c r="H433">
        <f>Table1[[#This Row],[On Website]]</f>
        <v>0</v>
      </c>
      <c r="I433">
        <f>Table1[[#This Row],[Setup Team Speak]]</f>
        <v>0</v>
      </c>
      <c r="J433" s="26" t="str">
        <f>IF(AND(Table2[[#This Row],[STF for ADV]],Table2[[#This Row],[PVP For ADV]],Table2[[#This Row],[On Website]],Table2[[#This Row],[Setup Team Speak]]="Yes"),"Yes","No")</f>
        <v>No</v>
      </c>
    </row>
    <row r="434" spans="2:10" x14ac:dyDescent="0.25">
      <c r="B434" s="24">
        <f>Table1[[#This Row],[Character name]]</f>
        <v>0</v>
      </c>
      <c r="C434" s="25">
        <f>Table1[[#This Row],[At Handle]]</f>
        <v>0</v>
      </c>
      <c r="D434" s="25">
        <f>Table1[[#This Row],[Fleet Rank]]</f>
        <v>0</v>
      </c>
      <c r="E434" s="25">
        <f>Table1[[#This Row],[PVP For ADV]]</f>
        <v>0</v>
      </c>
      <c r="F434" s="25">
        <f>Table1[[#This Row],[STF Lead For ADV]]</f>
        <v>0</v>
      </c>
      <c r="G434" s="25" t="str">
        <f>IF(Table1[[#This Row],[LFC Still Needed For ADV]]&lt;0,"Yes","No")</f>
        <v>No</v>
      </c>
      <c r="H434">
        <f>Table1[[#This Row],[On Website]]</f>
        <v>0</v>
      </c>
      <c r="I434">
        <f>Table1[[#This Row],[Setup Team Speak]]</f>
        <v>0</v>
      </c>
      <c r="J434" s="26" t="str">
        <f>IF(AND(Table2[[#This Row],[STF for ADV]],Table2[[#This Row],[PVP For ADV]],Table2[[#This Row],[On Website]],Table2[[#This Row],[Setup Team Speak]]="Yes"),"Yes","No")</f>
        <v>No</v>
      </c>
    </row>
    <row r="435" spans="2:10" x14ac:dyDescent="0.25">
      <c r="B435" s="24">
        <f>Table1[[#This Row],[Character name]]</f>
        <v>0</v>
      </c>
      <c r="C435" s="25">
        <f>Table1[[#This Row],[At Handle]]</f>
        <v>0</v>
      </c>
      <c r="D435" s="25">
        <f>Table1[[#This Row],[Fleet Rank]]</f>
        <v>0</v>
      </c>
      <c r="E435" s="25">
        <f>Table1[[#This Row],[PVP For ADV]]</f>
        <v>0</v>
      </c>
      <c r="F435" s="25">
        <f>Table1[[#This Row],[STF Lead For ADV]]</f>
        <v>0</v>
      </c>
      <c r="G435" s="25" t="str">
        <f>IF(Table1[[#This Row],[LFC Still Needed For ADV]]&lt;0,"Yes","No")</f>
        <v>No</v>
      </c>
      <c r="H435">
        <f>Table1[[#This Row],[On Website]]</f>
        <v>0</v>
      </c>
      <c r="I435">
        <f>Table1[[#This Row],[Setup Team Speak]]</f>
        <v>0</v>
      </c>
      <c r="J435" s="26" t="str">
        <f>IF(AND(Table2[[#This Row],[STF for ADV]],Table2[[#This Row],[PVP For ADV]],Table2[[#This Row],[On Website]],Table2[[#This Row],[Setup Team Speak]]="Yes"),"Yes","No")</f>
        <v>No</v>
      </c>
    </row>
    <row r="436" spans="2:10" x14ac:dyDescent="0.25">
      <c r="B436" s="24">
        <f>Table1[[#This Row],[Character name]]</f>
        <v>0</v>
      </c>
      <c r="C436" s="25">
        <f>Table1[[#This Row],[At Handle]]</f>
        <v>0</v>
      </c>
      <c r="D436" s="25">
        <f>Table1[[#This Row],[Fleet Rank]]</f>
        <v>0</v>
      </c>
      <c r="E436" s="25">
        <f>Table1[[#This Row],[PVP For ADV]]</f>
        <v>0</v>
      </c>
      <c r="F436" s="25">
        <f>Table1[[#This Row],[STF Lead For ADV]]</f>
        <v>0</v>
      </c>
      <c r="G436" s="25" t="str">
        <f>IF(Table1[[#This Row],[LFC Still Needed For ADV]]&lt;0,"Yes","No")</f>
        <v>No</v>
      </c>
      <c r="H436">
        <f>Table1[[#This Row],[On Website]]</f>
        <v>0</v>
      </c>
      <c r="I436">
        <f>Table1[[#This Row],[Setup Team Speak]]</f>
        <v>0</v>
      </c>
      <c r="J436" s="26" t="str">
        <f>IF(AND(Table2[[#This Row],[STF for ADV]],Table2[[#This Row],[PVP For ADV]],Table2[[#This Row],[On Website]],Table2[[#This Row],[Setup Team Speak]]="Yes"),"Yes","No")</f>
        <v>No</v>
      </c>
    </row>
    <row r="437" spans="2:10" x14ac:dyDescent="0.25">
      <c r="B437" s="24">
        <f>Table1[[#This Row],[Character name]]</f>
        <v>0</v>
      </c>
      <c r="C437" s="25">
        <f>Table1[[#This Row],[At Handle]]</f>
        <v>0</v>
      </c>
      <c r="D437" s="25">
        <f>Table1[[#This Row],[Fleet Rank]]</f>
        <v>0</v>
      </c>
      <c r="E437" s="25">
        <f>Table1[[#This Row],[PVP For ADV]]</f>
        <v>0</v>
      </c>
      <c r="F437" s="25">
        <f>Table1[[#This Row],[STF Lead For ADV]]</f>
        <v>0</v>
      </c>
      <c r="G437" s="25" t="str">
        <f>IF(Table1[[#This Row],[LFC Still Needed For ADV]]&lt;0,"Yes","No")</f>
        <v>No</v>
      </c>
      <c r="H437">
        <f>Table1[[#This Row],[On Website]]</f>
        <v>0</v>
      </c>
      <c r="I437">
        <f>Table1[[#This Row],[Setup Team Speak]]</f>
        <v>0</v>
      </c>
      <c r="J437" s="26" t="str">
        <f>IF(AND(Table2[[#This Row],[STF for ADV]],Table2[[#This Row],[PVP For ADV]],Table2[[#This Row],[On Website]],Table2[[#This Row],[Setup Team Speak]]="Yes"),"Yes","No")</f>
        <v>No</v>
      </c>
    </row>
    <row r="438" spans="2:10" x14ac:dyDescent="0.25">
      <c r="B438" s="24">
        <f>Table1[[#This Row],[Character name]]</f>
        <v>0</v>
      </c>
      <c r="C438" s="25">
        <f>Table1[[#This Row],[At Handle]]</f>
        <v>0</v>
      </c>
      <c r="D438" s="25">
        <f>Table1[[#This Row],[Fleet Rank]]</f>
        <v>0</v>
      </c>
      <c r="E438" s="25">
        <f>Table1[[#This Row],[PVP For ADV]]</f>
        <v>0</v>
      </c>
      <c r="F438" s="25">
        <f>Table1[[#This Row],[STF Lead For ADV]]</f>
        <v>0</v>
      </c>
      <c r="G438" s="25" t="str">
        <f>IF(Table1[[#This Row],[LFC Still Needed For ADV]]&lt;0,"Yes","No")</f>
        <v>No</v>
      </c>
      <c r="H438">
        <f>Table1[[#This Row],[On Website]]</f>
        <v>0</v>
      </c>
      <c r="I438">
        <f>Table1[[#This Row],[Setup Team Speak]]</f>
        <v>0</v>
      </c>
      <c r="J438" s="26" t="str">
        <f>IF(AND(Table2[[#This Row],[STF for ADV]],Table2[[#This Row],[PVP For ADV]],Table2[[#This Row],[On Website]],Table2[[#This Row],[Setup Team Speak]]="Yes"),"Yes","No")</f>
        <v>No</v>
      </c>
    </row>
    <row r="439" spans="2:10" x14ac:dyDescent="0.25">
      <c r="B439" s="24">
        <f>Table1[[#This Row],[Character name]]</f>
        <v>0</v>
      </c>
      <c r="C439" s="25">
        <f>Table1[[#This Row],[At Handle]]</f>
        <v>0</v>
      </c>
      <c r="D439" s="25">
        <f>Table1[[#This Row],[Fleet Rank]]</f>
        <v>0</v>
      </c>
      <c r="E439" s="25">
        <f>Table1[[#This Row],[PVP For ADV]]</f>
        <v>0</v>
      </c>
      <c r="F439" s="25">
        <f>Table1[[#This Row],[STF Lead For ADV]]</f>
        <v>0</v>
      </c>
      <c r="G439" s="25" t="str">
        <f>IF(Table1[[#This Row],[LFC Still Needed For ADV]]&lt;0,"Yes","No")</f>
        <v>No</v>
      </c>
      <c r="H439">
        <f>Table1[[#This Row],[On Website]]</f>
        <v>0</v>
      </c>
      <c r="I439">
        <f>Table1[[#This Row],[Setup Team Speak]]</f>
        <v>0</v>
      </c>
      <c r="J439" s="26" t="str">
        <f>IF(AND(Table2[[#This Row],[STF for ADV]],Table2[[#This Row],[PVP For ADV]],Table2[[#This Row],[On Website]],Table2[[#This Row],[Setup Team Speak]]="Yes"),"Yes","No")</f>
        <v>No</v>
      </c>
    </row>
    <row r="440" spans="2:10" x14ac:dyDescent="0.25">
      <c r="B440" s="24">
        <f>Table1[[#This Row],[Character name]]</f>
        <v>0</v>
      </c>
      <c r="C440" s="25">
        <f>Table1[[#This Row],[At Handle]]</f>
        <v>0</v>
      </c>
      <c r="D440" s="25">
        <f>Table1[[#This Row],[Fleet Rank]]</f>
        <v>0</v>
      </c>
      <c r="E440" s="25">
        <f>Table1[[#This Row],[PVP For ADV]]</f>
        <v>0</v>
      </c>
      <c r="F440" s="25">
        <f>Table1[[#This Row],[STF Lead For ADV]]</f>
        <v>0</v>
      </c>
      <c r="G440" s="25" t="str">
        <f>IF(Table1[[#This Row],[LFC Still Needed For ADV]]&lt;0,"Yes","No")</f>
        <v>No</v>
      </c>
      <c r="H440">
        <f>Table1[[#This Row],[On Website]]</f>
        <v>0</v>
      </c>
      <c r="I440">
        <f>Table1[[#This Row],[Setup Team Speak]]</f>
        <v>0</v>
      </c>
      <c r="J440" s="26" t="str">
        <f>IF(AND(Table2[[#This Row],[STF for ADV]],Table2[[#This Row],[PVP For ADV]],Table2[[#This Row],[On Website]],Table2[[#This Row],[Setup Team Speak]]="Yes"),"Yes","No")</f>
        <v>No</v>
      </c>
    </row>
    <row r="441" spans="2:10" x14ac:dyDescent="0.25">
      <c r="B441" s="24">
        <f>Table1[[#This Row],[Character name]]</f>
        <v>0</v>
      </c>
      <c r="C441" s="25">
        <f>Table1[[#This Row],[At Handle]]</f>
        <v>0</v>
      </c>
      <c r="D441" s="25">
        <f>Table1[[#This Row],[Fleet Rank]]</f>
        <v>0</v>
      </c>
      <c r="E441" s="25">
        <f>Table1[[#This Row],[PVP For ADV]]</f>
        <v>0</v>
      </c>
      <c r="F441" s="25">
        <f>Table1[[#This Row],[STF Lead For ADV]]</f>
        <v>0</v>
      </c>
      <c r="G441" s="25" t="str">
        <f>IF(Table1[[#This Row],[LFC Still Needed For ADV]]&lt;0,"Yes","No")</f>
        <v>No</v>
      </c>
      <c r="H441">
        <f>Table1[[#This Row],[On Website]]</f>
        <v>0</v>
      </c>
      <c r="I441">
        <f>Table1[[#This Row],[Setup Team Speak]]</f>
        <v>0</v>
      </c>
      <c r="J441" s="26" t="str">
        <f>IF(AND(Table2[[#This Row],[STF for ADV]],Table2[[#This Row],[PVP For ADV]],Table2[[#This Row],[On Website]],Table2[[#This Row],[Setup Team Speak]]="Yes"),"Yes","No")</f>
        <v>No</v>
      </c>
    </row>
    <row r="442" spans="2:10" x14ac:dyDescent="0.25">
      <c r="B442" s="24">
        <f>Table1[[#This Row],[Character name]]</f>
        <v>0</v>
      </c>
      <c r="C442" s="25">
        <f>Table1[[#This Row],[At Handle]]</f>
        <v>0</v>
      </c>
      <c r="D442" s="25">
        <f>Table1[[#This Row],[Fleet Rank]]</f>
        <v>0</v>
      </c>
      <c r="E442" s="25">
        <f>Table1[[#This Row],[PVP For ADV]]</f>
        <v>0</v>
      </c>
      <c r="F442" s="25">
        <f>Table1[[#This Row],[STF Lead For ADV]]</f>
        <v>0</v>
      </c>
      <c r="G442" s="25" t="str">
        <f>IF(Table1[[#This Row],[LFC Still Needed For ADV]]&lt;0,"Yes","No")</f>
        <v>No</v>
      </c>
      <c r="H442">
        <f>Table1[[#This Row],[On Website]]</f>
        <v>0</v>
      </c>
      <c r="I442">
        <f>Table1[[#This Row],[Setup Team Speak]]</f>
        <v>0</v>
      </c>
      <c r="J442" s="26" t="str">
        <f>IF(AND(Table2[[#This Row],[STF for ADV]],Table2[[#This Row],[PVP For ADV]],Table2[[#This Row],[On Website]],Table2[[#This Row],[Setup Team Speak]]="Yes"),"Yes","No")</f>
        <v>No</v>
      </c>
    </row>
    <row r="443" spans="2:10" x14ac:dyDescent="0.25">
      <c r="B443" s="24">
        <f>Table1[[#This Row],[Character name]]</f>
        <v>0</v>
      </c>
      <c r="C443" s="25">
        <f>Table1[[#This Row],[At Handle]]</f>
        <v>0</v>
      </c>
      <c r="D443" s="25">
        <f>Table1[[#This Row],[Fleet Rank]]</f>
        <v>0</v>
      </c>
      <c r="E443" s="25">
        <f>Table1[[#This Row],[PVP For ADV]]</f>
        <v>0</v>
      </c>
      <c r="F443" s="25">
        <f>Table1[[#This Row],[STF Lead For ADV]]</f>
        <v>0</v>
      </c>
      <c r="G443" s="25" t="str">
        <f>IF(Table1[[#This Row],[LFC Still Needed For ADV]]&lt;0,"Yes","No")</f>
        <v>No</v>
      </c>
      <c r="H443">
        <f>Table1[[#This Row],[On Website]]</f>
        <v>0</v>
      </c>
      <c r="I443">
        <f>Table1[[#This Row],[Setup Team Speak]]</f>
        <v>0</v>
      </c>
      <c r="J443" s="26" t="str">
        <f>IF(AND(Table2[[#This Row],[STF for ADV]],Table2[[#This Row],[PVP For ADV]],Table2[[#This Row],[On Website]],Table2[[#This Row],[Setup Team Speak]]="Yes"),"Yes","No")</f>
        <v>No</v>
      </c>
    </row>
    <row r="444" spans="2:10" x14ac:dyDescent="0.25">
      <c r="B444" s="24">
        <f>Table1[[#This Row],[Character name]]</f>
        <v>0</v>
      </c>
      <c r="C444" s="25">
        <f>Table1[[#This Row],[At Handle]]</f>
        <v>0</v>
      </c>
      <c r="D444" s="25">
        <f>Table1[[#This Row],[Fleet Rank]]</f>
        <v>0</v>
      </c>
      <c r="E444" s="25">
        <f>Table1[[#This Row],[PVP For ADV]]</f>
        <v>0</v>
      </c>
      <c r="F444" s="25">
        <f>Table1[[#This Row],[STF Lead For ADV]]</f>
        <v>0</v>
      </c>
      <c r="G444" s="25" t="str">
        <f>IF(Table1[[#This Row],[LFC Still Needed For ADV]]&lt;0,"Yes","No")</f>
        <v>No</v>
      </c>
      <c r="H444">
        <f>Table1[[#This Row],[On Website]]</f>
        <v>0</v>
      </c>
      <c r="I444">
        <f>Table1[[#This Row],[Setup Team Speak]]</f>
        <v>0</v>
      </c>
      <c r="J444" s="26" t="str">
        <f>IF(AND(Table2[[#This Row],[STF for ADV]],Table2[[#This Row],[PVP For ADV]],Table2[[#This Row],[On Website]],Table2[[#This Row],[Setup Team Speak]]="Yes"),"Yes","No")</f>
        <v>No</v>
      </c>
    </row>
    <row r="445" spans="2:10" x14ac:dyDescent="0.25">
      <c r="B445" s="24">
        <f>Table1[[#This Row],[Character name]]</f>
        <v>0</v>
      </c>
      <c r="C445" s="25">
        <f>Table1[[#This Row],[At Handle]]</f>
        <v>0</v>
      </c>
      <c r="D445" s="25">
        <f>Table1[[#This Row],[Fleet Rank]]</f>
        <v>0</v>
      </c>
      <c r="E445" s="25">
        <f>Table1[[#This Row],[PVP For ADV]]</f>
        <v>0</v>
      </c>
      <c r="F445" s="25">
        <f>Table1[[#This Row],[STF Lead For ADV]]</f>
        <v>0</v>
      </c>
      <c r="G445" s="25" t="str">
        <f>IF(Table1[[#This Row],[LFC Still Needed For ADV]]&lt;0,"Yes","No")</f>
        <v>No</v>
      </c>
      <c r="H445">
        <f>Table1[[#This Row],[On Website]]</f>
        <v>0</v>
      </c>
      <c r="I445">
        <f>Table1[[#This Row],[Setup Team Speak]]</f>
        <v>0</v>
      </c>
      <c r="J445" s="26" t="str">
        <f>IF(AND(Table2[[#This Row],[STF for ADV]],Table2[[#This Row],[PVP For ADV]],Table2[[#This Row],[On Website]],Table2[[#This Row],[Setup Team Speak]]="Yes"),"Yes","No")</f>
        <v>No</v>
      </c>
    </row>
    <row r="446" spans="2:10" x14ac:dyDescent="0.25">
      <c r="B446" s="24">
        <f>Table1[[#This Row],[Character name]]</f>
        <v>0</v>
      </c>
      <c r="C446" s="25">
        <f>Table1[[#This Row],[At Handle]]</f>
        <v>0</v>
      </c>
      <c r="D446" s="25">
        <f>Table1[[#This Row],[Fleet Rank]]</f>
        <v>0</v>
      </c>
      <c r="E446" s="25">
        <f>Table1[[#This Row],[PVP For ADV]]</f>
        <v>0</v>
      </c>
      <c r="F446" s="25">
        <f>Table1[[#This Row],[STF Lead For ADV]]</f>
        <v>0</v>
      </c>
      <c r="G446" s="25" t="str">
        <f>IF(Table1[[#This Row],[LFC Still Needed For ADV]]&lt;0,"Yes","No")</f>
        <v>No</v>
      </c>
      <c r="H446">
        <f>Table1[[#This Row],[On Website]]</f>
        <v>0</v>
      </c>
      <c r="I446">
        <f>Table1[[#This Row],[Setup Team Speak]]</f>
        <v>0</v>
      </c>
      <c r="J446" s="26" t="str">
        <f>IF(AND(Table2[[#This Row],[STF for ADV]],Table2[[#This Row],[PVP For ADV]],Table2[[#This Row],[On Website]],Table2[[#This Row],[Setup Team Speak]]="Yes"),"Yes","No")</f>
        <v>No</v>
      </c>
    </row>
    <row r="447" spans="2:10" x14ac:dyDescent="0.25">
      <c r="B447" s="24">
        <f>Table1[[#This Row],[Character name]]</f>
        <v>0</v>
      </c>
      <c r="C447" s="25">
        <f>Table1[[#This Row],[At Handle]]</f>
        <v>0</v>
      </c>
      <c r="D447" s="25">
        <f>Table1[[#This Row],[Fleet Rank]]</f>
        <v>0</v>
      </c>
      <c r="E447" s="25">
        <f>Table1[[#This Row],[PVP For ADV]]</f>
        <v>0</v>
      </c>
      <c r="F447" s="25">
        <f>Table1[[#This Row],[STF Lead For ADV]]</f>
        <v>0</v>
      </c>
      <c r="G447" s="25" t="str">
        <f>IF(Table1[[#This Row],[LFC Still Needed For ADV]]&lt;0,"Yes","No")</f>
        <v>No</v>
      </c>
      <c r="H447">
        <f>Table1[[#This Row],[On Website]]</f>
        <v>0</v>
      </c>
      <c r="I447">
        <f>Table1[[#This Row],[Setup Team Speak]]</f>
        <v>0</v>
      </c>
      <c r="J447" s="26" t="str">
        <f>IF(AND(Table2[[#This Row],[STF for ADV]],Table2[[#This Row],[PVP For ADV]],Table2[[#This Row],[On Website]],Table2[[#This Row],[Setup Team Speak]]="Yes"),"Yes","No")</f>
        <v>No</v>
      </c>
    </row>
    <row r="448" spans="2:10" x14ac:dyDescent="0.25">
      <c r="B448" s="24">
        <f>Table1[[#This Row],[Character name]]</f>
        <v>0</v>
      </c>
      <c r="C448" s="25">
        <f>Table1[[#This Row],[At Handle]]</f>
        <v>0</v>
      </c>
      <c r="D448" s="25">
        <f>Table1[[#This Row],[Fleet Rank]]</f>
        <v>0</v>
      </c>
      <c r="E448" s="25">
        <f>Table1[[#This Row],[PVP For ADV]]</f>
        <v>0</v>
      </c>
      <c r="F448" s="25">
        <f>Table1[[#This Row],[STF Lead For ADV]]</f>
        <v>0</v>
      </c>
      <c r="G448" s="25" t="str">
        <f>IF(Table1[[#This Row],[LFC Still Needed For ADV]]&lt;0,"Yes","No")</f>
        <v>No</v>
      </c>
      <c r="H448">
        <f>Table1[[#This Row],[On Website]]</f>
        <v>0</v>
      </c>
      <c r="I448">
        <f>Table1[[#This Row],[Setup Team Speak]]</f>
        <v>0</v>
      </c>
      <c r="J448" s="26" t="str">
        <f>IF(AND(Table2[[#This Row],[STF for ADV]],Table2[[#This Row],[PVP For ADV]],Table2[[#This Row],[On Website]],Table2[[#This Row],[Setup Team Speak]]="Yes"),"Yes","No")</f>
        <v>No</v>
      </c>
    </row>
    <row r="449" spans="2:10" x14ac:dyDescent="0.25">
      <c r="B449" s="24">
        <f>Table1[[#This Row],[Character name]]</f>
        <v>0</v>
      </c>
      <c r="C449" s="25">
        <f>Table1[[#This Row],[At Handle]]</f>
        <v>0</v>
      </c>
      <c r="D449" s="25">
        <f>Table1[[#This Row],[Fleet Rank]]</f>
        <v>0</v>
      </c>
      <c r="E449" s="25">
        <f>Table1[[#This Row],[PVP For ADV]]</f>
        <v>0</v>
      </c>
      <c r="F449" s="25">
        <f>Table1[[#This Row],[STF Lead For ADV]]</f>
        <v>0</v>
      </c>
      <c r="G449" s="25" t="str">
        <f>IF(Table1[[#This Row],[LFC Still Needed For ADV]]&lt;0,"Yes","No")</f>
        <v>No</v>
      </c>
      <c r="H449">
        <f>Table1[[#This Row],[On Website]]</f>
        <v>0</v>
      </c>
      <c r="I449">
        <f>Table1[[#This Row],[Setup Team Speak]]</f>
        <v>0</v>
      </c>
      <c r="J449" s="26" t="str">
        <f>IF(AND(Table2[[#This Row],[STF for ADV]],Table2[[#This Row],[PVP For ADV]],Table2[[#This Row],[On Website]],Table2[[#This Row],[Setup Team Speak]]="Yes"),"Yes","No")</f>
        <v>No</v>
      </c>
    </row>
    <row r="450" spans="2:10" x14ac:dyDescent="0.25">
      <c r="B450" s="24">
        <f>Table1[[#This Row],[Character name]]</f>
        <v>0</v>
      </c>
      <c r="C450" s="25">
        <f>Table1[[#This Row],[At Handle]]</f>
        <v>0</v>
      </c>
      <c r="D450" s="25">
        <f>Table1[[#This Row],[Fleet Rank]]</f>
        <v>0</v>
      </c>
      <c r="E450" s="25">
        <f>Table1[[#This Row],[PVP For ADV]]</f>
        <v>0</v>
      </c>
      <c r="F450" s="25">
        <f>Table1[[#This Row],[STF Lead For ADV]]</f>
        <v>0</v>
      </c>
      <c r="G450" s="25" t="str">
        <f>IF(Table1[[#This Row],[LFC Still Needed For ADV]]&lt;0,"Yes","No")</f>
        <v>No</v>
      </c>
      <c r="H450">
        <f>Table1[[#This Row],[On Website]]</f>
        <v>0</v>
      </c>
      <c r="I450">
        <f>Table1[[#This Row],[Setup Team Speak]]</f>
        <v>0</v>
      </c>
      <c r="J450" s="26" t="str">
        <f>IF(AND(Table2[[#This Row],[STF for ADV]],Table2[[#This Row],[PVP For ADV]],Table2[[#This Row],[On Website]],Table2[[#This Row],[Setup Team Speak]]="Yes"),"Yes","No")</f>
        <v>No</v>
      </c>
    </row>
    <row r="451" spans="2:10" x14ac:dyDescent="0.25">
      <c r="B451" s="24">
        <f>Table1[[#This Row],[Character name]]</f>
        <v>0</v>
      </c>
      <c r="C451" s="25">
        <f>Table1[[#This Row],[At Handle]]</f>
        <v>0</v>
      </c>
      <c r="D451" s="25">
        <f>Table1[[#This Row],[Fleet Rank]]</f>
        <v>0</v>
      </c>
      <c r="E451" s="25">
        <f>Table1[[#This Row],[PVP For ADV]]</f>
        <v>0</v>
      </c>
      <c r="F451" s="25">
        <f>Table1[[#This Row],[STF Lead For ADV]]</f>
        <v>0</v>
      </c>
      <c r="G451" s="25" t="str">
        <f>IF(Table1[[#This Row],[LFC Still Needed For ADV]]&lt;0,"Yes","No")</f>
        <v>No</v>
      </c>
      <c r="H451">
        <f>Table1[[#This Row],[On Website]]</f>
        <v>0</v>
      </c>
      <c r="I451">
        <f>Table1[[#This Row],[Setup Team Speak]]</f>
        <v>0</v>
      </c>
      <c r="J451" s="26" t="str">
        <f>IF(AND(Table2[[#This Row],[STF for ADV]],Table2[[#This Row],[PVP For ADV]],Table2[[#This Row],[On Website]],Table2[[#This Row],[Setup Team Speak]]="Yes"),"Yes","No")</f>
        <v>No</v>
      </c>
    </row>
    <row r="452" spans="2:10" x14ac:dyDescent="0.25">
      <c r="B452" s="24">
        <f>Table1[[#This Row],[Character name]]</f>
        <v>0</v>
      </c>
      <c r="C452" s="25">
        <f>Table1[[#This Row],[At Handle]]</f>
        <v>0</v>
      </c>
      <c r="D452" s="25">
        <f>Table1[[#This Row],[Fleet Rank]]</f>
        <v>0</v>
      </c>
      <c r="E452" s="25">
        <f>Table1[[#This Row],[PVP For ADV]]</f>
        <v>0</v>
      </c>
      <c r="F452" s="25">
        <f>Table1[[#This Row],[STF Lead For ADV]]</f>
        <v>0</v>
      </c>
      <c r="G452" s="25" t="str">
        <f>IF(Table1[[#This Row],[LFC Still Needed For ADV]]&lt;0,"Yes","No")</f>
        <v>No</v>
      </c>
      <c r="H452">
        <f>Table1[[#This Row],[On Website]]</f>
        <v>0</v>
      </c>
      <c r="I452">
        <f>Table1[[#This Row],[Setup Team Speak]]</f>
        <v>0</v>
      </c>
      <c r="J452" s="26" t="str">
        <f>IF(AND(Table2[[#This Row],[STF for ADV]],Table2[[#This Row],[PVP For ADV]],Table2[[#This Row],[On Website]],Table2[[#This Row],[Setup Team Speak]]="Yes"),"Yes","No")</f>
        <v>No</v>
      </c>
    </row>
    <row r="453" spans="2:10" x14ac:dyDescent="0.25">
      <c r="B453" s="24">
        <f>Table1[[#This Row],[Character name]]</f>
        <v>0</v>
      </c>
      <c r="C453" s="25">
        <f>Table1[[#This Row],[At Handle]]</f>
        <v>0</v>
      </c>
      <c r="D453" s="25">
        <f>Table1[[#This Row],[Fleet Rank]]</f>
        <v>0</v>
      </c>
      <c r="E453" s="25">
        <f>Table1[[#This Row],[PVP For ADV]]</f>
        <v>0</v>
      </c>
      <c r="F453" s="25">
        <f>Table1[[#This Row],[STF Lead For ADV]]</f>
        <v>0</v>
      </c>
      <c r="G453" s="25" t="str">
        <f>IF(Table1[[#This Row],[LFC Still Needed For ADV]]&lt;0,"Yes","No")</f>
        <v>No</v>
      </c>
      <c r="H453">
        <f>Table1[[#This Row],[On Website]]</f>
        <v>0</v>
      </c>
      <c r="I453">
        <f>Table1[[#This Row],[Setup Team Speak]]</f>
        <v>0</v>
      </c>
      <c r="J453" s="26" t="str">
        <f>IF(AND(Table2[[#This Row],[STF for ADV]],Table2[[#This Row],[PVP For ADV]],Table2[[#This Row],[On Website]],Table2[[#This Row],[Setup Team Speak]]="Yes"),"Yes","No")</f>
        <v>No</v>
      </c>
    </row>
    <row r="454" spans="2:10" x14ac:dyDescent="0.25">
      <c r="B454" s="24">
        <f>Table1[[#This Row],[Character name]]</f>
        <v>0</v>
      </c>
      <c r="C454" s="25">
        <f>Table1[[#This Row],[At Handle]]</f>
        <v>0</v>
      </c>
      <c r="D454" s="25">
        <f>Table1[[#This Row],[Fleet Rank]]</f>
        <v>0</v>
      </c>
      <c r="E454" s="25">
        <f>Table1[[#This Row],[PVP For ADV]]</f>
        <v>0</v>
      </c>
      <c r="F454" s="25">
        <f>Table1[[#This Row],[STF Lead For ADV]]</f>
        <v>0</v>
      </c>
      <c r="G454" s="25" t="str">
        <f>IF(Table1[[#This Row],[LFC Still Needed For ADV]]&lt;0,"Yes","No")</f>
        <v>No</v>
      </c>
      <c r="H454">
        <f>Table1[[#This Row],[On Website]]</f>
        <v>0</v>
      </c>
      <c r="I454">
        <f>Table1[[#This Row],[Setup Team Speak]]</f>
        <v>0</v>
      </c>
      <c r="J454" s="26" t="str">
        <f>IF(AND(Table2[[#This Row],[STF for ADV]],Table2[[#This Row],[PVP For ADV]],Table2[[#This Row],[On Website]],Table2[[#This Row],[Setup Team Speak]]="Yes"),"Yes","No")</f>
        <v>No</v>
      </c>
    </row>
    <row r="455" spans="2:10" x14ac:dyDescent="0.25">
      <c r="B455" s="24">
        <f>Table1[[#This Row],[Character name]]</f>
        <v>0</v>
      </c>
      <c r="C455" s="25">
        <f>Table1[[#This Row],[At Handle]]</f>
        <v>0</v>
      </c>
      <c r="D455" s="25">
        <f>Table1[[#This Row],[Fleet Rank]]</f>
        <v>0</v>
      </c>
      <c r="E455" s="25">
        <f>Table1[[#This Row],[PVP For ADV]]</f>
        <v>0</v>
      </c>
      <c r="F455" s="25">
        <f>Table1[[#This Row],[STF Lead For ADV]]</f>
        <v>0</v>
      </c>
      <c r="G455" s="25" t="str">
        <f>IF(Table1[[#This Row],[LFC Still Needed For ADV]]&lt;0,"Yes","No")</f>
        <v>No</v>
      </c>
      <c r="H455">
        <f>Table1[[#This Row],[On Website]]</f>
        <v>0</v>
      </c>
      <c r="I455">
        <f>Table1[[#This Row],[Setup Team Speak]]</f>
        <v>0</v>
      </c>
      <c r="J455" s="26" t="str">
        <f>IF(AND(Table2[[#This Row],[STF for ADV]],Table2[[#This Row],[PVP For ADV]],Table2[[#This Row],[On Website]],Table2[[#This Row],[Setup Team Speak]]="Yes"),"Yes","No")</f>
        <v>No</v>
      </c>
    </row>
    <row r="456" spans="2:10" x14ac:dyDescent="0.25">
      <c r="B456" s="24">
        <f>Table1[[#This Row],[Character name]]</f>
        <v>0</v>
      </c>
      <c r="C456" s="25">
        <f>Table1[[#This Row],[At Handle]]</f>
        <v>0</v>
      </c>
      <c r="D456" s="25">
        <f>Table1[[#This Row],[Fleet Rank]]</f>
        <v>0</v>
      </c>
      <c r="E456" s="25">
        <f>Table1[[#This Row],[PVP For ADV]]</f>
        <v>0</v>
      </c>
      <c r="F456" s="25">
        <f>Table1[[#This Row],[STF Lead For ADV]]</f>
        <v>0</v>
      </c>
      <c r="G456" s="25" t="str">
        <f>IF(Table1[[#This Row],[LFC Still Needed For ADV]]&lt;0,"Yes","No")</f>
        <v>No</v>
      </c>
      <c r="H456">
        <f>Table1[[#This Row],[On Website]]</f>
        <v>0</v>
      </c>
      <c r="I456">
        <f>Table1[[#This Row],[Setup Team Speak]]</f>
        <v>0</v>
      </c>
      <c r="J456" s="26" t="str">
        <f>IF(AND(Table2[[#This Row],[STF for ADV]],Table2[[#This Row],[PVP For ADV]],Table2[[#This Row],[On Website]],Table2[[#This Row],[Setup Team Speak]]="Yes"),"Yes","No")</f>
        <v>No</v>
      </c>
    </row>
    <row r="457" spans="2:10" x14ac:dyDescent="0.25">
      <c r="B457" s="24">
        <f>Table1[[#This Row],[Character name]]</f>
        <v>0</v>
      </c>
      <c r="C457" s="25">
        <f>Table1[[#This Row],[At Handle]]</f>
        <v>0</v>
      </c>
      <c r="D457" s="25">
        <f>Table1[[#This Row],[Fleet Rank]]</f>
        <v>0</v>
      </c>
      <c r="E457" s="25">
        <f>Table1[[#This Row],[PVP For ADV]]</f>
        <v>0</v>
      </c>
      <c r="F457" s="25">
        <f>Table1[[#This Row],[STF Lead For ADV]]</f>
        <v>0</v>
      </c>
      <c r="G457" s="25" t="str">
        <f>IF(Table1[[#This Row],[LFC Still Needed For ADV]]&lt;0,"Yes","No")</f>
        <v>No</v>
      </c>
      <c r="H457">
        <f>Table1[[#This Row],[On Website]]</f>
        <v>0</v>
      </c>
      <c r="I457">
        <f>Table1[[#This Row],[Setup Team Speak]]</f>
        <v>0</v>
      </c>
      <c r="J457" s="26" t="str">
        <f>IF(AND(Table2[[#This Row],[STF for ADV]],Table2[[#This Row],[PVP For ADV]],Table2[[#This Row],[On Website]],Table2[[#This Row],[Setup Team Speak]]="Yes"),"Yes","No")</f>
        <v>No</v>
      </c>
    </row>
    <row r="458" spans="2:10" x14ac:dyDescent="0.25">
      <c r="B458" s="24">
        <f>Table1[[#This Row],[Character name]]</f>
        <v>0</v>
      </c>
      <c r="C458" s="25">
        <f>Table1[[#This Row],[At Handle]]</f>
        <v>0</v>
      </c>
      <c r="D458" s="25">
        <f>Table1[[#This Row],[Fleet Rank]]</f>
        <v>0</v>
      </c>
      <c r="E458" s="25">
        <f>Table1[[#This Row],[PVP For ADV]]</f>
        <v>0</v>
      </c>
      <c r="F458" s="25">
        <f>Table1[[#This Row],[STF Lead For ADV]]</f>
        <v>0</v>
      </c>
      <c r="G458" s="25" t="str">
        <f>IF(Table1[[#This Row],[LFC Still Needed For ADV]]&lt;0,"Yes","No")</f>
        <v>No</v>
      </c>
      <c r="H458">
        <f>Table1[[#This Row],[On Website]]</f>
        <v>0</v>
      </c>
      <c r="I458">
        <f>Table1[[#This Row],[Setup Team Speak]]</f>
        <v>0</v>
      </c>
      <c r="J458" s="26" t="str">
        <f>IF(AND(Table2[[#This Row],[STF for ADV]],Table2[[#This Row],[PVP For ADV]],Table2[[#This Row],[On Website]],Table2[[#This Row],[Setup Team Speak]]="Yes"),"Yes","No")</f>
        <v>No</v>
      </c>
    </row>
    <row r="459" spans="2:10" x14ac:dyDescent="0.25">
      <c r="B459" s="24">
        <f>Table1[[#This Row],[Character name]]</f>
        <v>0</v>
      </c>
      <c r="C459" s="25">
        <f>Table1[[#This Row],[At Handle]]</f>
        <v>0</v>
      </c>
      <c r="D459" s="25">
        <f>Table1[[#This Row],[Fleet Rank]]</f>
        <v>0</v>
      </c>
      <c r="E459" s="25">
        <f>Table1[[#This Row],[PVP For ADV]]</f>
        <v>0</v>
      </c>
      <c r="F459" s="25">
        <f>Table1[[#This Row],[STF Lead For ADV]]</f>
        <v>0</v>
      </c>
      <c r="G459" s="25" t="str">
        <f>IF(Table1[[#This Row],[LFC Still Needed For ADV]]&lt;0,"Yes","No")</f>
        <v>No</v>
      </c>
      <c r="H459">
        <f>Table1[[#This Row],[On Website]]</f>
        <v>0</v>
      </c>
      <c r="I459">
        <f>Table1[[#This Row],[Setup Team Speak]]</f>
        <v>0</v>
      </c>
      <c r="J459" s="26" t="str">
        <f>IF(AND(Table2[[#This Row],[STF for ADV]],Table2[[#This Row],[PVP For ADV]],Table2[[#This Row],[On Website]],Table2[[#This Row],[Setup Team Speak]]="Yes"),"Yes","No")</f>
        <v>No</v>
      </c>
    </row>
    <row r="460" spans="2:10" x14ac:dyDescent="0.25">
      <c r="B460" s="24">
        <f>Table1[[#This Row],[Character name]]</f>
        <v>0</v>
      </c>
      <c r="C460" s="25">
        <f>Table1[[#This Row],[At Handle]]</f>
        <v>0</v>
      </c>
      <c r="D460" s="25">
        <f>Table1[[#This Row],[Fleet Rank]]</f>
        <v>0</v>
      </c>
      <c r="E460" s="25">
        <f>Table1[[#This Row],[PVP For ADV]]</f>
        <v>0</v>
      </c>
      <c r="F460" s="25">
        <f>Table1[[#This Row],[STF Lead For ADV]]</f>
        <v>0</v>
      </c>
      <c r="G460" s="25" t="str">
        <f>IF(Table1[[#This Row],[LFC Still Needed For ADV]]&lt;0,"Yes","No")</f>
        <v>No</v>
      </c>
      <c r="H460">
        <f>Table1[[#This Row],[On Website]]</f>
        <v>0</v>
      </c>
      <c r="I460">
        <f>Table1[[#This Row],[Setup Team Speak]]</f>
        <v>0</v>
      </c>
      <c r="J460" s="26" t="str">
        <f>IF(AND(Table2[[#This Row],[STF for ADV]],Table2[[#This Row],[PVP For ADV]],Table2[[#This Row],[On Website]],Table2[[#This Row],[Setup Team Speak]]="Yes"),"Yes","No")</f>
        <v>No</v>
      </c>
    </row>
    <row r="461" spans="2:10" x14ac:dyDescent="0.25">
      <c r="B461" s="24">
        <f>Table1[[#This Row],[Character name]]</f>
        <v>0</v>
      </c>
      <c r="C461" s="25">
        <f>Table1[[#This Row],[At Handle]]</f>
        <v>0</v>
      </c>
      <c r="D461" s="25">
        <f>Table1[[#This Row],[Fleet Rank]]</f>
        <v>0</v>
      </c>
      <c r="E461" s="25">
        <f>Table1[[#This Row],[PVP For ADV]]</f>
        <v>0</v>
      </c>
      <c r="F461" s="25">
        <f>Table1[[#This Row],[STF Lead For ADV]]</f>
        <v>0</v>
      </c>
      <c r="G461" s="25" t="str">
        <f>IF(Table1[[#This Row],[LFC Still Needed For ADV]]&lt;0,"Yes","No")</f>
        <v>No</v>
      </c>
      <c r="H461">
        <f>Table1[[#This Row],[On Website]]</f>
        <v>0</v>
      </c>
      <c r="I461">
        <f>Table1[[#This Row],[Setup Team Speak]]</f>
        <v>0</v>
      </c>
      <c r="J461" s="26" t="str">
        <f>IF(AND(Table2[[#This Row],[STF for ADV]],Table2[[#This Row],[PVP For ADV]],Table2[[#This Row],[On Website]],Table2[[#This Row],[Setup Team Speak]]="Yes"),"Yes","No")</f>
        <v>No</v>
      </c>
    </row>
    <row r="462" spans="2:10" x14ac:dyDescent="0.25">
      <c r="B462" s="24">
        <f>Table1[[#This Row],[Character name]]</f>
        <v>0</v>
      </c>
      <c r="C462" s="25">
        <f>Table1[[#This Row],[At Handle]]</f>
        <v>0</v>
      </c>
      <c r="D462" s="25">
        <f>Table1[[#This Row],[Fleet Rank]]</f>
        <v>0</v>
      </c>
      <c r="E462" s="25">
        <f>Table1[[#This Row],[PVP For ADV]]</f>
        <v>0</v>
      </c>
      <c r="F462" s="25">
        <f>Table1[[#This Row],[STF Lead For ADV]]</f>
        <v>0</v>
      </c>
      <c r="G462" s="25" t="str">
        <f>IF(Table1[[#This Row],[LFC Still Needed For ADV]]&lt;0,"Yes","No")</f>
        <v>No</v>
      </c>
      <c r="H462">
        <f>Table1[[#This Row],[On Website]]</f>
        <v>0</v>
      </c>
      <c r="I462">
        <f>Table1[[#This Row],[Setup Team Speak]]</f>
        <v>0</v>
      </c>
      <c r="J462" s="26" t="str">
        <f>IF(AND(Table2[[#This Row],[STF for ADV]],Table2[[#This Row],[PVP For ADV]],Table2[[#This Row],[On Website]],Table2[[#This Row],[Setup Team Speak]]="Yes"),"Yes","No")</f>
        <v>No</v>
      </c>
    </row>
    <row r="463" spans="2:10" x14ac:dyDescent="0.25">
      <c r="B463" s="24">
        <f>Table1[[#This Row],[Character name]]</f>
        <v>0</v>
      </c>
      <c r="C463" s="25">
        <f>Table1[[#This Row],[At Handle]]</f>
        <v>0</v>
      </c>
      <c r="D463" s="25">
        <f>Table1[[#This Row],[Fleet Rank]]</f>
        <v>0</v>
      </c>
      <c r="E463" s="25">
        <f>Table1[[#This Row],[PVP For ADV]]</f>
        <v>0</v>
      </c>
      <c r="F463" s="25">
        <f>Table1[[#This Row],[STF Lead For ADV]]</f>
        <v>0</v>
      </c>
      <c r="G463" s="25" t="str">
        <f>IF(Table1[[#This Row],[LFC Still Needed For ADV]]&lt;0,"Yes","No")</f>
        <v>No</v>
      </c>
      <c r="H463">
        <f>Table1[[#This Row],[On Website]]</f>
        <v>0</v>
      </c>
      <c r="I463">
        <f>Table1[[#This Row],[Setup Team Speak]]</f>
        <v>0</v>
      </c>
      <c r="J463" s="26" t="str">
        <f>IF(AND(Table2[[#This Row],[STF for ADV]],Table2[[#This Row],[PVP For ADV]],Table2[[#This Row],[On Website]],Table2[[#This Row],[Setup Team Speak]]="Yes"),"Yes","No")</f>
        <v>No</v>
      </c>
    </row>
    <row r="464" spans="2:10" x14ac:dyDescent="0.25">
      <c r="B464" s="24">
        <f>Table1[[#This Row],[Character name]]</f>
        <v>0</v>
      </c>
      <c r="C464" s="25">
        <f>Table1[[#This Row],[At Handle]]</f>
        <v>0</v>
      </c>
      <c r="D464" s="25">
        <f>Table1[[#This Row],[Fleet Rank]]</f>
        <v>0</v>
      </c>
      <c r="E464" s="25">
        <f>Table1[[#This Row],[PVP For ADV]]</f>
        <v>0</v>
      </c>
      <c r="F464" s="25">
        <f>Table1[[#This Row],[STF Lead For ADV]]</f>
        <v>0</v>
      </c>
      <c r="G464" s="25" t="str">
        <f>IF(Table1[[#This Row],[LFC Still Needed For ADV]]&lt;0,"Yes","No")</f>
        <v>No</v>
      </c>
      <c r="H464">
        <f>Table1[[#This Row],[On Website]]</f>
        <v>0</v>
      </c>
      <c r="I464">
        <f>Table1[[#This Row],[Setup Team Speak]]</f>
        <v>0</v>
      </c>
      <c r="J464" s="26" t="str">
        <f>IF(AND(Table2[[#This Row],[STF for ADV]],Table2[[#This Row],[PVP For ADV]],Table2[[#This Row],[On Website]],Table2[[#This Row],[Setup Team Speak]]="Yes"),"Yes","No")</f>
        <v>No</v>
      </c>
    </row>
    <row r="465" spans="2:10" x14ac:dyDescent="0.25">
      <c r="B465" s="24">
        <f>Table1[[#This Row],[Character name]]</f>
        <v>0</v>
      </c>
      <c r="C465" s="25">
        <f>Table1[[#This Row],[At Handle]]</f>
        <v>0</v>
      </c>
      <c r="D465" s="25">
        <f>Table1[[#This Row],[Fleet Rank]]</f>
        <v>0</v>
      </c>
      <c r="E465" s="25">
        <f>Table1[[#This Row],[PVP For ADV]]</f>
        <v>0</v>
      </c>
      <c r="F465" s="25">
        <f>Table1[[#This Row],[STF Lead For ADV]]</f>
        <v>0</v>
      </c>
      <c r="G465" s="25" t="str">
        <f>IF(Table1[[#This Row],[LFC Still Needed For ADV]]&lt;0,"Yes","No")</f>
        <v>No</v>
      </c>
      <c r="H465">
        <f>Table1[[#This Row],[On Website]]</f>
        <v>0</v>
      </c>
      <c r="I465">
        <f>Table1[[#This Row],[Setup Team Speak]]</f>
        <v>0</v>
      </c>
      <c r="J465" s="26" t="str">
        <f>IF(AND(Table2[[#This Row],[STF for ADV]],Table2[[#This Row],[PVP For ADV]],Table2[[#This Row],[On Website]],Table2[[#This Row],[Setup Team Speak]]="Yes"),"Yes","No")</f>
        <v>No</v>
      </c>
    </row>
    <row r="466" spans="2:10" x14ac:dyDescent="0.25">
      <c r="B466" s="24">
        <f>Table1[[#This Row],[Character name]]</f>
        <v>0</v>
      </c>
      <c r="C466" s="25">
        <f>Table1[[#This Row],[At Handle]]</f>
        <v>0</v>
      </c>
      <c r="D466" s="25">
        <f>Table1[[#This Row],[Fleet Rank]]</f>
        <v>0</v>
      </c>
      <c r="E466" s="25">
        <f>Table1[[#This Row],[PVP For ADV]]</f>
        <v>0</v>
      </c>
      <c r="F466" s="25">
        <f>Table1[[#This Row],[STF Lead For ADV]]</f>
        <v>0</v>
      </c>
      <c r="G466" s="25" t="str">
        <f>IF(Table1[[#This Row],[LFC Still Needed For ADV]]&lt;0,"Yes","No")</f>
        <v>No</v>
      </c>
      <c r="H466">
        <f>Table1[[#This Row],[On Website]]</f>
        <v>0</v>
      </c>
      <c r="I466">
        <f>Table1[[#This Row],[Setup Team Speak]]</f>
        <v>0</v>
      </c>
      <c r="J466" s="26" t="str">
        <f>IF(AND(Table2[[#This Row],[STF for ADV]],Table2[[#This Row],[PVP For ADV]],Table2[[#This Row],[On Website]],Table2[[#This Row],[Setup Team Speak]]="Yes"),"Yes","No")</f>
        <v>No</v>
      </c>
    </row>
    <row r="467" spans="2:10" x14ac:dyDescent="0.25">
      <c r="B467" s="24">
        <f>Table1[[#This Row],[Character name]]</f>
        <v>0</v>
      </c>
      <c r="C467" s="25">
        <f>Table1[[#This Row],[At Handle]]</f>
        <v>0</v>
      </c>
      <c r="D467" s="25">
        <f>Table1[[#This Row],[Fleet Rank]]</f>
        <v>0</v>
      </c>
      <c r="E467" s="25">
        <f>Table1[[#This Row],[PVP For ADV]]</f>
        <v>0</v>
      </c>
      <c r="F467" s="25">
        <f>Table1[[#This Row],[STF Lead For ADV]]</f>
        <v>0</v>
      </c>
      <c r="G467" s="25" t="str">
        <f>IF(Table1[[#This Row],[LFC Still Needed For ADV]]&lt;0,"Yes","No")</f>
        <v>No</v>
      </c>
      <c r="H467">
        <f>Table1[[#This Row],[On Website]]</f>
        <v>0</v>
      </c>
      <c r="I467">
        <f>Table1[[#This Row],[Setup Team Speak]]</f>
        <v>0</v>
      </c>
      <c r="J467" s="26" t="str">
        <f>IF(AND(Table2[[#This Row],[STF for ADV]],Table2[[#This Row],[PVP For ADV]],Table2[[#This Row],[On Website]],Table2[[#This Row],[Setup Team Speak]]="Yes"),"Yes","No")</f>
        <v>No</v>
      </c>
    </row>
    <row r="468" spans="2:10" x14ac:dyDescent="0.25">
      <c r="B468" s="24">
        <f>Table1[[#This Row],[Character name]]</f>
        <v>0</v>
      </c>
      <c r="C468" s="25">
        <f>Table1[[#This Row],[At Handle]]</f>
        <v>0</v>
      </c>
      <c r="D468" s="25">
        <f>Table1[[#This Row],[Fleet Rank]]</f>
        <v>0</v>
      </c>
      <c r="E468" s="25">
        <f>Table1[[#This Row],[PVP For ADV]]</f>
        <v>0</v>
      </c>
      <c r="F468" s="25">
        <f>Table1[[#This Row],[STF Lead For ADV]]</f>
        <v>0</v>
      </c>
      <c r="G468" s="25" t="str">
        <f>IF(Table1[[#This Row],[LFC Still Needed For ADV]]&lt;0,"Yes","No")</f>
        <v>No</v>
      </c>
      <c r="H468">
        <f>Table1[[#This Row],[On Website]]</f>
        <v>0</v>
      </c>
      <c r="I468">
        <f>Table1[[#This Row],[Setup Team Speak]]</f>
        <v>0</v>
      </c>
      <c r="J468" s="26" t="str">
        <f>IF(AND(Table2[[#This Row],[STF for ADV]],Table2[[#This Row],[PVP For ADV]],Table2[[#This Row],[On Website]],Table2[[#This Row],[Setup Team Speak]]="Yes"),"Yes","No")</f>
        <v>No</v>
      </c>
    </row>
    <row r="469" spans="2:10" x14ac:dyDescent="0.25">
      <c r="B469" s="24">
        <f>Table1[[#This Row],[Character name]]</f>
        <v>0</v>
      </c>
      <c r="C469" s="25">
        <f>Table1[[#This Row],[At Handle]]</f>
        <v>0</v>
      </c>
      <c r="D469" s="25">
        <f>Table1[[#This Row],[Fleet Rank]]</f>
        <v>0</v>
      </c>
      <c r="E469" s="25">
        <f>Table1[[#This Row],[PVP For ADV]]</f>
        <v>0</v>
      </c>
      <c r="F469" s="25">
        <f>Table1[[#This Row],[STF Lead For ADV]]</f>
        <v>0</v>
      </c>
      <c r="G469" s="25" t="str">
        <f>IF(Table1[[#This Row],[LFC Still Needed For ADV]]&lt;0,"Yes","No")</f>
        <v>No</v>
      </c>
      <c r="H469">
        <f>Table1[[#This Row],[On Website]]</f>
        <v>0</v>
      </c>
      <c r="I469">
        <f>Table1[[#This Row],[Setup Team Speak]]</f>
        <v>0</v>
      </c>
      <c r="J469" s="26" t="str">
        <f>IF(AND(Table2[[#This Row],[STF for ADV]],Table2[[#This Row],[PVP For ADV]],Table2[[#This Row],[On Website]],Table2[[#This Row],[Setup Team Speak]]="Yes"),"Yes","No")</f>
        <v>No</v>
      </c>
    </row>
    <row r="470" spans="2:10" x14ac:dyDescent="0.25">
      <c r="B470" s="24">
        <f>Table1[[#This Row],[Character name]]</f>
        <v>0</v>
      </c>
      <c r="C470" s="25">
        <f>Table1[[#This Row],[At Handle]]</f>
        <v>0</v>
      </c>
      <c r="D470" s="25">
        <f>Table1[[#This Row],[Fleet Rank]]</f>
        <v>0</v>
      </c>
      <c r="E470" s="25">
        <f>Table1[[#This Row],[PVP For ADV]]</f>
        <v>0</v>
      </c>
      <c r="F470" s="25">
        <f>Table1[[#This Row],[STF Lead For ADV]]</f>
        <v>0</v>
      </c>
      <c r="G470" s="25" t="str">
        <f>IF(Table1[[#This Row],[LFC Still Needed For ADV]]&lt;0,"Yes","No")</f>
        <v>No</v>
      </c>
      <c r="H470">
        <f>Table1[[#This Row],[On Website]]</f>
        <v>0</v>
      </c>
      <c r="I470">
        <f>Table1[[#This Row],[Setup Team Speak]]</f>
        <v>0</v>
      </c>
      <c r="J470" s="26" t="str">
        <f>IF(AND(Table2[[#This Row],[STF for ADV]],Table2[[#This Row],[PVP For ADV]],Table2[[#This Row],[On Website]],Table2[[#This Row],[Setup Team Speak]]="Yes"),"Yes","No")</f>
        <v>No</v>
      </c>
    </row>
    <row r="471" spans="2:10" x14ac:dyDescent="0.25">
      <c r="B471" s="24">
        <f>Table1[[#This Row],[Character name]]</f>
        <v>0</v>
      </c>
      <c r="C471" s="25">
        <f>Table1[[#This Row],[At Handle]]</f>
        <v>0</v>
      </c>
      <c r="D471" s="25">
        <f>Table1[[#This Row],[Fleet Rank]]</f>
        <v>0</v>
      </c>
      <c r="E471" s="25">
        <f>Table1[[#This Row],[PVP For ADV]]</f>
        <v>0</v>
      </c>
      <c r="F471" s="25">
        <f>Table1[[#This Row],[STF Lead For ADV]]</f>
        <v>0</v>
      </c>
      <c r="G471" s="25" t="str">
        <f>IF(Table1[[#This Row],[LFC Still Needed For ADV]]&lt;0,"Yes","No")</f>
        <v>No</v>
      </c>
      <c r="H471">
        <f>Table1[[#This Row],[On Website]]</f>
        <v>0</v>
      </c>
      <c r="I471">
        <f>Table1[[#This Row],[Setup Team Speak]]</f>
        <v>0</v>
      </c>
      <c r="J471" s="26" t="str">
        <f>IF(AND(Table2[[#This Row],[STF for ADV]],Table2[[#This Row],[PVP For ADV]],Table2[[#This Row],[On Website]],Table2[[#This Row],[Setup Team Speak]]="Yes"),"Yes","No")</f>
        <v>No</v>
      </c>
    </row>
    <row r="472" spans="2:10" x14ac:dyDescent="0.25">
      <c r="B472" s="24">
        <f>Table1[[#This Row],[Character name]]</f>
        <v>0</v>
      </c>
      <c r="C472" s="25">
        <f>Table1[[#This Row],[At Handle]]</f>
        <v>0</v>
      </c>
      <c r="D472" s="25">
        <f>Table1[[#This Row],[Fleet Rank]]</f>
        <v>0</v>
      </c>
      <c r="E472" s="25">
        <f>Table1[[#This Row],[PVP For ADV]]</f>
        <v>0</v>
      </c>
      <c r="F472" s="25">
        <f>Table1[[#This Row],[STF Lead For ADV]]</f>
        <v>0</v>
      </c>
      <c r="G472" s="25" t="str">
        <f>IF(Table1[[#This Row],[LFC Still Needed For ADV]]&lt;0,"Yes","No")</f>
        <v>No</v>
      </c>
      <c r="H472">
        <f>Table1[[#This Row],[On Website]]</f>
        <v>0</v>
      </c>
      <c r="I472">
        <f>Table1[[#This Row],[Setup Team Speak]]</f>
        <v>0</v>
      </c>
      <c r="J472" s="26" t="str">
        <f>IF(AND(Table2[[#This Row],[STF for ADV]],Table2[[#This Row],[PVP For ADV]],Table2[[#This Row],[On Website]],Table2[[#This Row],[Setup Team Speak]]="Yes"),"Yes","No")</f>
        <v>No</v>
      </c>
    </row>
    <row r="473" spans="2:10" x14ac:dyDescent="0.25">
      <c r="B473" s="24">
        <f>Table1[[#This Row],[Character name]]</f>
        <v>0</v>
      </c>
      <c r="C473" s="25">
        <f>Table1[[#This Row],[At Handle]]</f>
        <v>0</v>
      </c>
      <c r="D473" s="25">
        <f>Table1[[#This Row],[Fleet Rank]]</f>
        <v>0</v>
      </c>
      <c r="E473" s="25">
        <f>Table1[[#This Row],[PVP For ADV]]</f>
        <v>0</v>
      </c>
      <c r="F473" s="25">
        <f>Table1[[#This Row],[STF Lead For ADV]]</f>
        <v>0</v>
      </c>
      <c r="G473" s="25" t="str">
        <f>IF(Table1[[#This Row],[LFC Still Needed For ADV]]&lt;0,"Yes","No")</f>
        <v>No</v>
      </c>
      <c r="H473">
        <f>Table1[[#This Row],[On Website]]</f>
        <v>0</v>
      </c>
      <c r="I473">
        <f>Table1[[#This Row],[Setup Team Speak]]</f>
        <v>0</v>
      </c>
      <c r="J473" s="26" t="str">
        <f>IF(AND(Table2[[#This Row],[STF for ADV]],Table2[[#This Row],[PVP For ADV]],Table2[[#This Row],[On Website]],Table2[[#This Row],[Setup Team Speak]]="Yes"),"Yes","No")</f>
        <v>No</v>
      </c>
    </row>
    <row r="474" spans="2:10" x14ac:dyDescent="0.25">
      <c r="B474" s="24">
        <f>Table1[[#This Row],[Character name]]</f>
        <v>0</v>
      </c>
      <c r="C474" s="25">
        <f>Table1[[#This Row],[At Handle]]</f>
        <v>0</v>
      </c>
      <c r="D474" s="25">
        <f>Table1[[#This Row],[Fleet Rank]]</f>
        <v>0</v>
      </c>
      <c r="E474" s="25">
        <f>Table1[[#This Row],[PVP For ADV]]</f>
        <v>0</v>
      </c>
      <c r="F474" s="25">
        <f>Table1[[#This Row],[STF Lead For ADV]]</f>
        <v>0</v>
      </c>
      <c r="G474" s="25" t="str">
        <f>IF(Table1[[#This Row],[LFC Still Needed For ADV]]&lt;0,"Yes","No")</f>
        <v>No</v>
      </c>
      <c r="H474">
        <f>Table1[[#This Row],[On Website]]</f>
        <v>0</v>
      </c>
      <c r="I474">
        <f>Table1[[#This Row],[Setup Team Speak]]</f>
        <v>0</v>
      </c>
      <c r="J474" s="26" t="str">
        <f>IF(AND(Table2[[#This Row],[STF for ADV]],Table2[[#This Row],[PVP For ADV]],Table2[[#This Row],[On Website]],Table2[[#This Row],[Setup Team Speak]]="Yes"),"Yes","No")</f>
        <v>No</v>
      </c>
    </row>
    <row r="475" spans="2:10" x14ac:dyDescent="0.25">
      <c r="B475" s="24">
        <f>Table1[[#This Row],[Character name]]</f>
        <v>0</v>
      </c>
      <c r="C475" s="25">
        <f>Table1[[#This Row],[At Handle]]</f>
        <v>0</v>
      </c>
      <c r="D475" s="25">
        <f>Table1[[#This Row],[Fleet Rank]]</f>
        <v>0</v>
      </c>
      <c r="E475" s="25">
        <f>Table1[[#This Row],[PVP For ADV]]</f>
        <v>0</v>
      </c>
      <c r="F475" s="25">
        <f>Table1[[#This Row],[STF Lead For ADV]]</f>
        <v>0</v>
      </c>
      <c r="G475" s="25" t="str">
        <f>IF(Table1[[#This Row],[LFC Still Needed For ADV]]&lt;0,"Yes","No")</f>
        <v>No</v>
      </c>
      <c r="H475">
        <f>Table1[[#This Row],[On Website]]</f>
        <v>0</v>
      </c>
      <c r="I475">
        <f>Table1[[#This Row],[Setup Team Speak]]</f>
        <v>0</v>
      </c>
      <c r="J475" s="26" t="str">
        <f>IF(AND(Table2[[#This Row],[STF for ADV]],Table2[[#This Row],[PVP For ADV]],Table2[[#This Row],[On Website]],Table2[[#This Row],[Setup Team Speak]]="Yes"),"Yes","No")</f>
        <v>No</v>
      </c>
    </row>
    <row r="476" spans="2:10" x14ac:dyDescent="0.25">
      <c r="B476" s="24">
        <f>Table1[[#This Row],[Character name]]</f>
        <v>0</v>
      </c>
      <c r="C476" s="25">
        <f>Table1[[#This Row],[At Handle]]</f>
        <v>0</v>
      </c>
      <c r="D476" s="25">
        <f>Table1[[#This Row],[Fleet Rank]]</f>
        <v>0</v>
      </c>
      <c r="E476" s="25">
        <f>Table1[[#This Row],[PVP For ADV]]</f>
        <v>0</v>
      </c>
      <c r="F476" s="25">
        <f>Table1[[#This Row],[STF Lead For ADV]]</f>
        <v>0</v>
      </c>
      <c r="G476" s="25" t="str">
        <f>IF(Table1[[#This Row],[LFC Still Needed For ADV]]&lt;0,"Yes","No")</f>
        <v>No</v>
      </c>
      <c r="H476">
        <f>Table1[[#This Row],[On Website]]</f>
        <v>0</v>
      </c>
      <c r="I476">
        <f>Table1[[#This Row],[Setup Team Speak]]</f>
        <v>0</v>
      </c>
      <c r="J476" s="26" t="str">
        <f>IF(AND(Table2[[#This Row],[STF for ADV]],Table2[[#This Row],[PVP For ADV]],Table2[[#This Row],[On Website]],Table2[[#This Row],[Setup Team Speak]]="Yes"),"Yes","No")</f>
        <v>No</v>
      </c>
    </row>
    <row r="477" spans="2:10" x14ac:dyDescent="0.25">
      <c r="B477" s="24">
        <f>Table1[[#This Row],[Character name]]</f>
        <v>0</v>
      </c>
      <c r="C477" s="25">
        <f>Table1[[#This Row],[At Handle]]</f>
        <v>0</v>
      </c>
      <c r="D477" s="25">
        <f>Table1[[#This Row],[Fleet Rank]]</f>
        <v>0</v>
      </c>
      <c r="E477" s="25">
        <f>Table1[[#This Row],[PVP For ADV]]</f>
        <v>0</v>
      </c>
      <c r="F477" s="25">
        <f>Table1[[#This Row],[STF Lead For ADV]]</f>
        <v>0</v>
      </c>
      <c r="G477" s="25" t="str">
        <f>IF(Table1[[#This Row],[LFC Still Needed For ADV]]&lt;0,"Yes","No")</f>
        <v>No</v>
      </c>
      <c r="H477">
        <f>Table1[[#This Row],[On Website]]</f>
        <v>0</v>
      </c>
      <c r="I477">
        <f>Table1[[#This Row],[Setup Team Speak]]</f>
        <v>0</v>
      </c>
      <c r="J477" s="26" t="str">
        <f>IF(AND(Table2[[#This Row],[STF for ADV]],Table2[[#This Row],[PVP For ADV]],Table2[[#This Row],[On Website]],Table2[[#This Row],[Setup Team Speak]]="Yes"),"Yes","No")</f>
        <v>No</v>
      </c>
    </row>
    <row r="478" spans="2:10" x14ac:dyDescent="0.25">
      <c r="B478" s="24">
        <f>Table1[[#This Row],[Character name]]</f>
        <v>0</v>
      </c>
      <c r="C478" s="25">
        <f>Table1[[#This Row],[At Handle]]</f>
        <v>0</v>
      </c>
      <c r="D478" s="25">
        <f>Table1[[#This Row],[Fleet Rank]]</f>
        <v>0</v>
      </c>
      <c r="E478" s="25">
        <f>Table1[[#This Row],[PVP For ADV]]</f>
        <v>0</v>
      </c>
      <c r="F478" s="25">
        <f>Table1[[#This Row],[STF Lead For ADV]]</f>
        <v>0</v>
      </c>
      <c r="G478" s="25" t="str">
        <f>IF(Table1[[#This Row],[LFC Still Needed For ADV]]&lt;0,"Yes","No")</f>
        <v>No</v>
      </c>
      <c r="H478">
        <f>Table1[[#This Row],[On Website]]</f>
        <v>0</v>
      </c>
      <c r="I478">
        <f>Table1[[#This Row],[Setup Team Speak]]</f>
        <v>0</v>
      </c>
      <c r="J478" s="26" t="str">
        <f>IF(AND(Table2[[#This Row],[STF for ADV]],Table2[[#This Row],[PVP For ADV]],Table2[[#This Row],[On Website]],Table2[[#This Row],[Setup Team Speak]]="Yes"),"Yes","No")</f>
        <v>No</v>
      </c>
    </row>
    <row r="479" spans="2:10" x14ac:dyDescent="0.25">
      <c r="B479" s="24">
        <f>Table1[[#This Row],[Character name]]</f>
        <v>0</v>
      </c>
      <c r="C479" s="25">
        <f>Table1[[#This Row],[At Handle]]</f>
        <v>0</v>
      </c>
      <c r="D479" s="25">
        <f>Table1[[#This Row],[Fleet Rank]]</f>
        <v>0</v>
      </c>
      <c r="E479" s="25">
        <f>Table1[[#This Row],[PVP For ADV]]</f>
        <v>0</v>
      </c>
      <c r="F479" s="25">
        <f>Table1[[#This Row],[STF Lead For ADV]]</f>
        <v>0</v>
      </c>
      <c r="G479" s="25" t="str">
        <f>IF(Table1[[#This Row],[LFC Still Needed For ADV]]&lt;0,"Yes","No")</f>
        <v>No</v>
      </c>
      <c r="H479">
        <f>Table1[[#This Row],[On Website]]</f>
        <v>0</v>
      </c>
      <c r="I479">
        <f>Table1[[#This Row],[Setup Team Speak]]</f>
        <v>0</v>
      </c>
      <c r="J479" s="26" t="str">
        <f>IF(AND(Table2[[#This Row],[STF for ADV]],Table2[[#This Row],[PVP For ADV]],Table2[[#This Row],[On Website]],Table2[[#This Row],[Setup Team Speak]]="Yes"),"Yes","No")</f>
        <v>No</v>
      </c>
    </row>
    <row r="480" spans="2:10" x14ac:dyDescent="0.25">
      <c r="B480" s="24">
        <f>Table1[[#This Row],[Character name]]</f>
        <v>0</v>
      </c>
      <c r="C480" s="25">
        <f>Table1[[#This Row],[At Handle]]</f>
        <v>0</v>
      </c>
      <c r="D480" s="25">
        <f>Table1[[#This Row],[Fleet Rank]]</f>
        <v>0</v>
      </c>
      <c r="E480" s="25">
        <f>Table1[[#This Row],[PVP For ADV]]</f>
        <v>0</v>
      </c>
      <c r="F480" s="25">
        <f>Table1[[#This Row],[STF Lead For ADV]]</f>
        <v>0</v>
      </c>
      <c r="G480" s="25" t="str">
        <f>IF(Table1[[#This Row],[LFC Still Needed For ADV]]&lt;0,"Yes","No")</f>
        <v>No</v>
      </c>
      <c r="H480">
        <f>Table1[[#This Row],[On Website]]</f>
        <v>0</v>
      </c>
      <c r="I480">
        <f>Table1[[#This Row],[Setup Team Speak]]</f>
        <v>0</v>
      </c>
      <c r="J480" s="26" t="str">
        <f>IF(AND(Table2[[#This Row],[STF for ADV]],Table2[[#This Row],[PVP For ADV]],Table2[[#This Row],[On Website]],Table2[[#This Row],[Setup Team Speak]]="Yes"),"Yes","No")</f>
        <v>No</v>
      </c>
    </row>
    <row r="481" spans="2:10" x14ac:dyDescent="0.25">
      <c r="B481" s="24">
        <f>Table1[[#This Row],[Character name]]</f>
        <v>0</v>
      </c>
      <c r="C481" s="25">
        <f>Table1[[#This Row],[At Handle]]</f>
        <v>0</v>
      </c>
      <c r="D481" s="25">
        <f>Table1[[#This Row],[Fleet Rank]]</f>
        <v>0</v>
      </c>
      <c r="E481" s="25">
        <f>Table1[[#This Row],[PVP For ADV]]</f>
        <v>0</v>
      </c>
      <c r="F481" s="25">
        <f>Table1[[#This Row],[STF Lead For ADV]]</f>
        <v>0</v>
      </c>
      <c r="G481" s="25" t="str">
        <f>IF(Table1[[#This Row],[LFC Still Needed For ADV]]&lt;0,"Yes","No")</f>
        <v>No</v>
      </c>
      <c r="H481">
        <f>Table1[[#This Row],[On Website]]</f>
        <v>0</v>
      </c>
      <c r="I481">
        <f>Table1[[#This Row],[Setup Team Speak]]</f>
        <v>0</v>
      </c>
      <c r="J481" s="26" t="str">
        <f>IF(AND(Table2[[#This Row],[STF for ADV]],Table2[[#This Row],[PVP For ADV]],Table2[[#This Row],[On Website]],Table2[[#This Row],[Setup Team Speak]]="Yes"),"Yes","No")</f>
        <v>No</v>
      </c>
    </row>
    <row r="482" spans="2:10" x14ac:dyDescent="0.25">
      <c r="B482" s="24">
        <f>Table1[[#This Row],[Character name]]</f>
        <v>0</v>
      </c>
      <c r="C482" s="25">
        <f>Table1[[#This Row],[At Handle]]</f>
        <v>0</v>
      </c>
      <c r="D482" s="25">
        <f>Table1[[#This Row],[Fleet Rank]]</f>
        <v>0</v>
      </c>
      <c r="E482" s="25">
        <f>Table1[[#This Row],[PVP For ADV]]</f>
        <v>0</v>
      </c>
      <c r="F482" s="25">
        <f>Table1[[#This Row],[STF Lead For ADV]]</f>
        <v>0</v>
      </c>
      <c r="G482" s="25" t="str">
        <f>IF(Table1[[#This Row],[LFC Still Needed For ADV]]&lt;0,"Yes","No")</f>
        <v>No</v>
      </c>
      <c r="H482">
        <f>Table1[[#This Row],[On Website]]</f>
        <v>0</v>
      </c>
      <c r="I482">
        <f>Table1[[#This Row],[Setup Team Speak]]</f>
        <v>0</v>
      </c>
      <c r="J482" s="26" t="str">
        <f>IF(AND(Table2[[#This Row],[STF for ADV]],Table2[[#This Row],[PVP For ADV]],Table2[[#This Row],[On Website]],Table2[[#This Row],[Setup Team Speak]]="Yes"),"Yes","No")</f>
        <v>No</v>
      </c>
    </row>
    <row r="483" spans="2:10" x14ac:dyDescent="0.25">
      <c r="B483" s="24">
        <f>Table1[[#This Row],[Character name]]</f>
        <v>0</v>
      </c>
      <c r="C483" s="25">
        <f>Table1[[#This Row],[At Handle]]</f>
        <v>0</v>
      </c>
      <c r="D483" s="25">
        <f>Table1[[#This Row],[Fleet Rank]]</f>
        <v>0</v>
      </c>
      <c r="E483" s="25">
        <f>Table1[[#This Row],[PVP For ADV]]</f>
        <v>0</v>
      </c>
      <c r="F483" s="25">
        <f>Table1[[#This Row],[STF Lead For ADV]]</f>
        <v>0</v>
      </c>
      <c r="G483" s="25" t="str">
        <f>IF(Table1[[#This Row],[LFC Still Needed For ADV]]&lt;0,"Yes","No")</f>
        <v>No</v>
      </c>
      <c r="H483">
        <f>Table1[[#This Row],[On Website]]</f>
        <v>0</v>
      </c>
      <c r="I483">
        <f>Table1[[#This Row],[Setup Team Speak]]</f>
        <v>0</v>
      </c>
      <c r="J483" s="26" t="str">
        <f>IF(AND(Table2[[#This Row],[STF for ADV]],Table2[[#This Row],[PVP For ADV]],Table2[[#This Row],[On Website]],Table2[[#This Row],[Setup Team Speak]]="Yes"),"Yes","No")</f>
        <v>No</v>
      </c>
    </row>
    <row r="484" spans="2:10" x14ac:dyDescent="0.25">
      <c r="B484" s="24">
        <f>Table1[[#This Row],[Character name]]</f>
        <v>0</v>
      </c>
      <c r="C484" s="25">
        <f>Table1[[#This Row],[At Handle]]</f>
        <v>0</v>
      </c>
      <c r="D484" s="25">
        <f>Table1[[#This Row],[Fleet Rank]]</f>
        <v>0</v>
      </c>
      <c r="E484" s="25">
        <f>Table1[[#This Row],[PVP For ADV]]</f>
        <v>0</v>
      </c>
      <c r="F484" s="25">
        <f>Table1[[#This Row],[STF Lead For ADV]]</f>
        <v>0</v>
      </c>
      <c r="G484" s="25" t="str">
        <f>IF(Table1[[#This Row],[LFC Still Needed For ADV]]&lt;0,"Yes","No")</f>
        <v>No</v>
      </c>
      <c r="H484">
        <f>Table1[[#This Row],[On Website]]</f>
        <v>0</v>
      </c>
      <c r="I484">
        <f>Table1[[#This Row],[Setup Team Speak]]</f>
        <v>0</v>
      </c>
      <c r="J484" s="26" t="str">
        <f>IF(AND(Table2[[#This Row],[STF for ADV]],Table2[[#This Row],[PVP For ADV]],Table2[[#This Row],[On Website]],Table2[[#This Row],[Setup Team Speak]]="Yes"),"Yes","No")</f>
        <v>No</v>
      </c>
    </row>
    <row r="485" spans="2:10" x14ac:dyDescent="0.25">
      <c r="B485" s="24">
        <f>Table1[[#This Row],[Character name]]</f>
        <v>0</v>
      </c>
      <c r="C485" s="25">
        <f>Table1[[#This Row],[At Handle]]</f>
        <v>0</v>
      </c>
      <c r="D485" s="25">
        <f>Table1[[#This Row],[Fleet Rank]]</f>
        <v>0</v>
      </c>
      <c r="E485" s="25">
        <f>Table1[[#This Row],[PVP For ADV]]</f>
        <v>0</v>
      </c>
      <c r="F485" s="25">
        <f>Table1[[#This Row],[STF Lead For ADV]]</f>
        <v>0</v>
      </c>
      <c r="G485" s="25" t="str">
        <f>IF(Table1[[#This Row],[LFC Still Needed For ADV]]&lt;0,"Yes","No")</f>
        <v>No</v>
      </c>
      <c r="H485">
        <f>Table1[[#This Row],[On Website]]</f>
        <v>0</v>
      </c>
      <c r="I485">
        <f>Table1[[#This Row],[Setup Team Speak]]</f>
        <v>0</v>
      </c>
      <c r="J485" s="26" t="str">
        <f>IF(AND(Table2[[#This Row],[STF for ADV]],Table2[[#This Row],[PVP For ADV]],Table2[[#This Row],[On Website]],Table2[[#This Row],[Setup Team Speak]]="Yes"),"Yes","No")</f>
        <v>No</v>
      </c>
    </row>
    <row r="486" spans="2:10" x14ac:dyDescent="0.25">
      <c r="B486" s="24">
        <f>Table1[[#This Row],[Character name]]</f>
        <v>0</v>
      </c>
      <c r="C486" s="25">
        <f>Table1[[#This Row],[At Handle]]</f>
        <v>0</v>
      </c>
      <c r="D486" s="25">
        <f>Table1[[#This Row],[Fleet Rank]]</f>
        <v>0</v>
      </c>
      <c r="E486" s="25">
        <f>Table1[[#This Row],[PVP For ADV]]</f>
        <v>0</v>
      </c>
      <c r="F486" s="25">
        <f>Table1[[#This Row],[STF Lead For ADV]]</f>
        <v>0</v>
      </c>
      <c r="G486" s="25" t="str">
        <f>IF(Table1[[#This Row],[LFC Still Needed For ADV]]&lt;0,"Yes","No")</f>
        <v>No</v>
      </c>
      <c r="H486">
        <f>Table1[[#This Row],[On Website]]</f>
        <v>0</v>
      </c>
      <c r="I486">
        <f>Table1[[#This Row],[Setup Team Speak]]</f>
        <v>0</v>
      </c>
      <c r="J486" s="26" t="str">
        <f>IF(AND(Table2[[#This Row],[STF for ADV]],Table2[[#This Row],[PVP For ADV]],Table2[[#This Row],[On Website]],Table2[[#This Row],[Setup Team Speak]]="Yes"),"Yes","No")</f>
        <v>No</v>
      </c>
    </row>
    <row r="487" spans="2:10" x14ac:dyDescent="0.25">
      <c r="B487" s="24">
        <f>Table1[[#This Row],[Character name]]</f>
        <v>0</v>
      </c>
      <c r="C487" s="25">
        <f>Table1[[#This Row],[At Handle]]</f>
        <v>0</v>
      </c>
      <c r="D487" s="25">
        <f>Table1[[#This Row],[Fleet Rank]]</f>
        <v>0</v>
      </c>
      <c r="E487" s="25">
        <f>Table1[[#This Row],[PVP For ADV]]</f>
        <v>0</v>
      </c>
      <c r="F487" s="25">
        <f>Table1[[#This Row],[STF Lead For ADV]]</f>
        <v>0</v>
      </c>
      <c r="G487" s="25" t="str">
        <f>IF(Table1[[#This Row],[LFC Still Needed For ADV]]&lt;0,"Yes","No")</f>
        <v>No</v>
      </c>
      <c r="H487">
        <f>Table1[[#This Row],[On Website]]</f>
        <v>0</v>
      </c>
      <c r="I487">
        <f>Table1[[#This Row],[Setup Team Speak]]</f>
        <v>0</v>
      </c>
      <c r="J487" s="26" t="str">
        <f>IF(AND(Table2[[#This Row],[STF for ADV]],Table2[[#This Row],[PVP For ADV]],Table2[[#This Row],[On Website]],Table2[[#This Row],[Setup Team Speak]]="Yes"),"Yes","No")</f>
        <v>No</v>
      </c>
    </row>
    <row r="488" spans="2:10" x14ac:dyDescent="0.25">
      <c r="B488" s="24">
        <f>Table1[[#This Row],[Character name]]</f>
        <v>0</v>
      </c>
      <c r="C488" s="25">
        <f>Table1[[#This Row],[At Handle]]</f>
        <v>0</v>
      </c>
      <c r="D488" s="25">
        <f>Table1[[#This Row],[Fleet Rank]]</f>
        <v>0</v>
      </c>
      <c r="E488" s="25">
        <f>Table1[[#This Row],[PVP For ADV]]</f>
        <v>0</v>
      </c>
      <c r="F488" s="25">
        <f>Table1[[#This Row],[STF Lead For ADV]]</f>
        <v>0</v>
      </c>
      <c r="G488" s="25" t="str">
        <f>IF(Table1[[#This Row],[LFC Still Needed For ADV]]&lt;0,"Yes","No")</f>
        <v>No</v>
      </c>
      <c r="H488">
        <f>Table1[[#This Row],[On Website]]</f>
        <v>0</v>
      </c>
      <c r="I488">
        <f>Table1[[#This Row],[Setup Team Speak]]</f>
        <v>0</v>
      </c>
      <c r="J488" s="26" t="str">
        <f>IF(AND(Table2[[#This Row],[STF for ADV]],Table2[[#This Row],[PVP For ADV]],Table2[[#This Row],[On Website]],Table2[[#This Row],[Setup Team Speak]]="Yes"),"Yes","No")</f>
        <v>No</v>
      </c>
    </row>
    <row r="489" spans="2:10" x14ac:dyDescent="0.25">
      <c r="B489" s="24">
        <f>Table1[[#This Row],[Character name]]</f>
        <v>0</v>
      </c>
      <c r="C489" s="25">
        <f>Table1[[#This Row],[At Handle]]</f>
        <v>0</v>
      </c>
      <c r="D489" s="25">
        <f>Table1[[#This Row],[Fleet Rank]]</f>
        <v>0</v>
      </c>
      <c r="E489" s="25">
        <f>Table1[[#This Row],[PVP For ADV]]</f>
        <v>0</v>
      </c>
      <c r="F489" s="25">
        <f>Table1[[#This Row],[STF Lead For ADV]]</f>
        <v>0</v>
      </c>
      <c r="G489" s="25" t="str">
        <f>IF(Table1[[#This Row],[LFC Still Needed For ADV]]&lt;0,"Yes","No")</f>
        <v>No</v>
      </c>
      <c r="H489">
        <f>Table1[[#This Row],[On Website]]</f>
        <v>0</v>
      </c>
      <c r="I489">
        <f>Table1[[#This Row],[Setup Team Speak]]</f>
        <v>0</v>
      </c>
      <c r="J489" s="26" t="str">
        <f>IF(AND(Table2[[#This Row],[STF for ADV]],Table2[[#This Row],[PVP For ADV]],Table2[[#This Row],[On Website]],Table2[[#This Row],[Setup Team Speak]]="Yes"),"Yes","No")</f>
        <v>No</v>
      </c>
    </row>
    <row r="490" spans="2:10" x14ac:dyDescent="0.25">
      <c r="B490" s="24">
        <f>Table1[[#This Row],[Character name]]</f>
        <v>0</v>
      </c>
      <c r="C490" s="25">
        <f>Table1[[#This Row],[At Handle]]</f>
        <v>0</v>
      </c>
      <c r="D490" s="25">
        <f>Table1[[#This Row],[Fleet Rank]]</f>
        <v>0</v>
      </c>
      <c r="E490" s="25">
        <f>Table1[[#This Row],[PVP For ADV]]</f>
        <v>0</v>
      </c>
      <c r="F490" s="25">
        <f>Table1[[#This Row],[STF Lead For ADV]]</f>
        <v>0</v>
      </c>
      <c r="G490" s="25" t="str">
        <f>IF(Table1[[#This Row],[LFC Still Needed For ADV]]&lt;0,"Yes","No")</f>
        <v>No</v>
      </c>
      <c r="H490">
        <f>Table1[[#This Row],[On Website]]</f>
        <v>0</v>
      </c>
      <c r="I490">
        <f>Table1[[#This Row],[Setup Team Speak]]</f>
        <v>0</v>
      </c>
      <c r="J490" s="26" t="str">
        <f>IF(AND(Table2[[#This Row],[STF for ADV]],Table2[[#This Row],[PVP For ADV]],Table2[[#This Row],[On Website]],Table2[[#This Row],[Setup Team Speak]]="Yes"),"Yes","No")</f>
        <v>No</v>
      </c>
    </row>
    <row r="491" spans="2:10" x14ac:dyDescent="0.25">
      <c r="B491" s="24">
        <f>Table1[[#This Row],[Character name]]</f>
        <v>0</v>
      </c>
      <c r="C491" s="25">
        <f>Table1[[#This Row],[At Handle]]</f>
        <v>0</v>
      </c>
      <c r="D491" s="25">
        <f>Table1[[#This Row],[Fleet Rank]]</f>
        <v>0</v>
      </c>
      <c r="E491" s="25">
        <f>Table1[[#This Row],[PVP For ADV]]</f>
        <v>0</v>
      </c>
      <c r="F491" s="25">
        <f>Table1[[#This Row],[STF Lead For ADV]]</f>
        <v>0</v>
      </c>
      <c r="G491" s="25" t="str">
        <f>IF(Table1[[#This Row],[LFC Still Needed For ADV]]&lt;0,"Yes","No")</f>
        <v>No</v>
      </c>
      <c r="H491">
        <f>Table1[[#This Row],[On Website]]</f>
        <v>0</v>
      </c>
      <c r="I491">
        <f>Table1[[#This Row],[Setup Team Speak]]</f>
        <v>0</v>
      </c>
      <c r="J491" s="26" t="str">
        <f>IF(AND(Table2[[#This Row],[STF for ADV]],Table2[[#This Row],[PVP For ADV]],Table2[[#This Row],[On Website]],Table2[[#This Row],[Setup Team Speak]]="Yes"),"Yes","No")</f>
        <v>No</v>
      </c>
    </row>
    <row r="492" spans="2:10" x14ac:dyDescent="0.25">
      <c r="B492" s="24">
        <f>Table1[[#This Row],[Character name]]</f>
        <v>0</v>
      </c>
      <c r="C492" s="25">
        <f>Table1[[#This Row],[At Handle]]</f>
        <v>0</v>
      </c>
      <c r="D492" s="25">
        <f>Table1[[#This Row],[Fleet Rank]]</f>
        <v>0</v>
      </c>
      <c r="E492" s="25">
        <f>Table1[[#This Row],[PVP For ADV]]</f>
        <v>0</v>
      </c>
      <c r="F492" s="25">
        <f>Table1[[#This Row],[STF Lead For ADV]]</f>
        <v>0</v>
      </c>
      <c r="G492" s="25" t="str">
        <f>IF(Table1[[#This Row],[LFC Still Needed For ADV]]&lt;0,"Yes","No")</f>
        <v>No</v>
      </c>
      <c r="H492">
        <f>Table1[[#This Row],[On Website]]</f>
        <v>0</v>
      </c>
      <c r="I492">
        <f>Table1[[#This Row],[Setup Team Speak]]</f>
        <v>0</v>
      </c>
      <c r="J492" s="26" t="str">
        <f>IF(AND(Table2[[#This Row],[STF for ADV]],Table2[[#This Row],[PVP For ADV]],Table2[[#This Row],[On Website]],Table2[[#This Row],[Setup Team Speak]]="Yes"),"Yes","No")</f>
        <v>No</v>
      </c>
    </row>
    <row r="493" spans="2:10" x14ac:dyDescent="0.25">
      <c r="B493" s="24">
        <f>Table1[[#This Row],[Character name]]</f>
        <v>0</v>
      </c>
      <c r="C493" s="25">
        <f>Table1[[#This Row],[At Handle]]</f>
        <v>0</v>
      </c>
      <c r="D493" s="25">
        <f>Table1[[#This Row],[Fleet Rank]]</f>
        <v>0</v>
      </c>
      <c r="E493" s="25">
        <f>Table1[[#This Row],[PVP For ADV]]</f>
        <v>0</v>
      </c>
      <c r="F493" s="25">
        <f>Table1[[#This Row],[STF Lead For ADV]]</f>
        <v>0</v>
      </c>
      <c r="G493" s="25" t="str">
        <f>IF(Table1[[#This Row],[LFC Still Needed For ADV]]&lt;0,"Yes","No")</f>
        <v>No</v>
      </c>
      <c r="H493">
        <f>Table1[[#This Row],[On Website]]</f>
        <v>0</v>
      </c>
      <c r="I493">
        <f>Table1[[#This Row],[Setup Team Speak]]</f>
        <v>0</v>
      </c>
      <c r="J493" s="26" t="str">
        <f>IF(AND(Table2[[#This Row],[STF for ADV]],Table2[[#This Row],[PVP For ADV]],Table2[[#This Row],[On Website]],Table2[[#This Row],[Setup Team Speak]]="Yes"),"Yes","No")</f>
        <v>No</v>
      </c>
    </row>
    <row r="494" spans="2:10" x14ac:dyDescent="0.25">
      <c r="B494" s="24">
        <f>Table1[[#This Row],[Character name]]</f>
        <v>0</v>
      </c>
      <c r="C494" s="25">
        <f>Table1[[#This Row],[At Handle]]</f>
        <v>0</v>
      </c>
      <c r="D494" s="25">
        <f>Table1[[#This Row],[Fleet Rank]]</f>
        <v>0</v>
      </c>
      <c r="E494" s="25">
        <f>Table1[[#This Row],[PVP For ADV]]</f>
        <v>0</v>
      </c>
      <c r="F494" s="25">
        <f>Table1[[#This Row],[STF Lead For ADV]]</f>
        <v>0</v>
      </c>
      <c r="G494" s="25" t="str">
        <f>IF(Table1[[#This Row],[LFC Still Needed For ADV]]&lt;0,"Yes","No")</f>
        <v>No</v>
      </c>
      <c r="H494">
        <f>Table1[[#This Row],[On Website]]</f>
        <v>0</v>
      </c>
      <c r="I494">
        <f>Table1[[#This Row],[Setup Team Speak]]</f>
        <v>0</v>
      </c>
      <c r="J494" s="26" t="str">
        <f>IF(AND(Table2[[#This Row],[STF for ADV]],Table2[[#This Row],[PVP For ADV]],Table2[[#This Row],[On Website]],Table2[[#This Row],[Setup Team Speak]]="Yes"),"Yes","No")</f>
        <v>No</v>
      </c>
    </row>
    <row r="495" spans="2:10" x14ac:dyDescent="0.25">
      <c r="B495" s="24">
        <f>Table1[[#This Row],[Character name]]</f>
        <v>0</v>
      </c>
      <c r="C495" s="25">
        <f>Table1[[#This Row],[At Handle]]</f>
        <v>0</v>
      </c>
      <c r="D495" s="25">
        <f>Table1[[#This Row],[Fleet Rank]]</f>
        <v>0</v>
      </c>
      <c r="E495" s="25">
        <f>Table1[[#This Row],[PVP For ADV]]</f>
        <v>0</v>
      </c>
      <c r="F495" s="25">
        <f>Table1[[#This Row],[STF Lead For ADV]]</f>
        <v>0</v>
      </c>
      <c r="G495" s="25" t="str">
        <f>IF(Table1[[#This Row],[LFC Still Needed For ADV]]&lt;0,"Yes","No")</f>
        <v>No</v>
      </c>
      <c r="H495">
        <f>Table1[[#This Row],[On Website]]</f>
        <v>0</v>
      </c>
      <c r="I495">
        <f>Table1[[#This Row],[Setup Team Speak]]</f>
        <v>0</v>
      </c>
      <c r="J495" s="26" t="str">
        <f>IF(AND(Table2[[#This Row],[STF for ADV]],Table2[[#This Row],[PVP For ADV]],Table2[[#This Row],[On Website]],Table2[[#This Row],[Setup Team Speak]]="Yes"),"Yes","No")</f>
        <v>No</v>
      </c>
    </row>
    <row r="496" spans="2:10" x14ac:dyDescent="0.25">
      <c r="B496" s="24">
        <f>Table1[[#This Row],[Character name]]</f>
        <v>0</v>
      </c>
      <c r="C496" s="25">
        <f>Table1[[#This Row],[At Handle]]</f>
        <v>0</v>
      </c>
      <c r="D496" s="25">
        <f>Table1[[#This Row],[Fleet Rank]]</f>
        <v>0</v>
      </c>
      <c r="E496" s="25">
        <f>Table1[[#This Row],[PVP For ADV]]</f>
        <v>0</v>
      </c>
      <c r="F496" s="25">
        <f>Table1[[#This Row],[STF Lead For ADV]]</f>
        <v>0</v>
      </c>
      <c r="G496" s="25" t="str">
        <f>IF(Table1[[#This Row],[LFC Still Needed For ADV]]&lt;0,"Yes","No")</f>
        <v>No</v>
      </c>
      <c r="H496">
        <f>Table1[[#This Row],[On Website]]</f>
        <v>0</v>
      </c>
      <c r="I496">
        <f>Table1[[#This Row],[Setup Team Speak]]</f>
        <v>0</v>
      </c>
      <c r="J496" s="26" t="str">
        <f>IF(AND(Table2[[#This Row],[STF for ADV]],Table2[[#This Row],[PVP For ADV]],Table2[[#This Row],[On Website]],Table2[[#This Row],[Setup Team Speak]]="Yes"),"Yes","No")</f>
        <v>No</v>
      </c>
    </row>
    <row r="497" spans="2:10" x14ac:dyDescent="0.25">
      <c r="B497" s="24">
        <f>Table1[[#This Row],[Character name]]</f>
        <v>0</v>
      </c>
      <c r="C497" s="25">
        <f>Table1[[#This Row],[At Handle]]</f>
        <v>0</v>
      </c>
      <c r="D497" s="25">
        <f>Table1[[#This Row],[Fleet Rank]]</f>
        <v>0</v>
      </c>
      <c r="E497" s="25">
        <f>Table1[[#This Row],[PVP For ADV]]</f>
        <v>0</v>
      </c>
      <c r="F497" s="25">
        <f>Table1[[#This Row],[STF Lead For ADV]]</f>
        <v>0</v>
      </c>
      <c r="G497" s="25" t="str">
        <f>IF(Table1[[#This Row],[LFC Still Needed For ADV]]&lt;0,"Yes","No")</f>
        <v>No</v>
      </c>
      <c r="H497">
        <f>Table1[[#This Row],[On Website]]</f>
        <v>0</v>
      </c>
      <c r="I497">
        <f>Table1[[#This Row],[Setup Team Speak]]</f>
        <v>0</v>
      </c>
      <c r="J497" s="26" t="str">
        <f>IF(AND(Table2[[#This Row],[STF for ADV]],Table2[[#This Row],[PVP For ADV]],Table2[[#This Row],[On Website]],Table2[[#This Row],[Setup Team Speak]]="Yes"),"Yes","No")</f>
        <v>No</v>
      </c>
    </row>
    <row r="498" spans="2:10" x14ac:dyDescent="0.25">
      <c r="B498" s="24">
        <f>Table1[[#This Row],[Character name]]</f>
        <v>0</v>
      </c>
      <c r="C498" s="25">
        <f>Table1[[#This Row],[At Handle]]</f>
        <v>0</v>
      </c>
      <c r="D498" s="25">
        <f>Table1[[#This Row],[Fleet Rank]]</f>
        <v>0</v>
      </c>
      <c r="E498" s="25">
        <f>Table1[[#This Row],[PVP For ADV]]</f>
        <v>0</v>
      </c>
      <c r="F498" s="25">
        <f>Table1[[#This Row],[STF Lead For ADV]]</f>
        <v>0</v>
      </c>
      <c r="G498" s="25" t="str">
        <f>IF(Table1[[#This Row],[LFC Still Needed For ADV]]&lt;0,"Yes","No")</f>
        <v>No</v>
      </c>
      <c r="H498">
        <f>Table1[[#This Row],[On Website]]</f>
        <v>0</v>
      </c>
      <c r="I498">
        <f>Table1[[#This Row],[Setup Team Speak]]</f>
        <v>0</v>
      </c>
      <c r="J498" s="26" t="str">
        <f>IF(AND(Table2[[#This Row],[STF for ADV]],Table2[[#This Row],[PVP For ADV]],Table2[[#This Row],[On Website]],Table2[[#This Row],[Setup Team Speak]]="Yes"),"Yes","No")</f>
        <v>No</v>
      </c>
    </row>
    <row r="499" spans="2:10" x14ac:dyDescent="0.25">
      <c r="B499" s="24">
        <f>Table1[[#This Row],[Character name]]</f>
        <v>0</v>
      </c>
      <c r="C499" s="25">
        <f>Table1[[#This Row],[At Handle]]</f>
        <v>0</v>
      </c>
      <c r="D499" s="25">
        <f>Table1[[#This Row],[Fleet Rank]]</f>
        <v>0</v>
      </c>
      <c r="E499" s="25">
        <f>Table1[[#This Row],[PVP For ADV]]</f>
        <v>0</v>
      </c>
      <c r="F499" s="25">
        <f>Table1[[#This Row],[STF Lead For ADV]]</f>
        <v>0</v>
      </c>
      <c r="G499" s="25" t="str">
        <f>IF(Table1[[#This Row],[LFC Still Needed For ADV]]&lt;0,"Yes","No")</f>
        <v>No</v>
      </c>
      <c r="H499">
        <f>Table1[[#This Row],[On Website]]</f>
        <v>0</v>
      </c>
      <c r="I499">
        <f>Table1[[#This Row],[Setup Team Speak]]</f>
        <v>0</v>
      </c>
      <c r="J499" s="26" t="str">
        <f>IF(AND(Table2[[#This Row],[STF for ADV]],Table2[[#This Row],[PVP For ADV]],Table2[[#This Row],[On Website]],Table2[[#This Row],[Setup Team Speak]]="Yes"),"Yes","No")</f>
        <v>No</v>
      </c>
    </row>
    <row r="500" spans="2:10" x14ac:dyDescent="0.25">
      <c r="B500" s="24">
        <f>Table1[[#This Row],[Character name]]</f>
        <v>0</v>
      </c>
      <c r="C500" s="25">
        <f>Table1[[#This Row],[At Handle]]</f>
        <v>0</v>
      </c>
      <c r="D500" s="25">
        <f>Table1[[#This Row],[Fleet Rank]]</f>
        <v>0</v>
      </c>
      <c r="E500" s="25">
        <f>Table1[[#This Row],[PVP For ADV]]</f>
        <v>0</v>
      </c>
      <c r="F500" s="25">
        <f>Table1[[#This Row],[STF Lead For ADV]]</f>
        <v>0</v>
      </c>
      <c r="G500" s="25" t="str">
        <f>IF(Table1[[#This Row],[LFC Still Needed For ADV]]&lt;0,"Yes","No")</f>
        <v>No</v>
      </c>
      <c r="H500">
        <f>Table1[[#This Row],[On Website]]</f>
        <v>0</v>
      </c>
      <c r="I500">
        <f>Table1[[#This Row],[Setup Team Speak]]</f>
        <v>0</v>
      </c>
      <c r="J500" s="26" t="str">
        <f>IF(AND(Table2[[#This Row],[STF for ADV]],Table2[[#This Row],[PVP For ADV]],Table2[[#This Row],[On Website]],Table2[[#This Row],[Setup Team Speak]]="Yes"),"Yes","No")</f>
        <v>No</v>
      </c>
    </row>
    <row r="501" spans="2:10" x14ac:dyDescent="0.25">
      <c r="B501" s="24">
        <f>Table1[[#This Row],[Character name]]</f>
        <v>0</v>
      </c>
      <c r="C501" s="25">
        <f>Table1[[#This Row],[At Handle]]</f>
        <v>0</v>
      </c>
      <c r="D501" s="25">
        <f>Table1[[#This Row],[Fleet Rank]]</f>
        <v>0</v>
      </c>
      <c r="E501" s="25">
        <f>Table1[[#This Row],[PVP For ADV]]</f>
        <v>0</v>
      </c>
      <c r="F501" s="25">
        <f>Table1[[#This Row],[STF Lead For ADV]]</f>
        <v>0</v>
      </c>
      <c r="G501" s="25" t="str">
        <f>IF(Table1[[#This Row],[LFC Still Needed For ADV]]&lt;0,"Yes","No")</f>
        <v>No</v>
      </c>
      <c r="H501">
        <f>Table1[[#This Row],[On Website]]</f>
        <v>0</v>
      </c>
      <c r="I501">
        <f>Table1[[#This Row],[Setup Team Speak]]</f>
        <v>0</v>
      </c>
      <c r="J501" s="26" t="str">
        <f>IF(AND(Table2[[#This Row],[STF for ADV]],Table2[[#This Row],[PVP For ADV]],Table2[[#This Row],[On Website]],Table2[[#This Row],[Setup Team Speak]]="Yes"),"Yes","No")</f>
        <v>No</v>
      </c>
    </row>
    <row r="502" spans="2:10" x14ac:dyDescent="0.25">
      <c r="B502" s="24">
        <f>Table1[[#This Row],[Character name]]</f>
        <v>0</v>
      </c>
      <c r="C502" s="25">
        <f>Table1[[#This Row],[At Handle]]</f>
        <v>0</v>
      </c>
      <c r="D502" s="25">
        <f>Table1[[#This Row],[Fleet Rank]]</f>
        <v>0</v>
      </c>
      <c r="E502" s="25">
        <f>Table1[[#This Row],[PVP For ADV]]</f>
        <v>0</v>
      </c>
      <c r="F502" s="25">
        <f>Table1[[#This Row],[STF Lead For ADV]]</f>
        <v>0</v>
      </c>
      <c r="G502" s="25" t="str">
        <f>IF(Table1[[#This Row],[LFC Still Needed For ADV]]&lt;0,"Yes","No")</f>
        <v>No</v>
      </c>
      <c r="H502">
        <f>Table1[[#This Row],[On Website]]</f>
        <v>0</v>
      </c>
      <c r="I502">
        <f>Table1[[#This Row],[Setup Team Speak]]</f>
        <v>0</v>
      </c>
      <c r="J502" s="26" t="str">
        <f>IF(AND(Table2[[#This Row],[STF for ADV]],Table2[[#This Row],[PVP For ADV]],Table2[[#This Row],[On Website]],Table2[[#This Row],[Setup Team Speak]]="Yes"),"Yes","No")</f>
        <v>No</v>
      </c>
    </row>
    <row r="503" spans="2:10" x14ac:dyDescent="0.25">
      <c r="B503" s="24">
        <f>Table1[[#This Row],[Character name]]</f>
        <v>0</v>
      </c>
      <c r="C503" s="25">
        <f>Table1[[#This Row],[At Handle]]</f>
        <v>0</v>
      </c>
      <c r="D503" s="25">
        <f>Table1[[#This Row],[Fleet Rank]]</f>
        <v>0</v>
      </c>
      <c r="E503" s="25">
        <f>Table1[[#This Row],[PVP For ADV]]</f>
        <v>0</v>
      </c>
      <c r="F503" s="25">
        <f>Table1[[#This Row],[STF Lead For ADV]]</f>
        <v>0</v>
      </c>
      <c r="G503" s="25" t="str">
        <f>IF(Table1[[#This Row],[LFC Still Needed For ADV]]&lt;0,"Yes","No")</f>
        <v>No</v>
      </c>
      <c r="H503">
        <f>Table1[[#This Row],[On Website]]</f>
        <v>0</v>
      </c>
      <c r="I503">
        <f>Table1[[#This Row],[Setup Team Speak]]</f>
        <v>0</v>
      </c>
      <c r="J503" s="26" t="str">
        <f>IF(AND(Table2[[#This Row],[STF for ADV]],Table2[[#This Row],[PVP For ADV]],Table2[[#This Row],[On Website]],Table2[[#This Row],[Setup Team Speak]]="Yes"),"Yes","No")</f>
        <v>No</v>
      </c>
    </row>
    <row r="504" spans="2:10" x14ac:dyDescent="0.25">
      <c r="B504" s="24">
        <f>Table1[[#This Row],[Character name]]</f>
        <v>0</v>
      </c>
      <c r="C504" s="25">
        <f>Table1[[#This Row],[At Handle]]</f>
        <v>0</v>
      </c>
      <c r="D504" s="25">
        <f>Table1[[#This Row],[Fleet Rank]]</f>
        <v>0</v>
      </c>
      <c r="E504" s="25">
        <f>Table1[[#This Row],[PVP For ADV]]</f>
        <v>0</v>
      </c>
      <c r="F504" s="25">
        <f>Table1[[#This Row],[STF Lead For ADV]]</f>
        <v>0</v>
      </c>
      <c r="G504" s="25" t="str">
        <f>IF(Table1[[#This Row],[LFC Still Needed For ADV]]&lt;0,"Yes","No")</f>
        <v>No</v>
      </c>
      <c r="H504">
        <f>Table1[[#This Row],[On Website]]</f>
        <v>0</v>
      </c>
      <c r="I504">
        <f>Table1[[#This Row],[Setup Team Speak]]</f>
        <v>0</v>
      </c>
      <c r="J504" s="26" t="str">
        <f>IF(AND(Table2[[#This Row],[STF for ADV]],Table2[[#This Row],[PVP For ADV]],Table2[[#This Row],[On Website]],Table2[[#This Row],[Setup Team Speak]]="Yes"),"Yes","No")</f>
        <v>No</v>
      </c>
    </row>
    <row r="505" spans="2:10" x14ac:dyDescent="0.25">
      <c r="B505" s="24">
        <f>Table1[[#This Row],[Character name]]</f>
        <v>0</v>
      </c>
      <c r="C505" s="25">
        <f>Table1[[#This Row],[At Handle]]</f>
        <v>0</v>
      </c>
      <c r="D505" s="25">
        <f>Table1[[#This Row],[Fleet Rank]]</f>
        <v>0</v>
      </c>
      <c r="E505" s="25">
        <f>Table1[[#This Row],[PVP For ADV]]</f>
        <v>0</v>
      </c>
      <c r="F505" s="25">
        <f>Table1[[#This Row],[STF Lead For ADV]]</f>
        <v>0</v>
      </c>
      <c r="G505" s="25" t="str">
        <f>IF(Table1[[#This Row],[LFC Still Needed For ADV]]&lt;0,"Yes","No")</f>
        <v>No</v>
      </c>
      <c r="H505">
        <f>Table1[[#This Row],[On Website]]</f>
        <v>0</v>
      </c>
      <c r="I505">
        <f>Table1[[#This Row],[Setup Team Speak]]</f>
        <v>0</v>
      </c>
      <c r="J505" s="26" t="str">
        <f>IF(AND(Table2[[#This Row],[STF for ADV]],Table2[[#This Row],[PVP For ADV]],Table2[[#This Row],[On Website]],Table2[[#This Row],[Setup Team Speak]]="Yes"),"Yes","No")</f>
        <v>No</v>
      </c>
    </row>
    <row r="506" spans="2:10" x14ac:dyDescent="0.25">
      <c r="B506" s="24">
        <f>Table1[[#This Row],[Character name]]</f>
        <v>0</v>
      </c>
      <c r="C506" s="25">
        <f>Table1[[#This Row],[At Handle]]</f>
        <v>0</v>
      </c>
      <c r="D506" s="25">
        <f>Table1[[#This Row],[Fleet Rank]]</f>
        <v>0</v>
      </c>
      <c r="E506" s="25">
        <f>Table1[[#This Row],[PVP For ADV]]</f>
        <v>0</v>
      </c>
      <c r="F506" s="25">
        <f>Table1[[#This Row],[STF Lead For ADV]]</f>
        <v>0</v>
      </c>
      <c r="G506" s="25" t="str">
        <f>IF(Table1[[#This Row],[LFC Still Needed For ADV]]&lt;0,"Yes","No")</f>
        <v>No</v>
      </c>
      <c r="H506">
        <f>Table1[[#This Row],[On Website]]</f>
        <v>0</v>
      </c>
      <c r="I506">
        <f>Table1[[#This Row],[Setup Team Speak]]</f>
        <v>0</v>
      </c>
      <c r="J506" s="26" t="str">
        <f>IF(AND(Table2[[#This Row],[STF for ADV]],Table2[[#This Row],[PVP For ADV]],Table2[[#This Row],[On Website]],Table2[[#This Row],[Setup Team Speak]]="Yes"),"Yes","No")</f>
        <v>No</v>
      </c>
    </row>
    <row r="507" spans="2:10" x14ac:dyDescent="0.25">
      <c r="B507" s="24">
        <f>Table1[[#This Row],[Character name]]</f>
        <v>0</v>
      </c>
      <c r="C507" s="25">
        <f>Table1[[#This Row],[At Handle]]</f>
        <v>0</v>
      </c>
      <c r="D507" s="25">
        <f>Table1[[#This Row],[Fleet Rank]]</f>
        <v>0</v>
      </c>
      <c r="E507" s="25">
        <f>Table1[[#This Row],[PVP For ADV]]</f>
        <v>0</v>
      </c>
      <c r="F507" s="25">
        <f>Table1[[#This Row],[STF Lead For ADV]]</f>
        <v>0</v>
      </c>
      <c r="G507" s="25" t="str">
        <f>IF(Table1[[#This Row],[LFC Still Needed For ADV]]&lt;0,"Yes","No")</f>
        <v>No</v>
      </c>
      <c r="H507">
        <f>Table1[[#This Row],[On Website]]</f>
        <v>0</v>
      </c>
      <c r="I507">
        <f>Table1[[#This Row],[Setup Team Speak]]</f>
        <v>0</v>
      </c>
      <c r="J507" s="26" t="str">
        <f>IF(AND(Table2[[#This Row],[STF for ADV]],Table2[[#This Row],[PVP For ADV]],Table2[[#This Row],[On Website]],Table2[[#This Row],[Setup Team Speak]]="Yes"),"Yes","No")</f>
        <v>No</v>
      </c>
    </row>
    <row r="508" spans="2:10" x14ac:dyDescent="0.25">
      <c r="B508" s="24">
        <f>Table1[[#This Row],[Character name]]</f>
        <v>0</v>
      </c>
      <c r="C508" s="25">
        <f>Table1[[#This Row],[At Handle]]</f>
        <v>0</v>
      </c>
      <c r="D508" s="25">
        <f>Table1[[#This Row],[Fleet Rank]]</f>
        <v>0</v>
      </c>
      <c r="E508" s="25">
        <f>Table1[[#This Row],[PVP For ADV]]</f>
        <v>0</v>
      </c>
      <c r="F508" s="25">
        <f>Table1[[#This Row],[STF Lead For ADV]]</f>
        <v>0</v>
      </c>
      <c r="G508" s="25" t="str">
        <f>IF(Table1[[#This Row],[LFC Still Needed For ADV]]&lt;0,"Yes","No")</f>
        <v>No</v>
      </c>
      <c r="H508">
        <f>Table1[[#This Row],[On Website]]</f>
        <v>0</v>
      </c>
      <c r="I508">
        <f>Table1[[#This Row],[Setup Team Speak]]</f>
        <v>0</v>
      </c>
      <c r="J508" s="26" t="str">
        <f>IF(AND(Table2[[#This Row],[STF for ADV]],Table2[[#This Row],[PVP For ADV]],Table2[[#This Row],[On Website]],Table2[[#This Row],[Setup Team Speak]]="Yes"),"Yes","No")</f>
        <v>No</v>
      </c>
    </row>
    <row r="509" spans="2:10" x14ac:dyDescent="0.25">
      <c r="B509" s="24">
        <f>Table1[[#This Row],[Character name]]</f>
        <v>0</v>
      </c>
      <c r="C509" s="25">
        <f>Table1[[#This Row],[At Handle]]</f>
        <v>0</v>
      </c>
      <c r="D509" s="25">
        <f>Table1[[#This Row],[Fleet Rank]]</f>
        <v>0</v>
      </c>
      <c r="E509" s="25">
        <f>Table1[[#This Row],[PVP For ADV]]</f>
        <v>0</v>
      </c>
      <c r="F509" s="25">
        <f>Table1[[#This Row],[STF Lead For ADV]]</f>
        <v>0</v>
      </c>
      <c r="G509" s="25" t="str">
        <f>IF(Table1[[#This Row],[LFC Still Needed For ADV]]&lt;0,"Yes","No")</f>
        <v>No</v>
      </c>
      <c r="H509">
        <f>Table1[[#This Row],[On Website]]</f>
        <v>0</v>
      </c>
      <c r="I509">
        <f>Table1[[#This Row],[Setup Team Speak]]</f>
        <v>0</v>
      </c>
      <c r="J509" s="26" t="str">
        <f>IF(AND(Table2[[#This Row],[STF for ADV]],Table2[[#This Row],[PVP For ADV]],Table2[[#This Row],[On Website]],Table2[[#This Row],[Setup Team Speak]]="Yes"),"Yes","No")</f>
        <v>No</v>
      </c>
    </row>
    <row r="510" spans="2:10" x14ac:dyDescent="0.25">
      <c r="B510" s="24">
        <f>Table1[[#This Row],[Character name]]</f>
        <v>0</v>
      </c>
      <c r="C510" s="25">
        <f>Table1[[#This Row],[At Handle]]</f>
        <v>0</v>
      </c>
      <c r="D510" s="25">
        <f>Table1[[#This Row],[Fleet Rank]]</f>
        <v>0</v>
      </c>
      <c r="E510" s="25">
        <f>Table1[[#This Row],[PVP For ADV]]</f>
        <v>0</v>
      </c>
      <c r="F510" s="25">
        <f>Table1[[#This Row],[STF Lead For ADV]]</f>
        <v>0</v>
      </c>
      <c r="G510" s="25" t="str">
        <f>IF(Table1[[#This Row],[LFC Still Needed For ADV]]&lt;0,"Yes","No")</f>
        <v>No</v>
      </c>
      <c r="H510">
        <f>Table1[[#This Row],[On Website]]</f>
        <v>0</v>
      </c>
      <c r="I510">
        <f>Table1[[#This Row],[Setup Team Speak]]</f>
        <v>0</v>
      </c>
      <c r="J510" s="26" t="str">
        <f>IF(AND(Table2[[#This Row],[STF for ADV]],Table2[[#This Row],[PVP For ADV]],Table2[[#This Row],[On Website]],Table2[[#This Row],[Setup Team Speak]]="Yes"),"Yes","No")</f>
        <v>No</v>
      </c>
    </row>
    <row r="511" spans="2:10" x14ac:dyDescent="0.25">
      <c r="B511" s="24">
        <f>Table1[[#This Row],[Character name]]</f>
        <v>0</v>
      </c>
      <c r="C511" s="25">
        <f>Table1[[#This Row],[At Handle]]</f>
        <v>0</v>
      </c>
      <c r="D511" s="25">
        <f>Table1[[#This Row],[Fleet Rank]]</f>
        <v>0</v>
      </c>
      <c r="E511" s="25">
        <f>Table1[[#This Row],[PVP For ADV]]</f>
        <v>0</v>
      </c>
      <c r="F511" s="25">
        <f>Table1[[#This Row],[STF Lead For ADV]]</f>
        <v>0</v>
      </c>
      <c r="G511" s="25" t="str">
        <f>IF(Table1[[#This Row],[LFC Still Needed For ADV]]&lt;0,"Yes","No")</f>
        <v>No</v>
      </c>
      <c r="H511">
        <f>Table1[[#This Row],[On Website]]</f>
        <v>0</v>
      </c>
      <c r="I511">
        <f>Table1[[#This Row],[Setup Team Speak]]</f>
        <v>0</v>
      </c>
      <c r="J511" s="26" t="str">
        <f>IF(AND(Table2[[#This Row],[STF for ADV]],Table2[[#This Row],[PVP For ADV]],Table2[[#This Row],[On Website]],Table2[[#This Row],[Setup Team Speak]]="Yes"),"Yes","No")</f>
        <v>No</v>
      </c>
    </row>
    <row r="512" spans="2:10" x14ac:dyDescent="0.25">
      <c r="B512" s="24">
        <f>Table1[[#This Row],[Character name]]</f>
        <v>0</v>
      </c>
      <c r="C512" s="25">
        <f>Table1[[#This Row],[At Handle]]</f>
        <v>0</v>
      </c>
      <c r="D512" s="25">
        <f>Table1[[#This Row],[Fleet Rank]]</f>
        <v>0</v>
      </c>
      <c r="E512" s="25">
        <f>Table1[[#This Row],[PVP For ADV]]</f>
        <v>0</v>
      </c>
      <c r="F512" s="25">
        <f>Table1[[#This Row],[STF Lead For ADV]]</f>
        <v>0</v>
      </c>
      <c r="G512" s="25" t="str">
        <f>IF(Table1[[#This Row],[LFC Still Needed For ADV]]&lt;0,"Yes","No")</f>
        <v>No</v>
      </c>
      <c r="H512">
        <f>Table1[[#This Row],[On Website]]</f>
        <v>0</v>
      </c>
      <c r="I512">
        <f>Table1[[#This Row],[Setup Team Speak]]</f>
        <v>0</v>
      </c>
      <c r="J512" s="26" t="str">
        <f>IF(AND(Table2[[#This Row],[STF for ADV]],Table2[[#This Row],[PVP For ADV]],Table2[[#This Row],[On Website]],Table2[[#This Row],[Setup Team Speak]]="Yes"),"Yes","No")</f>
        <v>No</v>
      </c>
    </row>
    <row r="513" spans="2:10" x14ac:dyDescent="0.25">
      <c r="B513" s="24">
        <f>Table1[[#This Row],[Character name]]</f>
        <v>0</v>
      </c>
      <c r="C513" s="25">
        <f>Table1[[#This Row],[At Handle]]</f>
        <v>0</v>
      </c>
      <c r="D513" s="25">
        <f>Table1[[#This Row],[Fleet Rank]]</f>
        <v>0</v>
      </c>
      <c r="E513" s="25">
        <f>Table1[[#This Row],[PVP For ADV]]</f>
        <v>0</v>
      </c>
      <c r="F513" s="25">
        <f>Table1[[#This Row],[STF Lead For ADV]]</f>
        <v>0</v>
      </c>
      <c r="G513" s="25" t="str">
        <f>IF(Table1[[#This Row],[LFC Still Needed For ADV]]&lt;0,"Yes","No")</f>
        <v>No</v>
      </c>
      <c r="H513">
        <f>Table1[[#This Row],[On Website]]</f>
        <v>0</v>
      </c>
      <c r="I513">
        <f>Table1[[#This Row],[Setup Team Speak]]</f>
        <v>0</v>
      </c>
      <c r="J513" s="26" t="str">
        <f>IF(AND(Table2[[#This Row],[STF for ADV]],Table2[[#This Row],[PVP For ADV]],Table2[[#This Row],[On Website]],Table2[[#This Row],[Setup Team Speak]]="Yes"),"Yes","No")</f>
        <v>No</v>
      </c>
    </row>
    <row r="514" spans="2:10" x14ac:dyDescent="0.25">
      <c r="B514" s="24">
        <f>Table1[[#This Row],[Character name]]</f>
        <v>0</v>
      </c>
      <c r="C514" s="25">
        <f>Table1[[#This Row],[At Handle]]</f>
        <v>0</v>
      </c>
      <c r="D514" s="25">
        <f>Table1[[#This Row],[Fleet Rank]]</f>
        <v>0</v>
      </c>
      <c r="E514" s="25">
        <f>Table1[[#This Row],[PVP For ADV]]</f>
        <v>0</v>
      </c>
      <c r="F514" s="25">
        <f>Table1[[#This Row],[STF Lead For ADV]]</f>
        <v>0</v>
      </c>
      <c r="G514" s="25" t="str">
        <f>IF(Table1[[#This Row],[LFC Still Needed For ADV]]&lt;0,"Yes","No")</f>
        <v>No</v>
      </c>
      <c r="H514">
        <f>Table1[[#This Row],[On Website]]</f>
        <v>0</v>
      </c>
      <c r="I514">
        <f>Table1[[#This Row],[Setup Team Speak]]</f>
        <v>0</v>
      </c>
      <c r="J514" s="26" t="str">
        <f>IF(AND(Table2[[#This Row],[STF for ADV]],Table2[[#This Row],[PVP For ADV]],Table2[[#This Row],[On Website]],Table2[[#This Row],[Setup Team Speak]]="Yes"),"Yes","No")</f>
        <v>No</v>
      </c>
    </row>
    <row r="515" spans="2:10" x14ac:dyDescent="0.25">
      <c r="B515" s="24">
        <f>Table1[[#This Row],[Character name]]</f>
        <v>0</v>
      </c>
      <c r="C515" s="25">
        <f>Table1[[#This Row],[At Handle]]</f>
        <v>0</v>
      </c>
      <c r="D515" s="25">
        <f>Table1[[#This Row],[Fleet Rank]]</f>
        <v>0</v>
      </c>
      <c r="E515" s="25">
        <f>Table1[[#This Row],[PVP For ADV]]</f>
        <v>0</v>
      </c>
      <c r="F515" s="25">
        <f>Table1[[#This Row],[STF Lead For ADV]]</f>
        <v>0</v>
      </c>
      <c r="G515" s="25" t="str">
        <f>IF(Table1[[#This Row],[LFC Still Needed For ADV]]&lt;0,"Yes","No")</f>
        <v>No</v>
      </c>
      <c r="H515">
        <f>Table1[[#This Row],[On Website]]</f>
        <v>0</v>
      </c>
      <c r="I515">
        <f>Table1[[#This Row],[Setup Team Speak]]</f>
        <v>0</v>
      </c>
      <c r="J515" s="26" t="str">
        <f>IF(AND(Table2[[#This Row],[STF for ADV]],Table2[[#This Row],[PVP For ADV]],Table2[[#This Row],[On Website]],Table2[[#This Row],[Setup Team Speak]]="Yes"),"Yes","No")</f>
        <v>No</v>
      </c>
    </row>
    <row r="516" spans="2:10" x14ac:dyDescent="0.25">
      <c r="B516" s="24">
        <f>Table1[[#This Row],[Character name]]</f>
        <v>0</v>
      </c>
      <c r="C516" s="25">
        <f>Table1[[#This Row],[At Handle]]</f>
        <v>0</v>
      </c>
      <c r="D516" s="25">
        <f>Table1[[#This Row],[Fleet Rank]]</f>
        <v>0</v>
      </c>
      <c r="E516" s="25">
        <f>Table1[[#This Row],[PVP For ADV]]</f>
        <v>0</v>
      </c>
      <c r="F516" s="25">
        <f>Table1[[#This Row],[STF Lead For ADV]]</f>
        <v>0</v>
      </c>
      <c r="G516" s="25" t="str">
        <f>IF(Table1[[#This Row],[LFC Still Needed For ADV]]&lt;0,"Yes","No")</f>
        <v>No</v>
      </c>
      <c r="H516">
        <f>Table1[[#This Row],[On Website]]</f>
        <v>0</v>
      </c>
      <c r="I516">
        <f>Table1[[#This Row],[Setup Team Speak]]</f>
        <v>0</v>
      </c>
      <c r="J516" s="26" t="str">
        <f>IF(AND(Table2[[#This Row],[STF for ADV]],Table2[[#This Row],[PVP For ADV]],Table2[[#This Row],[On Website]],Table2[[#This Row],[Setup Team Speak]]="Yes"),"Yes","No")</f>
        <v>No</v>
      </c>
    </row>
    <row r="517" spans="2:10" x14ac:dyDescent="0.25">
      <c r="B517" s="24">
        <f>Table1[[#This Row],[Character name]]</f>
        <v>0</v>
      </c>
      <c r="C517" s="25">
        <f>Table1[[#This Row],[At Handle]]</f>
        <v>0</v>
      </c>
      <c r="D517" s="25">
        <f>Table1[[#This Row],[Fleet Rank]]</f>
        <v>0</v>
      </c>
      <c r="E517" s="25">
        <f>Table1[[#This Row],[PVP For ADV]]</f>
        <v>0</v>
      </c>
      <c r="F517" s="25">
        <f>Table1[[#This Row],[STF Lead For ADV]]</f>
        <v>0</v>
      </c>
      <c r="G517" s="25" t="str">
        <f>IF(Table1[[#This Row],[LFC Still Needed For ADV]]&lt;0,"Yes","No")</f>
        <v>No</v>
      </c>
      <c r="H517">
        <f>Table1[[#This Row],[On Website]]</f>
        <v>0</v>
      </c>
      <c r="I517">
        <f>Table1[[#This Row],[Setup Team Speak]]</f>
        <v>0</v>
      </c>
      <c r="J517" s="26" t="str">
        <f>IF(AND(Table2[[#This Row],[STF for ADV]],Table2[[#This Row],[PVP For ADV]],Table2[[#This Row],[On Website]],Table2[[#This Row],[Setup Team Speak]]="Yes"),"Yes","No")</f>
        <v>No</v>
      </c>
    </row>
    <row r="518" spans="2:10" x14ac:dyDescent="0.25">
      <c r="B518" s="24">
        <f>Table1[[#This Row],[Character name]]</f>
        <v>0</v>
      </c>
      <c r="C518" s="25">
        <f>Table1[[#This Row],[At Handle]]</f>
        <v>0</v>
      </c>
      <c r="D518" s="25">
        <f>Table1[[#This Row],[Fleet Rank]]</f>
        <v>0</v>
      </c>
      <c r="E518" s="25">
        <f>Table1[[#This Row],[PVP For ADV]]</f>
        <v>0</v>
      </c>
      <c r="F518" s="25">
        <f>Table1[[#This Row],[STF Lead For ADV]]</f>
        <v>0</v>
      </c>
      <c r="G518" s="25" t="str">
        <f>IF(Table1[[#This Row],[LFC Still Needed For ADV]]&lt;0,"Yes","No")</f>
        <v>No</v>
      </c>
      <c r="H518">
        <f>Table1[[#This Row],[On Website]]</f>
        <v>0</v>
      </c>
      <c r="I518">
        <f>Table1[[#This Row],[Setup Team Speak]]</f>
        <v>0</v>
      </c>
      <c r="J518" s="26" t="str">
        <f>IF(AND(Table2[[#This Row],[STF for ADV]],Table2[[#This Row],[PVP For ADV]],Table2[[#This Row],[On Website]],Table2[[#This Row],[Setup Team Speak]]="Yes"),"Yes","No")</f>
        <v>No</v>
      </c>
    </row>
    <row r="519" spans="2:10" x14ac:dyDescent="0.25">
      <c r="B519" s="24">
        <f>Table1[[#This Row],[Character name]]</f>
        <v>0</v>
      </c>
      <c r="C519" s="25">
        <f>Table1[[#This Row],[At Handle]]</f>
        <v>0</v>
      </c>
      <c r="D519" s="25">
        <f>Table1[[#This Row],[Fleet Rank]]</f>
        <v>0</v>
      </c>
      <c r="E519" s="25">
        <f>Table1[[#This Row],[PVP For ADV]]</f>
        <v>0</v>
      </c>
      <c r="F519" s="25">
        <f>Table1[[#This Row],[STF Lead For ADV]]</f>
        <v>0</v>
      </c>
      <c r="G519" s="25" t="str">
        <f>IF(Table1[[#This Row],[LFC Still Needed For ADV]]&lt;0,"Yes","No")</f>
        <v>No</v>
      </c>
      <c r="H519">
        <f>Table1[[#This Row],[On Website]]</f>
        <v>0</v>
      </c>
      <c r="I519">
        <f>Table1[[#This Row],[Setup Team Speak]]</f>
        <v>0</v>
      </c>
      <c r="J519" s="26" t="str">
        <f>IF(AND(Table2[[#This Row],[STF for ADV]],Table2[[#This Row],[PVP For ADV]],Table2[[#This Row],[On Website]],Table2[[#This Row],[Setup Team Speak]]="Yes"),"Yes","No")</f>
        <v>No</v>
      </c>
    </row>
    <row r="520" spans="2:10" x14ac:dyDescent="0.25">
      <c r="B520" s="24">
        <f>Table1[[#This Row],[Character name]]</f>
        <v>0</v>
      </c>
      <c r="C520" s="25">
        <f>Table1[[#This Row],[At Handle]]</f>
        <v>0</v>
      </c>
      <c r="D520" s="25">
        <f>Table1[[#This Row],[Fleet Rank]]</f>
        <v>0</v>
      </c>
      <c r="E520" s="25">
        <f>Table1[[#This Row],[PVP For ADV]]</f>
        <v>0</v>
      </c>
      <c r="F520" s="25">
        <f>Table1[[#This Row],[STF Lead For ADV]]</f>
        <v>0</v>
      </c>
      <c r="G520" s="25" t="str">
        <f>IF(Table1[[#This Row],[LFC Still Needed For ADV]]&lt;0,"Yes","No")</f>
        <v>No</v>
      </c>
      <c r="H520">
        <f>Table1[[#This Row],[On Website]]</f>
        <v>0</v>
      </c>
      <c r="I520">
        <f>Table1[[#This Row],[Setup Team Speak]]</f>
        <v>0</v>
      </c>
      <c r="J520" s="26" t="str">
        <f>IF(AND(Table2[[#This Row],[STF for ADV]],Table2[[#This Row],[PVP For ADV]],Table2[[#This Row],[On Website]],Table2[[#This Row],[Setup Team Speak]]="Yes"),"Yes","No")</f>
        <v>No</v>
      </c>
    </row>
    <row r="521" spans="2:10" x14ac:dyDescent="0.25">
      <c r="B521" s="24">
        <f>Table1[[#This Row],[Character name]]</f>
        <v>0</v>
      </c>
      <c r="C521" s="25">
        <f>Table1[[#This Row],[At Handle]]</f>
        <v>0</v>
      </c>
      <c r="D521" s="25">
        <f>Table1[[#This Row],[Fleet Rank]]</f>
        <v>0</v>
      </c>
      <c r="E521" s="25">
        <f>Table1[[#This Row],[PVP For ADV]]</f>
        <v>0</v>
      </c>
      <c r="F521" s="25">
        <f>Table1[[#This Row],[STF Lead For ADV]]</f>
        <v>0</v>
      </c>
      <c r="G521" s="25" t="str">
        <f>IF(Table1[[#This Row],[LFC Still Needed For ADV]]&lt;0,"Yes","No")</f>
        <v>No</v>
      </c>
      <c r="H521">
        <f>Table1[[#This Row],[On Website]]</f>
        <v>0</v>
      </c>
      <c r="I521">
        <f>Table1[[#This Row],[Setup Team Speak]]</f>
        <v>0</v>
      </c>
      <c r="J521" s="26" t="str">
        <f>IF(AND(Table2[[#This Row],[STF for ADV]],Table2[[#This Row],[PVP For ADV]],Table2[[#This Row],[On Website]],Table2[[#This Row],[Setup Team Speak]]="Yes"),"Yes","No")</f>
        <v>No</v>
      </c>
    </row>
    <row r="522" spans="2:10" x14ac:dyDescent="0.25">
      <c r="B522" s="24">
        <f>Table1[[#This Row],[Character name]]</f>
        <v>0</v>
      </c>
      <c r="C522" s="25">
        <f>Table1[[#This Row],[At Handle]]</f>
        <v>0</v>
      </c>
      <c r="D522" s="25">
        <f>Table1[[#This Row],[Fleet Rank]]</f>
        <v>0</v>
      </c>
      <c r="E522" s="25">
        <f>Table1[[#This Row],[PVP For ADV]]</f>
        <v>0</v>
      </c>
      <c r="F522" s="25">
        <f>Table1[[#This Row],[STF Lead For ADV]]</f>
        <v>0</v>
      </c>
      <c r="G522" s="25" t="str">
        <f>IF(Table1[[#This Row],[LFC Still Needed For ADV]]&lt;0,"Yes","No")</f>
        <v>No</v>
      </c>
      <c r="H522">
        <f>Table1[[#This Row],[On Website]]</f>
        <v>0</v>
      </c>
      <c r="I522">
        <f>Table1[[#This Row],[Setup Team Speak]]</f>
        <v>0</v>
      </c>
      <c r="J522" s="26" t="str">
        <f>IF(AND(Table2[[#This Row],[STF for ADV]],Table2[[#This Row],[PVP For ADV]],Table2[[#This Row],[On Website]],Table2[[#This Row],[Setup Team Speak]]="Yes"),"Yes","No")</f>
        <v>No</v>
      </c>
    </row>
    <row r="523" spans="2:10" x14ac:dyDescent="0.25">
      <c r="B523" s="24">
        <f>Table1[[#This Row],[Character name]]</f>
        <v>0</v>
      </c>
      <c r="C523" s="25">
        <f>Table1[[#This Row],[At Handle]]</f>
        <v>0</v>
      </c>
      <c r="D523" s="25">
        <f>Table1[[#This Row],[Fleet Rank]]</f>
        <v>0</v>
      </c>
      <c r="E523" s="25">
        <f>Table1[[#This Row],[PVP For ADV]]</f>
        <v>0</v>
      </c>
      <c r="F523" s="25">
        <f>Table1[[#This Row],[STF Lead For ADV]]</f>
        <v>0</v>
      </c>
      <c r="G523" s="25" t="str">
        <f>IF(Table1[[#This Row],[LFC Still Needed For ADV]]&lt;0,"Yes","No")</f>
        <v>No</v>
      </c>
      <c r="H523">
        <f>Table1[[#This Row],[On Website]]</f>
        <v>0</v>
      </c>
      <c r="I523">
        <f>Table1[[#This Row],[Setup Team Speak]]</f>
        <v>0</v>
      </c>
      <c r="J523" s="26" t="str">
        <f>IF(AND(Table2[[#This Row],[STF for ADV]],Table2[[#This Row],[PVP For ADV]],Table2[[#This Row],[On Website]],Table2[[#This Row],[Setup Team Speak]]="Yes"),"Yes","No")</f>
        <v>No</v>
      </c>
    </row>
    <row r="524" spans="2:10" x14ac:dyDescent="0.25">
      <c r="B524" s="24">
        <f>Table1[[#This Row],[Character name]]</f>
        <v>0</v>
      </c>
      <c r="C524" s="25">
        <f>Table1[[#This Row],[At Handle]]</f>
        <v>0</v>
      </c>
      <c r="D524" s="25">
        <f>Table1[[#This Row],[Fleet Rank]]</f>
        <v>0</v>
      </c>
      <c r="E524" s="25">
        <f>Table1[[#This Row],[PVP For ADV]]</f>
        <v>0</v>
      </c>
      <c r="F524" s="25">
        <f>Table1[[#This Row],[STF Lead For ADV]]</f>
        <v>0</v>
      </c>
      <c r="G524" s="25" t="str">
        <f>IF(Table1[[#This Row],[LFC Still Needed For ADV]]&lt;0,"Yes","No")</f>
        <v>No</v>
      </c>
      <c r="H524">
        <f>Table1[[#This Row],[On Website]]</f>
        <v>0</v>
      </c>
      <c r="I524">
        <f>Table1[[#This Row],[Setup Team Speak]]</f>
        <v>0</v>
      </c>
      <c r="J524" s="26" t="str">
        <f>IF(AND(Table2[[#This Row],[STF for ADV]],Table2[[#This Row],[PVP For ADV]],Table2[[#This Row],[On Website]],Table2[[#This Row],[Setup Team Speak]]="Yes"),"Yes","No")</f>
        <v>No</v>
      </c>
    </row>
    <row r="525" spans="2:10" x14ac:dyDescent="0.25">
      <c r="B525" s="24">
        <f>Table1[[#This Row],[Character name]]</f>
        <v>0</v>
      </c>
      <c r="C525" s="25">
        <f>Table1[[#This Row],[At Handle]]</f>
        <v>0</v>
      </c>
      <c r="D525" s="25">
        <f>Table1[[#This Row],[Fleet Rank]]</f>
        <v>0</v>
      </c>
      <c r="E525" s="25">
        <f>Table1[[#This Row],[PVP For ADV]]</f>
        <v>0</v>
      </c>
      <c r="F525" s="25">
        <f>Table1[[#This Row],[STF Lead For ADV]]</f>
        <v>0</v>
      </c>
      <c r="G525" s="25" t="str">
        <f>IF(Table1[[#This Row],[LFC Still Needed For ADV]]&lt;0,"Yes","No")</f>
        <v>No</v>
      </c>
      <c r="H525">
        <f>Table1[[#This Row],[On Website]]</f>
        <v>0</v>
      </c>
      <c r="I525">
        <f>Table1[[#This Row],[Setup Team Speak]]</f>
        <v>0</v>
      </c>
      <c r="J525" s="26" t="str">
        <f>IF(AND(Table2[[#This Row],[STF for ADV]],Table2[[#This Row],[PVP For ADV]],Table2[[#This Row],[On Website]],Table2[[#This Row],[Setup Team Speak]]="Yes"),"Yes","No")</f>
        <v>No</v>
      </c>
    </row>
    <row r="526" spans="2:10" x14ac:dyDescent="0.25">
      <c r="B526" s="24">
        <f>Table1[[#This Row],[Character name]]</f>
        <v>0</v>
      </c>
      <c r="C526" s="25">
        <f>Table1[[#This Row],[At Handle]]</f>
        <v>0</v>
      </c>
      <c r="D526" s="25">
        <f>Table1[[#This Row],[Fleet Rank]]</f>
        <v>0</v>
      </c>
      <c r="E526" s="25">
        <f>Table1[[#This Row],[PVP For ADV]]</f>
        <v>0</v>
      </c>
      <c r="F526" s="25">
        <f>Table1[[#This Row],[STF Lead For ADV]]</f>
        <v>0</v>
      </c>
      <c r="G526" s="25" t="str">
        <f>IF(Table1[[#This Row],[LFC Still Needed For ADV]]&lt;0,"Yes","No")</f>
        <v>No</v>
      </c>
      <c r="H526">
        <f>Table1[[#This Row],[On Website]]</f>
        <v>0</v>
      </c>
      <c r="I526">
        <f>Table1[[#This Row],[Setup Team Speak]]</f>
        <v>0</v>
      </c>
      <c r="J526" s="26" t="str">
        <f>IF(AND(Table2[[#This Row],[STF for ADV]],Table2[[#This Row],[PVP For ADV]],Table2[[#This Row],[On Website]],Table2[[#This Row],[Setup Team Speak]]="Yes"),"Yes","No")</f>
        <v>No</v>
      </c>
    </row>
    <row r="527" spans="2:10" x14ac:dyDescent="0.25">
      <c r="B527" s="24">
        <f>Table1[[#This Row],[Character name]]</f>
        <v>0</v>
      </c>
      <c r="C527" s="25">
        <f>Table1[[#This Row],[At Handle]]</f>
        <v>0</v>
      </c>
      <c r="D527" s="25">
        <f>Table1[[#This Row],[Fleet Rank]]</f>
        <v>0</v>
      </c>
      <c r="E527" s="25">
        <f>Table1[[#This Row],[PVP For ADV]]</f>
        <v>0</v>
      </c>
      <c r="F527" s="25">
        <f>Table1[[#This Row],[STF Lead For ADV]]</f>
        <v>0</v>
      </c>
      <c r="G527" s="25" t="str">
        <f>IF(Table1[[#This Row],[LFC Still Needed For ADV]]&lt;0,"Yes","No")</f>
        <v>No</v>
      </c>
      <c r="H527">
        <f>Table1[[#This Row],[On Website]]</f>
        <v>0</v>
      </c>
      <c r="I527">
        <f>Table1[[#This Row],[Setup Team Speak]]</f>
        <v>0</v>
      </c>
      <c r="J527" s="26" t="str">
        <f>IF(AND(Table2[[#This Row],[STF for ADV]],Table2[[#This Row],[PVP For ADV]],Table2[[#This Row],[On Website]],Table2[[#This Row],[Setup Team Speak]]="Yes"),"Yes","No")</f>
        <v>No</v>
      </c>
    </row>
    <row r="528" spans="2:10" x14ac:dyDescent="0.25">
      <c r="B528" s="24">
        <f>Table1[[#This Row],[Character name]]</f>
        <v>0</v>
      </c>
      <c r="C528" s="25">
        <f>Table1[[#This Row],[At Handle]]</f>
        <v>0</v>
      </c>
      <c r="D528" s="25">
        <f>Table1[[#This Row],[Fleet Rank]]</f>
        <v>0</v>
      </c>
      <c r="E528" s="25">
        <f>Table1[[#This Row],[PVP For ADV]]</f>
        <v>0</v>
      </c>
      <c r="F528" s="25">
        <f>Table1[[#This Row],[STF Lead For ADV]]</f>
        <v>0</v>
      </c>
      <c r="G528" s="25" t="str">
        <f>IF(Table1[[#This Row],[LFC Still Needed For ADV]]&lt;0,"Yes","No")</f>
        <v>No</v>
      </c>
      <c r="H528">
        <f>Table1[[#This Row],[On Website]]</f>
        <v>0</v>
      </c>
      <c r="I528">
        <f>Table1[[#This Row],[Setup Team Speak]]</f>
        <v>0</v>
      </c>
      <c r="J528" s="26" t="str">
        <f>IF(AND(Table2[[#This Row],[STF for ADV]],Table2[[#This Row],[PVP For ADV]],Table2[[#This Row],[On Website]],Table2[[#This Row],[Setup Team Speak]]="Yes"),"Yes","No")</f>
        <v>No</v>
      </c>
    </row>
    <row r="529" spans="2:10" x14ac:dyDescent="0.25">
      <c r="B529" s="24">
        <f>Table1[[#This Row],[Character name]]</f>
        <v>0</v>
      </c>
      <c r="C529" s="25">
        <f>Table1[[#This Row],[At Handle]]</f>
        <v>0</v>
      </c>
      <c r="D529" s="25">
        <f>Table1[[#This Row],[Fleet Rank]]</f>
        <v>0</v>
      </c>
      <c r="E529" s="25">
        <f>Table1[[#This Row],[PVP For ADV]]</f>
        <v>0</v>
      </c>
      <c r="F529" s="25">
        <f>Table1[[#This Row],[STF Lead For ADV]]</f>
        <v>0</v>
      </c>
      <c r="G529" s="25" t="str">
        <f>IF(Table1[[#This Row],[LFC Still Needed For ADV]]&lt;0,"Yes","No")</f>
        <v>No</v>
      </c>
      <c r="H529">
        <f>Table1[[#This Row],[On Website]]</f>
        <v>0</v>
      </c>
      <c r="I529">
        <f>Table1[[#This Row],[Setup Team Speak]]</f>
        <v>0</v>
      </c>
      <c r="J529" s="26" t="str">
        <f>IF(AND(Table2[[#This Row],[STF for ADV]],Table2[[#This Row],[PVP For ADV]],Table2[[#This Row],[On Website]],Table2[[#This Row],[Setup Team Speak]]="Yes"),"Yes","No")</f>
        <v>No</v>
      </c>
    </row>
    <row r="530" spans="2:10" x14ac:dyDescent="0.25">
      <c r="B530" s="24">
        <f>Table1[[#This Row],[Character name]]</f>
        <v>0</v>
      </c>
      <c r="C530" s="25">
        <f>Table1[[#This Row],[At Handle]]</f>
        <v>0</v>
      </c>
      <c r="D530" s="25">
        <f>Table1[[#This Row],[Fleet Rank]]</f>
        <v>0</v>
      </c>
      <c r="E530" s="25">
        <f>Table1[[#This Row],[PVP For ADV]]</f>
        <v>0</v>
      </c>
      <c r="F530" s="25">
        <f>Table1[[#This Row],[STF Lead For ADV]]</f>
        <v>0</v>
      </c>
      <c r="G530" s="25" t="str">
        <f>IF(Table1[[#This Row],[LFC Still Needed For ADV]]&lt;0,"Yes","No")</f>
        <v>No</v>
      </c>
      <c r="H530">
        <f>Table1[[#This Row],[On Website]]</f>
        <v>0</v>
      </c>
      <c r="I530">
        <f>Table1[[#This Row],[Setup Team Speak]]</f>
        <v>0</v>
      </c>
      <c r="J530" s="26" t="str">
        <f>IF(AND(Table2[[#This Row],[STF for ADV]],Table2[[#This Row],[PVP For ADV]],Table2[[#This Row],[On Website]],Table2[[#This Row],[Setup Team Speak]]="Yes"),"Yes","No")</f>
        <v>No</v>
      </c>
    </row>
    <row r="531" spans="2:10" x14ac:dyDescent="0.25">
      <c r="B531" s="24">
        <f>Table1[[#This Row],[Character name]]</f>
        <v>0</v>
      </c>
      <c r="C531" s="25">
        <f>Table1[[#This Row],[At Handle]]</f>
        <v>0</v>
      </c>
      <c r="D531" s="25">
        <f>Table1[[#This Row],[Fleet Rank]]</f>
        <v>0</v>
      </c>
      <c r="E531" s="25">
        <f>Table1[[#This Row],[PVP For ADV]]</f>
        <v>0</v>
      </c>
      <c r="F531" s="25">
        <f>Table1[[#This Row],[STF Lead For ADV]]</f>
        <v>0</v>
      </c>
      <c r="G531" s="25" t="str">
        <f>IF(Table1[[#This Row],[LFC Still Needed For ADV]]&lt;0,"Yes","No")</f>
        <v>No</v>
      </c>
      <c r="H531">
        <f>Table1[[#This Row],[On Website]]</f>
        <v>0</v>
      </c>
      <c r="I531">
        <f>Table1[[#This Row],[Setup Team Speak]]</f>
        <v>0</v>
      </c>
      <c r="J531" s="26" t="str">
        <f>IF(AND(Table2[[#This Row],[STF for ADV]],Table2[[#This Row],[PVP For ADV]],Table2[[#This Row],[On Website]],Table2[[#This Row],[Setup Team Speak]]="Yes"),"Yes","No")</f>
        <v>No</v>
      </c>
    </row>
    <row r="532" spans="2:10" x14ac:dyDescent="0.25">
      <c r="B532" s="24">
        <f>Table1[[#This Row],[Character name]]</f>
        <v>0</v>
      </c>
      <c r="C532" s="25">
        <f>Table1[[#This Row],[At Handle]]</f>
        <v>0</v>
      </c>
      <c r="D532" s="25">
        <f>Table1[[#This Row],[Fleet Rank]]</f>
        <v>0</v>
      </c>
      <c r="E532" s="25">
        <f>Table1[[#This Row],[PVP For ADV]]</f>
        <v>0</v>
      </c>
      <c r="F532" s="25">
        <f>Table1[[#This Row],[STF Lead For ADV]]</f>
        <v>0</v>
      </c>
      <c r="G532" s="25" t="str">
        <f>IF(Table1[[#This Row],[LFC Still Needed For ADV]]&lt;0,"Yes","No")</f>
        <v>No</v>
      </c>
      <c r="H532">
        <f>Table1[[#This Row],[On Website]]</f>
        <v>0</v>
      </c>
      <c r="I532">
        <f>Table1[[#This Row],[Setup Team Speak]]</f>
        <v>0</v>
      </c>
      <c r="J532" s="26" t="str">
        <f>IF(AND(Table2[[#This Row],[STF for ADV]],Table2[[#This Row],[PVP For ADV]],Table2[[#This Row],[On Website]],Table2[[#This Row],[Setup Team Speak]]="Yes"),"Yes","No")</f>
        <v>No</v>
      </c>
    </row>
    <row r="533" spans="2:10" x14ac:dyDescent="0.25">
      <c r="B533" s="24">
        <f>Table1[[#This Row],[Character name]]</f>
        <v>0</v>
      </c>
      <c r="C533" s="25">
        <f>Table1[[#This Row],[At Handle]]</f>
        <v>0</v>
      </c>
      <c r="D533" s="25">
        <f>Table1[[#This Row],[Fleet Rank]]</f>
        <v>0</v>
      </c>
      <c r="E533" s="25">
        <f>Table1[[#This Row],[PVP For ADV]]</f>
        <v>0</v>
      </c>
      <c r="F533" s="25">
        <f>Table1[[#This Row],[STF Lead For ADV]]</f>
        <v>0</v>
      </c>
      <c r="G533" s="25" t="str">
        <f>IF(Table1[[#This Row],[LFC Still Needed For ADV]]&lt;0,"Yes","No")</f>
        <v>No</v>
      </c>
      <c r="H533">
        <f>Table1[[#This Row],[On Website]]</f>
        <v>0</v>
      </c>
      <c r="I533">
        <f>Table1[[#This Row],[Setup Team Speak]]</f>
        <v>0</v>
      </c>
      <c r="J533" s="26" t="str">
        <f>IF(AND(Table2[[#This Row],[STF for ADV]],Table2[[#This Row],[PVP For ADV]],Table2[[#This Row],[On Website]],Table2[[#This Row],[Setup Team Speak]]="Yes"),"Yes","No")</f>
        <v>No</v>
      </c>
    </row>
    <row r="534" spans="2:10" x14ac:dyDescent="0.25">
      <c r="B534" s="24">
        <f>Table1[[#This Row],[Character name]]</f>
        <v>0</v>
      </c>
      <c r="C534" s="25">
        <f>Table1[[#This Row],[At Handle]]</f>
        <v>0</v>
      </c>
      <c r="D534" s="25">
        <f>Table1[[#This Row],[Fleet Rank]]</f>
        <v>0</v>
      </c>
      <c r="E534" s="25">
        <f>Table1[[#This Row],[PVP For ADV]]</f>
        <v>0</v>
      </c>
      <c r="F534" s="25">
        <f>Table1[[#This Row],[STF Lead For ADV]]</f>
        <v>0</v>
      </c>
      <c r="G534" s="25" t="str">
        <f>IF(Table1[[#This Row],[LFC Still Needed For ADV]]&lt;0,"Yes","No")</f>
        <v>No</v>
      </c>
      <c r="H534">
        <f>Table1[[#This Row],[On Website]]</f>
        <v>0</v>
      </c>
      <c r="I534">
        <f>Table1[[#This Row],[Setup Team Speak]]</f>
        <v>0</v>
      </c>
      <c r="J534" s="26" t="str">
        <f>IF(AND(Table2[[#This Row],[STF for ADV]],Table2[[#This Row],[PVP For ADV]],Table2[[#This Row],[On Website]],Table2[[#This Row],[Setup Team Speak]]="Yes"),"Yes","No")</f>
        <v>No</v>
      </c>
    </row>
    <row r="535" spans="2:10" x14ac:dyDescent="0.25">
      <c r="B535" s="24">
        <f>Table1[[#This Row],[Character name]]</f>
        <v>0</v>
      </c>
      <c r="C535" s="25">
        <f>Table1[[#This Row],[At Handle]]</f>
        <v>0</v>
      </c>
      <c r="D535" s="25">
        <f>Table1[[#This Row],[Fleet Rank]]</f>
        <v>0</v>
      </c>
      <c r="E535" s="25">
        <f>Table1[[#This Row],[PVP For ADV]]</f>
        <v>0</v>
      </c>
      <c r="F535" s="25">
        <f>Table1[[#This Row],[STF Lead For ADV]]</f>
        <v>0</v>
      </c>
      <c r="G535" s="25" t="str">
        <f>IF(Table1[[#This Row],[LFC Still Needed For ADV]]&lt;0,"Yes","No")</f>
        <v>No</v>
      </c>
      <c r="H535">
        <f>Table1[[#This Row],[On Website]]</f>
        <v>0</v>
      </c>
      <c r="I535">
        <f>Table1[[#This Row],[Setup Team Speak]]</f>
        <v>0</v>
      </c>
      <c r="J535" s="26" t="str">
        <f>IF(AND(Table2[[#This Row],[STF for ADV]],Table2[[#This Row],[PVP For ADV]],Table2[[#This Row],[On Website]],Table2[[#This Row],[Setup Team Speak]]="Yes"),"Yes","No")</f>
        <v>No</v>
      </c>
    </row>
    <row r="536" spans="2:10" x14ac:dyDescent="0.25">
      <c r="B536" s="24">
        <f>Table1[[#This Row],[Character name]]</f>
        <v>0</v>
      </c>
      <c r="C536" s="25">
        <f>Table1[[#This Row],[At Handle]]</f>
        <v>0</v>
      </c>
      <c r="D536" s="25">
        <f>Table1[[#This Row],[Fleet Rank]]</f>
        <v>0</v>
      </c>
      <c r="E536" s="25">
        <f>Table1[[#This Row],[PVP For ADV]]</f>
        <v>0</v>
      </c>
      <c r="F536" s="25">
        <f>Table1[[#This Row],[STF Lead For ADV]]</f>
        <v>0</v>
      </c>
      <c r="G536" s="25" t="str">
        <f>IF(Table1[[#This Row],[LFC Still Needed For ADV]]&lt;0,"Yes","No")</f>
        <v>No</v>
      </c>
      <c r="H536">
        <f>Table1[[#This Row],[On Website]]</f>
        <v>0</v>
      </c>
      <c r="I536">
        <f>Table1[[#This Row],[Setup Team Speak]]</f>
        <v>0</v>
      </c>
      <c r="J536" s="26" t="str">
        <f>IF(AND(Table2[[#This Row],[STF for ADV]],Table2[[#This Row],[PVP For ADV]],Table2[[#This Row],[On Website]],Table2[[#This Row],[Setup Team Speak]]="Yes"),"Yes","No")</f>
        <v>No</v>
      </c>
    </row>
    <row r="537" spans="2:10" x14ac:dyDescent="0.25">
      <c r="B537" s="24">
        <f>Table1[[#This Row],[Character name]]</f>
        <v>0</v>
      </c>
      <c r="C537" s="25">
        <f>Table1[[#This Row],[At Handle]]</f>
        <v>0</v>
      </c>
      <c r="D537" s="25">
        <f>Table1[[#This Row],[Fleet Rank]]</f>
        <v>0</v>
      </c>
      <c r="E537" s="25">
        <f>Table1[[#This Row],[PVP For ADV]]</f>
        <v>0</v>
      </c>
      <c r="F537" s="25">
        <f>Table1[[#This Row],[STF Lead For ADV]]</f>
        <v>0</v>
      </c>
      <c r="G537" s="25" t="str">
        <f>IF(Table1[[#This Row],[LFC Still Needed For ADV]]&lt;0,"Yes","No")</f>
        <v>No</v>
      </c>
      <c r="H537">
        <f>Table1[[#This Row],[On Website]]</f>
        <v>0</v>
      </c>
      <c r="I537">
        <f>Table1[[#This Row],[Setup Team Speak]]</f>
        <v>0</v>
      </c>
      <c r="J537" s="26" t="str">
        <f>IF(AND(Table2[[#This Row],[STF for ADV]],Table2[[#This Row],[PVP For ADV]],Table2[[#This Row],[On Website]],Table2[[#This Row],[Setup Team Speak]]="Yes"),"Yes","No")</f>
        <v>No</v>
      </c>
    </row>
    <row r="538" spans="2:10" x14ac:dyDescent="0.25">
      <c r="B538" s="24">
        <f>Table1[[#This Row],[Character name]]</f>
        <v>0</v>
      </c>
      <c r="C538" s="25">
        <f>Table1[[#This Row],[At Handle]]</f>
        <v>0</v>
      </c>
      <c r="D538" s="25">
        <f>Table1[[#This Row],[Fleet Rank]]</f>
        <v>0</v>
      </c>
      <c r="E538" s="25">
        <f>Table1[[#This Row],[PVP For ADV]]</f>
        <v>0</v>
      </c>
      <c r="F538" s="25">
        <f>Table1[[#This Row],[STF Lead For ADV]]</f>
        <v>0</v>
      </c>
      <c r="G538" s="25" t="str">
        <f>IF(Table1[[#This Row],[LFC Still Needed For ADV]]&lt;0,"Yes","No")</f>
        <v>No</v>
      </c>
      <c r="H538">
        <f>Table1[[#This Row],[On Website]]</f>
        <v>0</v>
      </c>
      <c r="I538">
        <f>Table1[[#This Row],[Setup Team Speak]]</f>
        <v>0</v>
      </c>
      <c r="J538" s="26" t="str">
        <f>IF(AND(Table2[[#This Row],[STF for ADV]],Table2[[#This Row],[PVP For ADV]],Table2[[#This Row],[On Website]],Table2[[#This Row],[Setup Team Speak]]="Yes"),"Yes","No")</f>
        <v>No</v>
      </c>
    </row>
    <row r="539" spans="2:10" x14ac:dyDescent="0.25">
      <c r="B539" s="24">
        <f>Table1[[#This Row],[Character name]]</f>
        <v>0</v>
      </c>
      <c r="C539" s="25">
        <f>Table1[[#This Row],[At Handle]]</f>
        <v>0</v>
      </c>
      <c r="D539" s="25">
        <f>Table1[[#This Row],[Fleet Rank]]</f>
        <v>0</v>
      </c>
      <c r="E539" s="25">
        <f>Table1[[#This Row],[PVP For ADV]]</f>
        <v>0</v>
      </c>
      <c r="F539" s="25">
        <f>Table1[[#This Row],[STF Lead For ADV]]</f>
        <v>0</v>
      </c>
      <c r="G539" s="25" t="str">
        <f>IF(Table1[[#This Row],[LFC Still Needed For ADV]]&lt;0,"Yes","No")</f>
        <v>No</v>
      </c>
      <c r="H539">
        <f>Table1[[#This Row],[On Website]]</f>
        <v>0</v>
      </c>
      <c r="I539">
        <f>Table1[[#This Row],[Setup Team Speak]]</f>
        <v>0</v>
      </c>
      <c r="J539" s="26" t="str">
        <f>IF(AND(Table2[[#This Row],[STF for ADV]],Table2[[#This Row],[PVP For ADV]],Table2[[#This Row],[On Website]],Table2[[#This Row],[Setup Team Speak]]="Yes"),"Yes","No")</f>
        <v>No</v>
      </c>
    </row>
    <row r="540" spans="2:10" x14ac:dyDescent="0.25">
      <c r="B540" s="24">
        <f>Table1[[#This Row],[Character name]]</f>
        <v>0</v>
      </c>
      <c r="C540" s="25">
        <f>Table1[[#This Row],[At Handle]]</f>
        <v>0</v>
      </c>
      <c r="D540" s="25">
        <f>Table1[[#This Row],[Fleet Rank]]</f>
        <v>0</v>
      </c>
      <c r="E540" s="25">
        <f>Table1[[#This Row],[PVP For ADV]]</f>
        <v>0</v>
      </c>
      <c r="F540" s="25">
        <f>Table1[[#This Row],[STF Lead For ADV]]</f>
        <v>0</v>
      </c>
      <c r="G540" s="25" t="str">
        <f>IF(Table1[[#This Row],[LFC Still Needed For ADV]]&lt;0,"Yes","No")</f>
        <v>No</v>
      </c>
      <c r="H540">
        <f>Table1[[#This Row],[On Website]]</f>
        <v>0</v>
      </c>
      <c r="I540">
        <f>Table1[[#This Row],[Setup Team Speak]]</f>
        <v>0</v>
      </c>
      <c r="J540" s="26" t="str">
        <f>IF(AND(Table2[[#This Row],[STF for ADV]],Table2[[#This Row],[PVP For ADV]],Table2[[#This Row],[On Website]],Table2[[#This Row],[Setup Team Speak]]="Yes"),"Yes","No")</f>
        <v>No</v>
      </c>
    </row>
    <row r="541" spans="2:10" x14ac:dyDescent="0.25">
      <c r="B541" s="24">
        <f>Table1[[#This Row],[Character name]]</f>
        <v>0</v>
      </c>
      <c r="C541" s="25">
        <f>Table1[[#This Row],[At Handle]]</f>
        <v>0</v>
      </c>
      <c r="D541" s="25">
        <f>Table1[[#This Row],[Fleet Rank]]</f>
        <v>0</v>
      </c>
      <c r="E541" s="25">
        <f>Table1[[#This Row],[PVP For ADV]]</f>
        <v>0</v>
      </c>
      <c r="F541" s="25">
        <f>Table1[[#This Row],[STF Lead For ADV]]</f>
        <v>0</v>
      </c>
      <c r="G541" s="25" t="str">
        <f>IF(Table1[[#This Row],[LFC Still Needed For ADV]]&lt;0,"Yes","No")</f>
        <v>No</v>
      </c>
      <c r="H541">
        <f>Table1[[#This Row],[On Website]]</f>
        <v>0</v>
      </c>
      <c r="I541">
        <f>Table1[[#This Row],[Setup Team Speak]]</f>
        <v>0</v>
      </c>
      <c r="J541" s="26" t="str">
        <f>IF(AND(Table2[[#This Row],[STF for ADV]],Table2[[#This Row],[PVP For ADV]],Table2[[#This Row],[On Website]],Table2[[#This Row],[Setup Team Speak]]="Yes"),"Yes","No")</f>
        <v>No</v>
      </c>
    </row>
    <row r="542" spans="2:10" x14ac:dyDescent="0.25">
      <c r="B542" s="24">
        <f>Table1[[#This Row],[Character name]]</f>
        <v>0</v>
      </c>
      <c r="C542" s="25">
        <f>Table1[[#This Row],[At Handle]]</f>
        <v>0</v>
      </c>
      <c r="D542" s="25">
        <f>Table1[[#This Row],[Fleet Rank]]</f>
        <v>0</v>
      </c>
      <c r="E542" s="25">
        <f>Table1[[#This Row],[PVP For ADV]]</f>
        <v>0</v>
      </c>
      <c r="F542" s="25">
        <f>Table1[[#This Row],[STF Lead For ADV]]</f>
        <v>0</v>
      </c>
      <c r="G542" s="25" t="str">
        <f>IF(Table1[[#This Row],[LFC Still Needed For ADV]]&lt;0,"Yes","No")</f>
        <v>No</v>
      </c>
      <c r="H542">
        <f>Table1[[#This Row],[On Website]]</f>
        <v>0</v>
      </c>
      <c r="I542">
        <f>Table1[[#This Row],[Setup Team Speak]]</f>
        <v>0</v>
      </c>
      <c r="J542" s="26" t="str">
        <f>IF(AND(Table2[[#This Row],[STF for ADV]],Table2[[#This Row],[PVP For ADV]],Table2[[#This Row],[On Website]],Table2[[#This Row],[Setup Team Speak]]="Yes"),"Yes","No")</f>
        <v>No</v>
      </c>
    </row>
    <row r="543" spans="2:10" x14ac:dyDescent="0.25">
      <c r="B543" s="24">
        <f>Table1[[#This Row],[Character name]]</f>
        <v>0</v>
      </c>
      <c r="C543" s="25">
        <f>Table1[[#This Row],[At Handle]]</f>
        <v>0</v>
      </c>
      <c r="D543" s="25">
        <f>Table1[[#This Row],[Fleet Rank]]</f>
        <v>0</v>
      </c>
      <c r="E543" s="25">
        <f>Table1[[#This Row],[PVP For ADV]]</f>
        <v>0</v>
      </c>
      <c r="F543" s="25">
        <f>Table1[[#This Row],[STF Lead For ADV]]</f>
        <v>0</v>
      </c>
      <c r="G543" s="25" t="str">
        <f>IF(Table1[[#This Row],[LFC Still Needed For ADV]]&lt;0,"Yes","No")</f>
        <v>No</v>
      </c>
      <c r="H543">
        <f>Table1[[#This Row],[On Website]]</f>
        <v>0</v>
      </c>
      <c r="I543">
        <f>Table1[[#This Row],[Setup Team Speak]]</f>
        <v>0</v>
      </c>
      <c r="J543" s="26" t="str">
        <f>IF(AND(Table2[[#This Row],[STF for ADV]],Table2[[#This Row],[PVP For ADV]],Table2[[#This Row],[On Website]],Table2[[#This Row],[Setup Team Speak]]="Yes"),"Yes","No")</f>
        <v>No</v>
      </c>
    </row>
    <row r="544" spans="2:10" x14ac:dyDescent="0.25">
      <c r="B544" s="24">
        <f>Table1[[#This Row],[Character name]]</f>
        <v>0</v>
      </c>
      <c r="C544" s="25">
        <f>Table1[[#This Row],[At Handle]]</f>
        <v>0</v>
      </c>
      <c r="D544" s="25">
        <f>Table1[[#This Row],[Fleet Rank]]</f>
        <v>0</v>
      </c>
      <c r="E544" s="25">
        <f>Table1[[#This Row],[PVP For ADV]]</f>
        <v>0</v>
      </c>
      <c r="F544" s="25">
        <f>Table1[[#This Row],[STF Lead For ADV]]</f>
        <v>0</v>
      </c>
      <c r="G544" s="25" t="str">
        <f>IF(Table1[[#This Row],[LFC Still Needed For ADV]]&lt;0,"Yes","No")</f>
        <v>No</v>
      </c>
      <c r="H544">
        <f>Table1[[#This Row],[On Website]]</f>
        <v>0</v>
      </c>
      <c r="I544">
        <f>Table1[[#This Row],[Setup Team Speak]]</f>
        <v>0</v>
      </c>
      <c r="J544" s="26" t="str">
        <f>IF(AND(Table2[[#This Row],[STF for ADV]],Table2[[#This Row],[PVP For ADV]],Table2[[#This Row],[On Website]],Table2[[#This Row],[Setup Team Speak]]="Yes"),"Yes","No")</f>
        <v>No</v>
      </c>
    </row>
    <row r="545" spans="2:10" x14ac:dyDescent="0.25">
      <c r="B545" s="24">
        <f>Table1[[#This Row],[Character name]]</f>
        <v>0</v>
      </c>
      <c r="C545" s="25">
        <f>Table1[[#This Row],[At Handle]]</f>
        <v>0</v>
      </c>
      <c r="D545" s="25">
        <f>Table1[[#This Row],[Fleet Rank]]</f>
        <v>0</v>
      </c>
      <c r="E545" s="25">
        <f>Table1[[#This Row],[PVP For ADV]]</f>
        <v>0</v>
      </c>
      <c r="F545" s="25">
        <f>Table1[[#This Row],[STF Lead For ADV]]</f>
        <v>0</v>
      </c>
      <c r="G545" s="25" t="str">
        <f>IF(Table1[[#This Row],[LFC Still Needed For ADV]]&lt;0,"Yes","No")</f>
        <v>No</v>
      </c>
      <c r="H545">
        <f>Table1[[#This Row],[On Website]]</f>
        <v>0</v>
      </c>
      <c r="I545">
        <f>Table1[[#This Row],[Setup Team Speak]]</f>
        <v>0</v>
      </c>
      <c r="J545" s="26" t="str">
        <f>IF(AND(Table2[[#This Row],[STF for ADV]],Table2[[#This Row],[PVP For ADV]],Table2[[#This Row],[On Website]],Table2[[#This Row],[Setup Team Speak]]="Yes"),"Yes","No")</f>
        <v>No</v>
      </c>
    </row>
    <row r="546" spans="2:10" x14ac:dyDescent="0.25">
      <c r="B546" s="24">
        <f>Table1[[#This Row],[Character name]]</f>
        <v>0</v>
      </c>
      <c r="C546" s="25">
        <f>Table1[[#This Row],[At Handle]]</f>
        <v>0</v>
      </c>
      <c r="D546" s="25">
        <f>Table1[[#This Row],[Fleet Rank]]</f>
        <v>0</v>
      </c>
      <c r="E546" s="25">
        <f>Table1[[#This Row],[PVP For ADV]]</f>
        <v>0</v>
      </c>
      <c r="F546" s="25">
        <f>Table1[[#This Row],[STF Lead For ADV]]</f>
        <v>0</v>
      </c>
      <c r="G546" s="25" t="str">
        <f>IF(Table1[[#This Row],[LFC Still Needed For ADV]]&lt;0,"Yes","No")</f>
        <v>No</v>
      </c>
      <c r="H546">
        <f>Table1[[#This Row],[On Website]]</f>
        <v>0</v>
      </c>
      <c r="I546">
        <f>Table1[[#This Row],[Setup Team Speak]]</f>
        <v>0</v>
      </c>
      <c r="J546" s="26" t="str">
        <f>IF(AND(Table2[[#This Row],[STF for ADV]],Table2[[#This Row],[PVP For ADV]],Table2[[#This Row],[On Website]],Table2[[#This Row],[Setup Team Speak]]="Yes"),"Yes","No")</f>
        <v>No</v>
      </c>
    </row>
    <row r="547" spans="2:10" x14ac:dyDescent="0.25">
      <c r="B547" s="24">
        <f>Table1[[#This Row],[Character name]]</f>
        <v>0</v>
      </c>
      <c r="C547" s="25">
        <f>Table1[[#This Row],[At Handle]]</f>
        <v>0</v>
      </c>
      <c r="D547" s="25">
        <f>Table1[[#This Row],[Fleet Rank]]</f>
        <v>0</v>
      </c>
      <c r="E547" s="25">
        <f>Table1[[#This Row],[PVP For ADV]]</f>
        <v>0</v>
      </c>
      <c r="F547" s="25">
        <f>Table1[[#This Row],[STF Lead For ADV]]</f>
        <v>0</v>
      </c>
      <c r="G547" s="25" t="str">
        <f>IF(Table1[[#This Row],[LFC Still Needed For ADV]]&lt;0,"Yes","No")</f>
        <v>No</v>
      </c>
      <c r="H547">
        <f>Table1[[#This Row],[On Website]]</f>
        <v>0</v>
      </c>
      <c r="I547">
        <f>Table1[[#This Row],[Setup Team Speak]]</f>
        <v>0</v>
      </c>
      <c r="J547" s="26" t="str">
        <f>IF(AND(Table2[[#This Row],[STF for ADV]],Table2[[#This Row],[PVP For ADV]],Table2[[#This Row],[On Website]],Table2[[#This Row],[Setup Team Speak]]="Yes"),"Yes","No")</f>
        <v>No</v>
      </c>
    </row>
    <row r="548" spans="2:10" x14ac:dyDescent="0.25">
      <c r="B548" s="24">
        <f>Table1[[#This Row],[Character name]]</f>
        <v>0</v>
      </c>
      <c r="C548" s="25">
        <f>Table1[[#This Row],[At Handle]]</f>
        <v>0</v>
      </c>
      <c r="D548" s="25">
        <f>Table1[[#This Row],[Fleet Rank]]</f>
        <v>0</v>
      </c>
      <c r="E548" s="25">
        <f>Table1[[#This Row],[PVP For ADV]]</f>
        <v>0</v>
      </c>
      <c r="F548" s="25">
        <f>Table1[[#This Row],[STF Lead For ADV]]</f>
        <v>0</v>
      </c>
      <c r="G548" s="25" t="str">
        <f>IF(Table1[[#This Row],[LFC Still Needed For ADV]]&lt;0,"Yes","No")</f>
        <v>No</v>
      </c>
      <c r="H548">
        <f>Table1[[#This Row],[On Website]]</f>
        <v>0</v>
      </c>
      <c r="I548">
        <f>Table1[[#This Row],[Setup Team Speak]]</f>
        <v>0</v>
      </c>
      <c r="J548" s="26" t="str">
        <f>IF(AND(Table2[[#This Row],[STF for ADV]],Table2[[#This Row],[PVP For ADV]],Table2[[#This Row],[On Website]],Table2[[#This Row],[Setup Team Speak]]="Yes"),"Yes","No")</f>
        <v>No</v>
      </c>
    </row>
    <row r="549" spans="2:10" x14ac:dyDescent="0.25">
      <c r="B549" s="24">
        <f>Table1[[#This Row],[Character name]]</f>
        <v>0</v>
      </c>
      <c r="C549" s="25">
        <f>Table1[[#This Row],[At Handle]]</f>
        <v>0</v>
      </c>
      <c r="D549" s="25">
        <f>Table1[[#This Row],[Fleet Rank]]</f>
        <v>0</v>
      </c>
      <c r="E549" s="25">
        <f>Table1[[#This Row],[PVP For ADV]]</f>
        <v>0</v>
      </c>
      <c r="F549" s="25">
        <f>Table1[[#This Row],[STF Lead For ADV]]</f>
        <v>0</v>
      </c>
      <c r="G549" s="25" t="str">
        <f>IF(Table1[[#This Row],[LFC Still Needed For ADV]]&lt;0,"Yes","No")</f>
        <v>No</v>
      </c>
      <c r="H549">
        <f>Table1[[#This Row],[On Website]]</f>
        <v>0</v>
      </c>
      <c r="I549">
        <f>Table1[[#This Row],[Setup Team Speak]]</f>
        <v>0</v>
      </c>
      <c r="J549" s="26" t="str">
        <f>IF(AND(Table2[[#This Row],[STF for ADV]],Table2[[#This Row],[PVP For ADV]],Table2[[#This Row],[On Website]],Table2[[#This Row],[Setup Team Speak]]="Yes"),"Yes","No")</f>
        <v>No</v>
      </c>
    </row>
    <row r="550" spans="2:10" x14ac:dyDescent="0.25">
      <c r="B550" s="24">
        <f>Table1[[#This Row],[Character name]]</f>
        <v>0</v>
      </c>
      <c r="C550" s="25">
        <f>Table1[[#This Row],[At Handle]]</f>
        <v>0</v>
      </c>
      <c r="D550" s="25">
        <f>Table1[[#This Row],[Fleet Rank]]</f>
        <v>0</v>
      </c>
      <c r="E550" s="25">
        <f>Table1[[#This Row],[PVP For ADV]]</f>
        <v>0</v>
      </c>
      <c r="F550" s="25">
        <f>Table1[[#This Row],[STF Lead For ADV]]</f>
        <v>0</v>
      </c>
      <c r="G550" s="25" t="str">
        <f>IF(Table1[[#This Row],[LFC Still Needed For ADV]]&lt;0,"Yes","No")</f>
        <v>No</v>
      </c>
      <c r="H550">
        <f>Table1[[#This Row],[On Website]]</f>
        <v>0</v>
      </c>
      <c r="I550">
        <f>Table1[[#This Row],[Setup Team Speak]]</f>
        <v>0</v>
      </c>
      <c r="J550" s="26" t="str">
        <f>IF(AND(Table2[[#This Row],[STF for ADV]],Table2[[#This Row],[PVP For ADV]],Table2[[#This Row],[On Website]],Table2[[#This Row],[Setup Team Speak]]="Yes"),"Yes","No")</f>
        <v>No</v>
      </c>
    </row>
    <row r="551" spans="2:10" x14ac:dyDescent="0.25">
      <c r="B551" s="24">
        <f>Table1[[#This Row],[Character name]]</f>
        <v>0</v>
      </c>
      <c r="C551" s="25">
        <f>Table1[[#This Row],[At Handle]]</f>
        <v>0</v>
      </c>
      <c r="D551" s="25">
        <f>Table1[[#This Row],[Fleet Rank]]</f>
        <v>0</v>
      </c>
      <c r="E551" s="25">
        <f>Table1[[#This Row],[PVP For ADV]]</f>
        <v>0</v>
      </c>
      <c r="F551" s="25">
        <f>Table1[[#This Row],[STF Lead For ADV]]</f>
        <v>0</v>
      </c>
      <c r="G551" s="25" t="str">
        <f>IF(Table1[[#This Row],[LFC Still Needed For ADV]]&lt;0,"Yes","No")</f>
        <v>No</v>
      </c>
      <c r="H551">
        <f>Table1[[#This Row],[On Website]]</f>
        <v>0</v>
      </c>
      <c r="I551">
        <f>Table1[[#This Row],[Setup Team Speak]]</f>
        <v>0</v>
      </c>
      <c r="J551" s="26" t="str">
        <f>IF(AND(Table2[[#This Row],[STF for ADV]],Table2[[#This Row],[PVP For ADV]],Table2[[#This Row],[On Website]],Table2[[#This Row],[Setup Team Speak]]="Yes"),"Yes","No")</f>
        <v>No</v>
      </c>
    </row>
    <row r="552" spans="2:10" x14ac:dyDescent="0.25">
      <c r="B552" s="24">
        <f>Table1[[#This Row],[Character name]]</f>
        <v>0</v>
      </c>
      <c r="C552" s="25">
        <f>Table1[[#This Row],[At Handle]]</f>
        <v>0</v>
      </c>
      <c r="D552" s="25">
        <f>Table1[[#This Row],[Fleet Rank]]</f>
        <v>0</v>
      </c>
      <c r="E552" s="25">
        <f>Table1[[#This Row],[PVP For ADV]]</f>
        <v>0</v>
      </c>
      <c r="F552" s="25">
        <f>Table1[[#This Row],[STF Lead For ADV]]</f>
        <v>0</v>
      </c>
      <c r="G552" s="25" t="str">
        <f>IF(Table1[[#This Row],[LFC Still Needed For ADV]]&lt;0,"Yes","No")</f>
        <v>No</v>
      </c>
      <c r="H552">
        <f>Table1[[#This Row],[On Website]]</f>
        <v>0</v>
      </c>
      <c r="I552">
        <f>Table1[[#This Row],[Setup Team Speak]]</f>
        <v>0</v>
      </c>
      <c r="J552" s="26" t="str">
        <f>IF(AND(Table2[[#This Row],[STF for ADV]],Table2[[#This Row],[PVP For ADV]],Table2[[#This Row],[On Website]],Table2[[#This Row],[Setup Team Speak]]="Yes"),"Yes","No")</f>
        <v>No</v>
      </c>
    </row>
    <row r="553" spans="2:10" x14ac:dyDescent="0.25">
      <c r="B553" s="24">
        <f>Table1[[#This Row],[Character name]]</f>
        <v>0</v>
      </c>
      <c r="C553" s="25">
        <f>Table1[[#This Row],[At Handle]]</f>
        <v>0</v>
      </c>
      <c r="D553" s="25">
        <f>Table1[[#This Row],[Fleet Rank]]</f>
        <v>0</v>
      </c>
      <c r="E553" s="25">
        <f>Table1[[#This Row],[PVP For ADV]]</f>
        <v>0</v>
      </c>
      <c r="F553" s="25">
        <f>Table1[[#This Row],[STF Lead For ADV]]</f>
        <v>0</v>
      </c>
      <c r="G553" s="25" t="str">
        <f>IF(Table1[[#This Row],[LFC Still Needed For ADV]]&lt;0,"Yes","No")</f>
        <v>No</v>
      </c>
      <c r="H553">
        <f>Table1[[#This Row],[On Website]]</f>
        <v>0</v>
      </c>
      <c r="I553">
        <f>Table1[[#This Row],[Setup Team Speak]]</f>
        <v>0</v>
      </c>
      <c r="J553" s="26" t="str">
        <f>IF(AND(Table2[[#This Row],[STF for ADV]],Table2[[#This Row],[PVP For ADV]],Table2[[#This Row],[On Website]],Table2[[#This Row],[Setup Team Speak]]="Yes"),"Yes","No")</f>
        <v>No</v>
      </c>
    </row>
    <row r="554" spans="2:10" x14ac:dyDescent="0.25">
      <c r="B554" s="24">
        <f>Table1[[#This Row],[Character name]]</f>
        <v>0</v>
      </c>
      <c r="C554" s="25">
        <f>Table1[[#This Row],[At Handle]]</f>
        <v>0</v>
      </c>
      <c r="D554" s="25">
        <f>Table1[[#This Row],[Fleet Rank]]</f>
        <v>0</v>
      </c>
      <c r="E554" s="25">
        <f>Table1[[#This Row],[PVP For ADV]]</f>
        <v>0</v>
      </c>
      <c r="F554" s="25">
        <f>Table1[[#This Row],[STF Lead For ADV]]</f>
        <v>0</v>
      </c>
      <c r="G554" s="25" t="str">
        <f>IF(Table1[[#This Row],[LFC Still Needed For ADV]]&lt;0,"Yes","No")</f>
        <v>No</v>
      </c>
      <c r="H554">
        <f>Table1[[#This Row],[On Website]]</f>
        <v>0</v>
      </c>
      <c r="I554">
        <f>Table1[[#This Row],[Setup Team Speak]]</f>
        <v>0</v>
      </c>
      <c r="J554" s="26" t="str">
        <f>IF(AND(Table2[[#This Row],[STF for ADV]],Table2[[#This Row],[PVP For ADV]],Table2[[#This Row],[On Website]],Table2[[#This Row],[Setup Team Speak]]="Yes"),"Yes","No")</f>
        <v>No</v>
      </c>
    </row>
    <row r="555" spans="2:10" x14ac:dyDescent="0.25">
      <c r="B555" s="24">
        <f>Table1[[#This Row],[Character name]]</f>
        <v>0</v>
      </c>
      <c r="C555" s="25">
        <f>Table1[[#This Row],[At Handle]]</f>
        <v>0</v>
      </c>
      <c r="D555" s="25">
        <f>Table1[[#This Row],[Fleet Rank]]</f>
        <v>0</v>
      </c>
      <c r="E555" s="25">
        <f>Table1[[#This Row],[PVP For ADV]]</f>
        <v>0</v>
      </c>
      <c r="F555" s="25">
        <f>Table1[[#This Row],[STF Lead For ADV]]</f>
        <v>0</v>
      </c>
      <c r="G555" s="25" t="str">
        <f>IF(Table1[[#This Row],[LFC Still Needed For ADV]]&lt;0,"Yes","No")</f>
        <v>No</v>
      </c>
      <c r="H555">
        <f>Table1[[#This Row],[On Website]]</f>
        <v>0</v>
      </c>
      <c r="I555">
        <f>Table1[[#This Row],[Setup Team Speak]]</f>
        <v>0</v>
      </c>
      <c r="J555" s="26" t="str">
        <f>IF(AND(Table2[[#This Row],[STF for ADV]],Table2[[#This Row],[PVP For ADV]],Table2[[#This Row],[On Website]],Table2[[#This Row],[Setup Team Speak]]="Yes"),"Yes","No")</f>
        <v>No</v>
      </c>
    </row>
    <row r="556" spans="2:10" x14ac:dyDescent="0.25">
      <c r="B556" s="24">
        <f>Table1[[#This Row],[Character name]]</f>
        <v>0</v>
      </c>
      <c r="C556" s="25">
        <f>Table1[[#This Row],[At Handle]]</f>
        <v>0</v>
      </c>
      <c r="D556" s="25">
        <f>Table1[[#This Row],[Fleet Rank]]</f>
        <v>0</v>
      </c>
      <c r="E556" s="25">
        <f>Table1[[#This Row],[PVP For ADV]]</f>
        <v>0</v>
      </c>
      <c r="F556" s="25">
        <f>Table1[[#This Row],[STF Lead For ADV]]</f>
        <v>0</v>
      </c>
      <c r="G556" s="25" t="str">
        <f>IF(Table1[[#This Row],[LFC Still Needed For ADV]]&lt;0,"Yes","No")</f>
        <v>No</v>
      </c>
      <c r="H556">
        <f>Table1[[#This Row],[On Website]]</f>
        <v>0</v>
      </c>
      <c r="I556">
        <f>Table1[[#This Row],[Setup Team Speak]]</f>
        <v>0</v>
      </c>
      <c r="J556" s="26" t="str">
        <f>IF(AND(Table2[[#This Row],[STF for ADV]],Table2[[#This Row],[PVP For ADV]],Table2[[#This Row],[On Website]],Table2[[#This Row],[Setup Team Speak]]="Yes"),"Yes","No")</f>
        <v>No</v>
      </c>
    </row>
    <row r="557" spans="2:10" x14ac:dyDescent="0.25">
      <c r="B557" s="24">
        <f>Table1[[#This Row],[Character name]]</f>
        <v>0</v>
      </c>
      <c r="C557" s="25">
        <f>Table1[[#This Row],[At Handle]]</f>
        <v>0</v>
      </c>
      <c r="D557" s="25">
        <f>Table1[[#This Row],[Fleet Rank]]</f>
        <v>0</v>
      </c>
      <c r="E557" s="25">
        <f>Table1[[#This Row],[PVP For ADV]]</f>
        <v>0</v>
      </c>
      <c r="F557" s="25">
        <f>Table1[[#This Row],[STF Lead For ADV]]</f>
        <v>0</v>
      </c>
      <c r="G557" s="25" t="str">
        <f>IF(Table1[[#This Row],[LFC Still Needed For ADV]]&lt;0,"Yes","No")</f>
        <v>No</v>
      </c>
      <c r="H557">
        <f>Table1[[#This Row],[On Website]]</f>
        <v>0</v>
      </c>
      <c r="I557">
        <f>Table1[[#This Row],[Setup Team Speak]]</f>
        <v>0</v>
      </c>
      <c r="J557" s="26" t="str">
        <f>IF(AND(Table2[[#This Row],[STF for ADV]],Table2[[#This Row],[PVP For ADV]],Table2[[#This Row],[On Website]],Table2[[#This Row],[Setup Team Speak]]="Yes"),"Yes","No")</f>
        <v>No</v>
      </c>
    </row>
    <row r="558" spans="2:10" x14ac:dyDescent="0.25">
      <c r="B558" s="24">
        <f>Table1[[#This Row],[Character name]]</f>
        <v>0</v>
      </c>
      <c r="C558" s="25">
        <f>Table1[[#This Row],[At Handle]]</f>
        <v>0</v>
      </c>
      <c r="D558" s="25">
        <f>Table1[[#This Row],[Fleet Rank]]</f>
        <v>0</v>
      </c>
      <c r="E558" s="25">
        <f>Table1[[#This Row],[PVP For ADV]]</f>
        <v>0</v>
      </c>
      <c r="F558" s="25">
        <f>Table1[[#This Row],[STF Lead For ADV]]</f>
        <v>0</v>
      </c>
      <c r="G558" s="25" t="str">
        <f>IF(Table1[[#This Row],[LFC Still Needed For ADV]]&lt;0,"Yes","No")</f>
        <v>No</v>
      </c>
      <c r="H558">
        <f>Table1[[#This Row],[On Website]]</f>
        <v>0</v>
      </c>
      <c r="I558">
        <f>Table1[[#This Row],[Setup Team Speak]]</f>
        <v>0</v>
      </c>
      <c r="J558" s="26" t="str">
        <f>IF(AND(Table2[[#This Row],[STF for ADV]],Table2[[#This Row],[PVP For ADV]],Table2[[#This Row],[On Website]],Table2[[#This Row],[Setup Team Speak]]="Yes"),"Yes","No")</f>
        <v>No</v>
      </c>
    </row>
    <row r="559" spans="2:10" x14ac:dyDescent="0.25">
      <c r="B559" s="24">
        <f>Table1[[#This Row],[Character name]]</f>
        <v>0</v>
      </c>
      <c r="C559" s="25">
        <f>Table1[[#This Row],[At Handle]]</f>
        <v>0</v>
      </c>
      <c r="D559" s="25">
        <f>Table1[[#This Row],[Fleet Rank]]</f>
        <v>0</v>
      </c>
      <c r="E559" s="25">
        <f>Table1[[#This Row],[PVP For ADV]]</f>
        <v>0</v>
      </c>
      <c r="F559" s="25">
        <f>Table1[[#This Row],[STF Lead For ADV]]</f>
        <v>0</v>
      </c>
      <c r="G559" s="25" t="str">
        <f>IF(Table1[[#This Row],[LFC Still Needed For ADV]]&lt;0,"Yes","No")</f>
        <v>No</v>
      </c>
      <c r="H559">
        <f>Table1[[#This Row],[On Website]]</f>
        <v>0</v>
      </c>
      <c r="I559">
        <f>Table1[[#This Row],[Setup Team Speak]]</f>
        <v>0</v>
      </c>
      <c r="J559" s="26" t="str">
        <f>IF(AND(Table2[[#This Row],[STF for ADV]],Table2[[#This Row],[PVP For ADV]],Table2[[#This Row],[On Website]],Table2[[#This Row],[Setup Team Speak]]="Yes"),"Yes","No")</f>
        <v>No</v>
      </c>
    </row>
    <row r="560" spans="2:10" x14ac:dyDescent="0.25">
      <c r="B560" s="24">
        <f>Table1[[#This Row],[Character name]]</f>
        <v>0</v>
      </c>
      <c r="C560" s="25">
        <f>Table1[[#This Row],[At Handle]]</f>
        <v>0</v>
      </c>
      <c r="D560" s="25">
        <f>Table1[[#This Row],[Fleet Rank]]</f>
        <v>0</v>
      </c>
      <c r="E560" s="25">
        <f>Table1[[#This Row],[PVP For ADV]]</f>
        <v>0</v>
      </c>
      <c r="F560" s="25">
        <f>Table1[[#This Row],[STF Lead For ADV]]</f>
        <v>0</v>
      </c>
      <c r="G560" s="25" t="str">
        <f>IF(Table1[[#This Row],[LFC Still Needed For ADV]]&lt;0,"Yes","No")</f>
        <v>No</v>
      </c>
      <c r="H560">
        <f>Table1[[#This Row],[On Website]]</f>
        <v>0</v>
      </c>
      <c r="I560">
        <f>Table1[[#This Row],[Setup Team Speak]]</f>
        <v>0</v>
      </c>
      <c r="J560" s="26" t="str">
        <f>IF(AND(Table2[[#This Row],[STF for ADV]],Table2[[#This Row],[PVP For ADV]],Table2[[#This Row],[On Website]],Table2[[#This Row],[Setup Team Speak]]="Yes"),"Yes","No")</f>
        <v>No</v>
      </c>
    </row>
    <row r="561" spans="2:10" x14ac:dyDescent="0.25">
      <c r="B561" s="24">
        <f>Table1[[#This Row],[Character name]]</f>
        <v>0</v>
      </c>
      <c r="C561" s="25">
        <f>Table1[[#This Row],[At Handle]]</f>
        <v>0</v>
      </c>
      <c r="D561" s="25">
        <f>Table1[[#This Row],[Fleet Rank]]</f>
        <v>0</v>
      </c>
      <c r="E561" s="25">
        <f>Table1[[#This Row],[PVP For ADV]]</f>
        <v>0</v>
      </c>
      <c r="F561" s="25">
        <f>Table1[[#This Row],[STF Lead For ADV]]</f>
        <v>0</v>
      </c>
      <c r="G561" s="25" t="str">
        <f>IF(Table1[[#This Row],[LFC Still Needed For ADV]]&lt;0,"Yes","No")</f>
        <v>No</v>
      </c>
      <c r="H561">
        <f>Table1[[#This Row],[On Website]]</f>
        <v>0</v>
      </c>
      <c r="I561">
        <f>Table1[[#This Row],[Setup Team Speak]]</f>
        <v>0</v>
      </c>
      <c r="J561" s="26" t="str">
        <f>IF(AND(Table2[[#This Row],[STF for ADV]],Table2[[#This Row],[PVP For ADV]],Table2[[#This Row],[On Website]],Table2[[#This Row],[Setup Team Speak]]="Yes"),"Yes","No")</f>
        <v>No</v>
      </c>
    </row>
    <row r="562" spans="2:10" x14ac:dyDescent="0.25">
      <c r="B562" s="24">
        <f>Table1[[#This Row],[Character name]]</f>
        <v>0</v>
      </c>
      <c r="C562" s="25">
        <f>Table1[[#This Row],[At Handle]]</f>
        <v>0</v>
      </c>
      <c r="D562" s="25">
        <f>Table1[[#This Row],[Fleet Rank]]</f>
        <v>0</v>
      </c>
      <c r="E562" s="25">
        <f>Table1[[#This Row],[PVP For ADV]]</f>
        <v>0</v>
      </c>
      <c r="F562" s="25">
        <f>Table1[[#This Row],[STF Lead For ADV]]</f>
        <v>0</v>
      </c>
      <c r="G562" s="25" t="str">
        <f>IF(Table1[[#This Row],[LFC Still Needed For ADV]]&lt;0,"Yes","No")</f>
        <v>No</v>
      </c>
      <c r="H562">
        <f>Table1[[#This Row],[On Website]]</f>
        <v>0</v>
      </c>
      <c r="I562">
        <f>Table1[[#This Row],[Setup Team Speak]]</f>
        <v>0</v>
      </c>
      <c r="J562" s="26" t="str">
        <f>IF(AND(Table2[[#This Row],[STF for ADV]],Table2[[#This Row],[PVP For ADV]],Table2[[#This Row],[On Website]],Table2[[#This Row],[Setup Team Speak]]="Yes"),"Yes","No")</f>
        <v>No</v>
      </c>
    </row>
    <row r="563" spans="2:10" x14ac:dyDescent="0.25">
      <c r="B563" s="24">
        <f>Table1[[#This Row],[Character name]]</f>
        <v>0</v>
      </c>
      <c r="C563" s="25">
        <f>Table1[[#This Row],[At Handle]]</f>
        <v>0</v>
      </c>
      <c r="D563" s="25">
        <f>Table1[[#This Row],[Fleet Rank]]</f>
        <v>0</v>
      </c>
      <c r="E563" s="25">
        <f>Table1[[#This Row],[PVP For ADV]]</f>
        <v>0</v>
      </c>
      <c r="F563" s="25">
        <f>Table1[[#This Row],[STF Lead For ADV]]</f>
        <v>0</v>
      </c>
      <c r="G563" s="25" t="str">
        <f>IF(Table1[[#This Row],[LFC Still Needed For ADV]]&lt;0,"Yes","No")</f>
        <v>No</v>
      </c>
      <c r="H563">
        <f>Table1[[#This Row],[On Website]]</f>
        <v>0</v>
      </c>
      <c r="I563">
        <f>Table1[[#This Row],[Setup Team Speak]]</f>
        <v>0</v>
      </c>
      <c r="J563" s="26" t="str">
        <f>IF(AND(Table2[[#This Row],[STF for ADV]],Table2[[#This Row],[PVP For ADV]],Table2[[#This Row],[On Website]],Table2[[#This Row],[Setup Team Speak]]="Yes"),"Yes","No")</f>
        <v>No</v>
      </c>
    </row>
    <row r="564" spans="2:10" x14ac:dyDescent="0.25">
      <c r="B564" s="24">
        <f>Table1[[#This Row],[Character name]]</f>
        <v>0</v>
      </c>
      <c r="C564" s="25">
        <f>Table1[[#This Row],[At Handle]]</f>
        <v>0</v>
      </c>
      <c r="D564" s="25">
        <f>Table1[[#This Row],[Fleet Rank]]</f>
        <v>0</v>
      </c>
      <c r="E564" s="25">
        <f>Table1[[#This Row],[PVP For ADV]]</f>
        <v>0</v>
      </c>
      <c r="F564" s="25">
        <f>Table1[[#This Row],[STF Lead For ADV]]</f>
        <v>0</v>
      </c>
      <c r="G564" s="25" t="str">
        <f>IF(Table1[[#This Row],[LFC Still Needed For ADV]]&lt;0,"Yes","No")</f>
        <v>No</v>
      </c>
      <c r="H564">
        <f>Table1[[#This Row],[On Website]]</f>
        <v>0</v>
      </c>
      <c r="I564">
        <f>Table1[[#This Row],[Setup Team Speak]]</f>
        <v>0</v>
      </c>
      <c r="J564" s="26" t="str">
        <f>IF(AND(Table2[[#This Row],[STF for ADV]],Table2[[#This Row],[PVP For ADV]],Table2[[#This Row],[On Website]],Table2[[#This Row],[Setup Team Speak]]="Yes"),"Yes","No")</f>
        <v>No</v>
      </c>
    </row>
    <row r="565" spans="2:10" x14ac:dyDescent="0.25">
      <c r="B565" s="24">
        <f>Table1[[#This Row],[Character name]]</f>
        <v>0</v>
      </c>
      <c r="C565" s="25">
        <f>Table1[[#This Row],[At Handle]]</f>
        <v>0</v>
      </c>
      <c r="D565" s="25">
        <f>Table1[[#This Row],[Fleet Rank]]</f>
        <v>0</v>
      </c>
      <c r="E565" s="25">
        <f>Table1[[#This Row],[PVP For ADV]]</f>
        <v>0</v>
      </c>
      <c r="F565" s="25">
        <f>Table1[[#This Row],[STF Lead For ADV]]</f>
        <v>0</v>
      </c>
      <c r="G565" s="25" t="str">
        <f>IF(Table1[[#This Row],[LFC Still Needed For ADV]]&lt;0,"Yes","No")</f>
        <v>No</v>
      </c>
      <c r="H565">
        <f>Table1[[#This Row],[On Website]]</f>
        <v>0</v>
      </c>
      <c r="I565">
        <f>Table1[[#This Row],[Setup Team Speak]]</f>
        <v>0</v>
      </c>
      <c r="J565" s="26" t="str">
        <f>IF(AND(Table2[[#This Row],[STF for ADV]],Table2[[#This Row],[PVP For ADV]],Table2[[#This Row],[On Website]],Table2[[#This Row],[Setup Team Speak]]="Yes"),"Yes","No")</f>
        <v>No</v>
      </c>
    </row>
    <row r="566" spans="2:10" x14ac:dyDescent="0.25">
      <c r="B566" s="24">
        <f>Table1[[#This Row],[Character name]]</f>
        <v>0</v>
      </c>
      <c r="C566" s="25">
        <f>Table1[[#This Row],[At Handle]]</f>
        <v>0</v>
      </c>
      <c r="D566" s="25">
        <f>Table1[[#This Row],[Fleet Rank]]</f>
        <v>0</v>
      </c>
      <c r="E566" s="25">
        <f>Table1[[#This Row],[PVP For ADV]]</f>
        <v>0</v>
      </c>
      <c r="F566" s="25">
        <f>Table1[[#This Row],[STF Lead For ADV]]</f>
        <v>0</v>
      </c>
      <c r="G566" s="25" t="str">
        <f>IF(Table1[[#This Row],[LFC Still Needed For ADV]]&lt;0,"Yes","No")</f>
        <v>No</v>
      </c>
      <c r="H566">
        <f>Table1[[#This Row],[On Website]]</f>
        <v>0</v>
      </c>
      <c r="I566">
        <f>Table1[[#This Row],[Setup Team Speak]]</f>
        <v>0</v>
      </c>
      <c r="J566" s="26" t="str">
        <f>IF(AND(Table2[[#This Row],[STF for ADV]],Table2[[#This Row],[PVP For ADV]],Table2[[#This Row],[On Website]],Table2[[#This Row],[Setup Team Speak]]="Yes"),"Yes","No")</f>
        <v>No</v>
      </c>
    </row>
    <row r="567" spans="2:10" x14ac:dyDescent="0.25">
      <c r="B567" s="24">
        <f>Table1[[#This Row],[Character name]]</f>
        <v>0</v>
      </c>
      <c r="C567" s="25">
        <f>Table1[[#This Row],[At Handle]]</f>
        <v>0</v>
      </c>
      <c r="D567" s="25">
        <f>Table1[[#This Row],[Fleet Rank]]</f>
        <v>0</v>
      </c>
      <c r="E567" s="25">
        <f>Table1[[#This Row],[PVP For ADV]]</f>
        <v>0</v>
      </c>
      <c r="F567" s="25">
        <f>Table1[[#This Row],[STF Lead For ADV]]</f>
        <v>0</v>
      </c>
      <c r="G567" s="25" t="str">
        <f>IF(Table1[[#This Row],[LFC Still Needed For ADV]]&lt;0,"Yes","No")</f>
        <v>No</v>
      </c>
      <c r="H567">
        <f>Table1[[#This Row],[On Website]]</f>
        <v>0</v>
      </c>
      <c r="I567">
        <f>Table1[[#This Row],[Setup Team Speak]]</f>
        <v>0</v>
      </c>
      <c r="J567" s="26" t="str">
        <f>IF(AND(Table2[[#This Row],[STF for ADV]],Table2[[#This Row],[PVP For ADV]],Table2[[#This Row],[On Website]],Table2[[#This Row],[Setup Team Speak]]="Yes"),"Yes","No")</f>
        <v>No</v>
      </c>
    </row>
    <row r="568" spans="2:10" x14ac:dyDescent="0.25">
      <c r="B568" s="24">
        <f>Table1[[#This Row],[Character name]]</f>
        <v>0</v>
      </c>
      <c r="C568" s="25">
        <f>Table1[[#This Row],[At Handle]]</f>
        <v>0</v>
      </c>
      <c r="D568" s="25">
        <f>Table1[[#This Row],[Fleet Rank]]</f>
        <v>0</v>
      </c>
      <c r="E568" s="25">
        <f>Table1[[#This Row],[PVP For ADV]]</f>
        <v>0</v>
      </c>
      <c r="F568" s="25">
        <f>Table1[[#This Row],[STF Lead For ADV]]</f>
        <v>0</v>
      </c>
      <c r="G568" s="25" t="str">
        <f>IF(Table1[[#This Row],[LFC Still Needed For ADV]]&lt;0,"Yes","No")</f>
        <v>No</v>
      </c>
      <c r="H568">
        <f>Table1[[#This Row],[On Website]]</f>
        <v>0</v>
      </c>
      <c r="I568">
        <f>Table1[[#This Row],[Setup Team Speak]]</f>
        <v>0</v>
      </c>
      <c r="J568" s="26" t="str">
        <f>IF(AND(Table2[[#This Row],[STF for ADV]],Table2[[#This Row],[PVP For ADV]],Table2[[#This Row],[On Website]],Table2[[#This Row],[Setup Team Speak]]="Yes"),"Yes","No")</f>
        <v>No</v>
      </c>
    </row>
    <row r="569" spans="2:10" x14ac:dyDescent="0.25">
      <c r="B569" s="24">
        <f>Table1[[#This Row],[Character name]]</f>
        <v>0</v>
      </c>
      <c r="C569" s="25">
        <f>Table1[[#This Row],[At Handle]]</f>
        <v>0</v>
      </c>
      <c r="D569" s="25">
        <f>Table1[[#This Row],[Fleet Rank]]</f>
        <v>0</v>
      </c>
      <c r="E569" s="25">
        <f>Table1[[#This Row],[PVP For ADV]]</f>
        <v>0</v>
      </c>
      <c r="F569" s="25">
        <f>Table1[[#This Row],[STF Lead For ADV]]</f>
        <v>0</v>
      </c>
      <c r="G569" s="25" t="str">
        <f>IF(Table1[[#This Row],[LFC Still Needed For ADV]]&lt;0,"Yes","No")</f>
        <v>No</v>
      </c>
      <c r="H569">
        <f>Table1[[#This Row],[On Website]]</f>
        <v>0</v>
      </c>
      <c r="I569">
        <f>Table1[[#This Row],[Setup Team Speak]]</f>
        <v>0</v>
      </c>
      <c r="J569" s="26" t="str">
        <f>IF(AND(Table2[[#This Row],[STF for ADV]],Table2[[#This Row],[PVP For ADV]],Table2[[#This Row],[On Website]],Table2[[#This Row],[Setup Team Speak]]="Yes"),"Yes","No")</f>
        <v>No</v>
      </c>
    </row>
    <row r="570" spans="2:10" x14ac:dyDescent="0.25">
      <c r="B570" s="24">
        <f>Table1[[#This Row],[Character name]]</f>
        <v>0</v>
      </c>
      <c r="C570" s="25">
        <f>Table1[[#This Row],[At Handle]]</f>
        <v>0</v>
      </c>
      <c r="D570" s="25">
        <f>Table1[[#This Row],[Fleet Rank]]</f>
        <v>0</v>
      </c>
      <c r="E570" s="25">
        <f>Table1[[#This Row],[PVP For ADV]]</f>
        <v>0</v>
      </c>
      <c r="F570" s="25">
        <f>Table1[[#This Row],[STF Lead For ADV]]</f>
        <v>0</v>
      </c>
      <c r="G570" s="25" t="str">
        <f>IF(Table1[[#This Row],[LFC Still Needed For ADV]]&lt;0,"Yes","No")</f>
        <v>No</v>
      </c>
      <c r="H570">
        <f>Table1[[#This Row],[On Website]]</f>
        <v>0</v>
      </c>
      <c r="I570">
        <f>Table1[[#This Row],[Setup Team Speak]]</f>
        <v>0</v>
      </c>
      <c r="J570" s="26" t="str">
        <f>IF(AND(Table2[[#This Row],[STF for ADV]],Table2[[#This Row],[PVP For ADV]],Table2[[#This Row],[On Website]],Table2[[#This Row],[Setup Team Speak]]="Yes"),"Yes","No")</f>
        <v>No</v>
      </c>
    </row>
    <row r="571" spans="2:10" x14ac:dyDescent="0.25">
      <c r="B571" s="24">
        <f>Table1[[#This Row],[Character name]]</f>
        <v>0</v>
      </c>
      <c r="C571" s="25">
        <f>Table1[[#This Row],[At Handle]]</f>
        <v>0</v>
      </c>
      <c r="D571" s="25">
        <f>Table1[[#This Row],[Fleet Rank]]</f>
        <v>0</v>
      </c>
      <c r="E571" s="25">
        <f>Table1[[#This Row],[PVP For ADV]]</f>
        <v>0</v>
      </c>
      <c r="F571" s="25">
        <f>Table1[[#This Row],[STF Lead For ADV]]</f>
        <v>0</v>
      </c>
      <c r="G571" s="25" t="str">
        <f>IF(Table1[[#This Row],[LFC Still Needed For ADV]]&lt;0,"Yes","No")</f>
        <v>No</v>
      </c>
      <c r="H571">
        <f>Table1[[#This Row],[On Website]]</f>
        <v>0</v>
      </c>
      <c r="I571">
        <f>Table1[[#This Row],[Setup Team Speak]]</f>
        <v>0</v>
      </c>
      <c r="J571" s="26" t="str">
        <f>IF(AND(Table2[[#This Row],[STF for ADV]],Table2[[#This Row],[PVP For ADV]],Table2[[#This Row],[On Website]],Table2[[#This Row],[Setup Team Speak]]="Yes"),"Yes","No")</f>
        <v>No</v>
      </c>
    </row>
    <row r="572" spans="2:10" x14ac:dyDescent="0.25">
      <c r="B572" s="24">
        <f>Table1[[#This Row],[Character name]]</f>
        <v>0</v>
      </c>
      <c r="C572" s="25">
        <f>Table1[[#This Row],[At Handle]]</f>
        <v>0</v>
      </c>
      <c r="D572" s="25">
        <f>Table1[[#This Row],[Fleet Rank]]</f>
        <v>0</v>
      </c>
      <c r="E572" s="25">
        <f>Table1[[#This Row],[PVP For ADV]]</f>
        <v>0</v>
      </c>
      <c r="F572" s="25">
        <f>Table1[[#This Row],[STF Lead For ADV]]</f>
        <v>0</v>
      </c>
      <c r="G572" s="25" t="str">
        <f>IF(Table1[[#This Row],[LFC Still Needed For ADV]]&lt;0,"Yes","No")</f>
        <v>No</v>
      </c>
      <c r="H572">
        <f>Table1[[#This Row],[On Website]]</f>
        <v>0</v>
      </c>
      <c r="I572">
        <f>Table1[[#This Row],[Setup Team Speak]]</f>
        <v>0</v>
      </c>
      <c r="J572" s="26" t="str">
        <f>IF(AND(Table2[[#This Row],[STF for ADV]],Table2[[#This Row],[PVP For ADV]],Table2[[#This Row],[On Website]],Table2[[#This Row],[Setup Team Speak]]="Yes"),"Yes","No")</f>
        <v>No</v>
      </c>
    </row>
    <row r="573" spans="2:10" x14ac:dyDescent="0.25">
      <c r="B573" s="24">
        <f>Table1[[#This Row],[Character name]]</f>
        <v>0</v>
      </c>
      <c r="C573" s="25">
        <f>Table1[[#This Row],[At Handle]]</f>
        <v>0</v>
      </c>
      <c r="D573" s="25">
        <f>Table1[[#This Row],[Fleet Rank]]</f>
        <v>0</v>
      </c>
      <c r="E573" s="25">
        <f>Table1[[#This Row],[PVP For ADV]]</f>
        <v>0</v>
      </c>
      <c r="F573" s="25">
        <f>Table1[[#This Row],[STF Lead For ADV]]</f>
        <v>0</v>
      </c>
      <c r="G573" s="25" t="str">
        <f>IF(Table1[[#This Row],[LFC Still Needed For ADV]]&lt;0,"Yes","No")</f>
        <v>No</v>
      </c>
      <c r="H573">
        <f>Table1[[#This Row],[On Website]]</f>
        <v>0</v>
      </c>
      <c r="I573">
        <f>Table1[[#This Row],[Setup Team Speak]]</f>
        <v>0</v>
      </c>
      <c r="J573" s="26" t="str">
        <f>IF(AND(Table2[[#This Row],[STF for ADV]],Table2[[#This Row],[PVP For ADV]],Table2[[#This Row],[On Website]],Table2[[#This Row],[Setup Team Speak]]="Yes"),"Yes","No")</f>
        <v>No</v>
      </c>
    </row>
    <row r="574" spans="2:10" x14ac:dyDescent="0.25">
      <c r="B574" s="24">
        <f>Table1[[#This Row],[Character name]]</f>
        <v>0</v>
      </c>
      <c r="C574" s="25">
        <f>Table1[[#This Row],[At Handle]]</f>
        <v>0</v>
      </c>
      <c r="D574" s="25">
        <f>Table1[[#This Row],[Fleet Rank]]</f>
        <v>0</v>
      </c>
      <c r="E574" s="25">
        <f>Table1[[#This Row],[PVP For ADV]]</f>
        <v>0</v>
      </c>
      <c r="F574" s="25">
        <f>Table1[[#This Row],[STF Lead For ADV]]</f>
        <v>0</v>
      </c>
      <c r="G574" s="25" t="str">
        <f>IF(Table1[[#This Row],[LFC Still Needed For ADV]]&lt;0,"Yes","No")</f>
        <v>No</v>
      </c>
      <c r="H574">
        <f>Table1[[#This Row],[On Website]]</f>
        <v>0</v>
      </c>
      <c r="I574">
        <f>Table1[[#This Row],[Setup Team Speak]]</f>
        <v>0</v>
      </c>
      <c r="J574" s="26" t="str">
        <f>IF(AND(Table2[[#This Row],[STF for ADV]],Table2[[#This Row],[PVP For ADV]],Table2[[#This Row],[On Website]],Table2[[#This Row],[Setup Team Speak]]="Yes"),"Yes","No")</f>
        <v>No</v>
      </c>
    </row>
    <row r="575" spans="2:10" x14ac:dyDescent="0.25">
      <c r="B575" s="24">
        <f>Table1[[#This Row],[Character name]]</f>
        <v>0</v>
      </c>
      <c r="C575" s="25">
        <f>Table1[[#This Row],[At Handle]]</f>
        <v>0</v>
      </c>
      <c r="D575" s="25">
        <f>Table1[[#This Row],[Fleet Rank]]</f>
        <v>0</v>
      </c>
      <c r="E575" s="25">
        <f>Table1[[#This Row],[PVP For ADV]]</f>
        <v>0</v>
      </c>
      <c r="F575" s="25">
        <f>Table1[[#This Row],[STF Lead For ADV]]</f>
        <v>0</v>
      </c>
      <c r="G575" s="25" t="str">
        <f>IF(Table1[[#This Row],[LFC Still Needed For ADV]]&lt;0,"Yes","No")</f>
        <v>No</v>
      </c>
      <c r="H575">
        <f>Table1[[#This Row],[On Website]]</f>
        <v>0</v>
      </c>
      <c r="I575">
        <f>Table1[[#This Row],[Setup Team Speak]]</f>
        <v>0</v>
      </c>
      <c r="J575" s="26" t="str">
        <f>IF(AND(Table2[[#This Row],[STF for ADV]],Table2[[#This Row],[PVP For ADV]],Table2[[#This Row],[On Website]],Table2[[#This Row],[Setup Team Speak]]="Yes"),"Yes","No")</f>
        <v>No</v>
      </c>
    </row>
    <row r="576" spans="2:10" x14ac:dyDescent="0.25">
      <c r="B576" s="24">
        <f>Table1[[#This Row],[Character name]]</f>
        <v>0</v>
      </c>
      <c r="C576" s="25">
        <f>Table1[[#This Row],[At Handle]]</f>
        <v>0</v>
      </c>
      <c r="D576" s="25">
        <f>Table1[[#This Row],[Fleet Rank]]</f>
        <v>0</v>
      </c>
      <c r="E576" s="25">
        <f>Table1[[#This Row],[PVP For ADV]]</f>
        <v>0</v>
      </c>
      <c r="F576" s="25">
        <f>Table1[[#This Row],[STF Lead For ADV]]</f>
        <v>0</v>
      </c>
      <c r="G576" s="25" t="str">
        <f>IF(Table1[[#This Row],[LFC Still Needed For ADV]]&lt;0,"Yes","No")</f>
        <v>No</v>
      </c>
      <c r="H576">
        <f>Table1[[#This Row],[On Website]]</f>
        <v>0</v>
      </c>
      <c r="I576">
        <f>Table1[[#This Row],[Setup Team Speak]]</f>
        <v>0</v>
      </c>
      <c r="J576" s="26" t="str">
        <f>IF(AND(Table2[[#This Row],[STF for ADV]],Table2[[#This Row],[PVP For ADV]],Table2[[#This Row],[On Website]],Table2[[#This Row],[Setup Team Speak]]="Yes"),"Yes","No")</f>
        <v>No</v>
      </c>
    </row>
    <row r="577" spans="2:10" x14ac:dyDescent="0.25">
      <c r="B577" s="24">
        <f>Table1[[#This Row],[Character name]]</f>
        <v>0</v>
      </c>
      <c r="C577" s="25">
        <f>Table1[[#This Row],[At Handle]]</f>
        <v>0</v>
      </c>
      <c r="D577" s="25">
        <f>Table1[[#This Row],[Fleet Rank]]</f>
        <v>0</v>
      </c>
      <c r="E577" s="25">
        <f>Table1[[#This Row],[PVP For ADV]]</f>
        <v>0</v>
      </c>
      <c r="F577" s="25">
        <f>Table1[[#This Row],[STF Lead For ADV]]</f>
        <v>0</v>
      </c>
      <c r="G577" s="25" t="str">
        <f>IF(Table1[[#This Row],[LFC Still Needed For ADV]]&lt;0,"Yes","No")</f>
        <v>No</v>
      </c>
      <c r="H577">
        <f>Table1[[#This Row],[On Website]]</f>
        <v>0</v>
      </c>
      <c r="I577">
        <f>Table1[[#This Row],[Setup Team Speak]]</f>
        <v>0</v>
      </c>
      <c r="J577" s="26" t="str">
        <f>IF(AND(Table2[[#This Row],[STF for ADV]],Table2[[#This Row],[PVP For ADV]],Table2[[#This Row],[On Website]],Table2[[#This Row],[Setup Team Speak]]="Yes"),"Yes","No")</f>
        <v>No</v>
      </c>
    </row>
    <row r="578" spans="2:10" x14ac:dyDescent="0.25">
      <c r="B578" s="24">
        <f>Table1[[#This Row],[Character name]]</f>
        <v>0</v>
      </c>
      <c r="C578" s="25">
        <f>Table1[[#This Row],[At Handle]]</f>
        <v>0</v>
      </c>
      <c r="D578" s="25">
        <f>Table1[[#This Row],[Fleet Rank]]</f>
        <v>0</v>
      </c>
      <c r="E578" s="25">
        <f>Table1[[#This Row],[PVP For ADV]]</f>
        <v>0</v>
      </c>
      <c r="F578" s="25">
        <f>Table1[[#This Row],[STF Lead For ADV]]</f>
        <v>0</v>
      </c>
      <c r="G578" s="25" t="str">
        <f>IF(Table1[[#This Row],[LFC Still Needed For ADV]]&lt;0,"Yes","No")</f>
        <v>No</v>
      </c>
      <c r="H578">
        <f>Table1[[#This Row],[On Website]]</f>
        <v>0</v>
      </c>
      <c r="I578">
        <f>Table1[[#This Row],[Setup Team Speak]]</f>
        <v>0</v>
      </c>
      <c r="J578" s="26" t="str">
        <f>IF(AND(Table2[[#This Row],[STF for ADV]],Table2[[#This Row],[PVP For ADV]],Table2[[#This Row],[On Website]],Table2[[#This Row],[Setup Team Speak]]="Yes"),"Yes","No")</f>
        <v>No</v>
      </c>
    </row>
    <row r="579" spans="2:10" x14ac:dyDescent="0.25">
      <c r="B579" s="24">
        <f>Table1[[#This Row],[Character name]]</f>
        <v>0</v>
      </c>
      <c r="C579" s="25">
        <f>Table1[[#This Row],[At Handle]]</f>
        <v>0</v>
      </c>
      <c r="D579" s="25">
        <f>Table1[[#This Row],[Fleet Rank]]</f>
        <v>0</v>
      </c>
      <c r="E579" s="25">
        <f>Table1[[#This Row],[PVP For ADV]]</f>
        <v>0</v>
      </c>
      <c r="F579" s="25">
        <f>Table1[[#This Row],[STF Lead For ADV]]</f>
        <v>0</v>
      </c>
      <c r="G579" s="25" t="str">
        <f>IF(Table1[[#This Row],[LFC Still Needed For ADV]]&lt;0,"Yes","No")</f>
        <v>No</v>
      </c>
      <c r="H579">
        <f>Table1[[#This Row],[On Website]]</f>
        <v>0</v>
      </c>
      <c r="I579">
        <f>Table1[[#This Row],[Setup Team Speak]]</f>
        <v>0</v>
      </c>
      <c r="J579" s="26" t="str">
        <f>IF(AND(Table2[[#This Row],[STF for ADV]],Table2[[#This Row],[PVP For ADV]],Table2[[#This Row],[On Website]],Table2[[#This Row],[Setup Team Speak]]="Yes"),"Yes","No")</f>
        <v>No</v>
      </c>
    </row>
    <row r="580" spans="2:10" x14ac:dyDescent="0.25">
      <c r="B580" s="24">
        <f>Table1[[#This Row],[Character name]]</f>
        <v>0</v>
      </c>
      <c r="C580" s="25">
        <f>Table1[[#This Row],[At Handle]]</f>
        <v>0</v>
      </c>
      <c r="D580" s="25">
        <f>Table1[[#This Row],[Fleet Rank]]</f>
        <v>0</v>
      </c>
      <c r="E580" s="25">
        <f>Table1[[#This Row],[PVP For ADV]]</f>
        <v>0</v>
      </c>
      <c r="F580" s="25">
        <f>Table1[[#This Row],[STF Lead For ADV]]</f>
        <v>0</v>
      </c>
      <c r="G580" s="25" t="str">
        <f>IF(Table1[[#This Row],[LFC Still Needed For ADV]]&lt;0,"Yes","No")</f>
        <v>No</v>
      </c>
      <c r="H580">
        <f>Table1[[#This Row],[On Website]]</f>
        <v>0</v>
      </c>
      <c r="I580">
        <f>Table1[[#This Row],[Setup Team Speak]]</f>
        <v>0</v>
      </c>
      <c r="J580" s="26" t="str">
        <f>IF(AND(Table2[[#This Row],[STF for ADV]],Table2[[#This Row],[PVP For ADV]],Table2[[#This Row],[On Website]],Table2[[#This Row],[Setup Team Speak]]="Yes"),"Yes","No")</f>
        <v>No</v>
      </c>
    </row>
    <row r="581" spans="2:10" x14ac:dyDescent="0.25">
      <c r="B581" s="24">
        <f>Table1[[#This Row],[Character name]]</f>
        <v>0</v>
      </c>
      <c r="C581" s="25">
        <f>Table1[[#This Row],[At Handle]]</f>
        <v>0</v>
      </c>
      <c r="D581" s="25">
        <f>Table1[[#This Row],[Fleet Rank]]</f>
        <v>0</v>
      </c>
      <c r="E581" s="25">
        <f>Table1[[#This Row],[PVP For ADV]]</f>
        <v>0</v>
      </c>
      <c r="F581" s="25">
        <f>Table1[[#This Row],[STF Lead For ADV]]</f>
        <v>0</v>
      </c>
      <c r="G581" s="25" t="str">
        <f>IF(Table1[[#This Row],[LFC Still Needed For ADV]]&lt;0,"Yes","No")</f>
        <v>No</v>
      </c>
      <c r="H581">
        <f>Table1[[#This Row],[On Website]]</f>
        <v>0</v>
      </c>
      <c r="I581">
        <f>Table1[[#This Row],[Setup Team Speak]]</f>
        <v>0</v>
      </c>
      <c r="J581" s="26" t="str">
        <f>IF(AND(Table2[[#This Row],[STF for ADV]],Table2[[#This Row],[PVP For ADV]],Table2[[#This Row],[On Website]],Table2[[#This Row],[Setup Team Speak]]="Yes"),"Yes","No")</f>
        <v>No</v>
      </c>
    </row>
    <row r="582" spans="2:10" x14ac:dyDescent="0.25">
      <c r="B582" s="24">
        <f>Table1[[#This Row],[Character name]]</f>
        <v>0</v>
      </c>
      <c r="C582" s="25">
        <f>Table1[[#This Row],[At Handle]]</f>
        <v>0</v>
      </c>
      <c r="D582" s="25">
        <f>Table1[[#This Row],[Fleet Rank]]</f>
        <v>0</v>
      </c>
      <c r="E582" s="25">
        <f>Table1[[#This Row],[PVP For ADV]]</f>
        <v>0</v>
      </c>
      <c r="F582" s="25">
        <f>Table1[[#This Row],[STF Lead For ADV]]</f>
        <v>0</v>
      </c>
      <c r="G582" s="25" t="str">
        <f>IF(Table1[[#This Row],[LFC Still Needed For ADV]]&lt;0,"Yes","No")</f>
        <v>No</v>
      </c>
      <c r="H582">
        <f>Table1[[#This Row],[On Website]]</f>
        <v>0</v>
      </c>
      <c r="I582">
        <f>Table1[[#This Row],[Setup Team Speak]]</f>
        <v>0</v>
      </c>
      <c r="J582" s="26" t="str">
        <f>IF(AND(Table2[[#This Row],[STF for ADV]],Table2[[#This Row],[PVP For ADV]],Table2[[#This Row],[On Website]],Table2[[#This Row],[Setup Team Speak]]="Yes"),"Yes","No")</f>
        <v>No</v>
      </c>
    </row>
    <row r="583" spans="2:10" x14ac:dyDescent="0.25">
      <c r="B583" s="24">
        <f>Table1[[#This Row],[Character name]]</f>
        <v>0</v>
      </c>
      <c r="C583" s="25">
        <f>Table1[[#This Row],[At Handle]]</f>
        <v>0</v>
      </c>
      <c r="D583" s="25">
        <f>Table1[[#This Row],[Fleet Rank]]</f>
        <v>0</v>
      </c>
      <c r="E583" s="25">
        <f>Table1[[#This Row],[PVP For ADV]]</f>
        <v>0</v>
      </c>
      <c r="F583" s="25">
        <f>Table1[[#This Row],[STF Lead For ADV]]</f>
        <v>0</v>
      </c>
      <c r="G583" s="25" t="str">
        <f>IF(Table1[[#This Row],[LFC Still Needed For ADV]]&lt;0,"Yes","No")</f>
        <v>No</v>
      </c>
      <c r="H583">
        <f>Table1[[#This Row],[On Website]]</f>
        <v>0</v>
      </c>
      <c r="I583">
        <f>Table1[[#This Row],[Setup Team Speak]]</f>
        <v>0</v>
      </c>
      <c r="J583" s="26" t="str">
        <f>IF(AND(Table2[[#This Row],[STF for ADV]],Table2[[#This Row],[PVP For ADV]],Table2[[#This Row],[On Website]],Table2[[#This Row],[Setup Team Speak]]="Yes"),"Yes","No")</f>
        <v>No</v>
      </c>
    </row>
    <row r="584" spans="2:10" x14ac:dyDescent="0.25">
      <c r="B584" s="24">
        <f>Table1[[#This Row],[Character name]]</f>
        <v>0</v>
      </c>
      <c r="C584" s="25">
        <f>Table1[[#This Row],[At Handle]]</f>
        <v>0</v>
      </c>
      <c r="D584" s="25">
        <f>Table1[[#This Row],[Fleet Rank]]</f>
        <v>0</v>
      </c>
      <c r="E584" s="25">
        <f>Table1[[#This Row],[PVP For ADV]]</f>
        <v>0</v>
      </c>
      <c r="F584" s="25">
        <f>Table1[[#This Row],[STF Lead For ADV]]</f>
        <v>0</v>
      </c>
      <c r="G584" s="25" t="str">
        <f>IF(Table1[[#This Row],[LFC Still Needed For ADV]]&lt;0,"Yes","No")</f>
        <v>No</v>
      </c>
      <c r="H584">
        <f>Table1[[#This Row],[On Website]]</f>
        <v>0</v>
      </c>
      <c r="I584">
        <f>Table1[[#This Row],[Setup Team Speak]]</f>
        <v>0</v>
      </c>
      <c r="J584" s="26" t="str">
        <f>IF(AND(Table2[[#This Row],[STF for ADV]],Table2[[#This Row],[PVP For ADV]],Table2[[#This Row],[On Website]],Table2[[#This Row],[Setup Team Speak]]="Yes"),"Yes","No")</f>
        <v>No</v>
      </c>
    </row>
    <row r="585" spans="2:10" x14ac:dyDescent="0.25">
      <c r="B585" s="24">
        <f>Table1[[#This Row],[Character name]]</f>
        <v>0</v>
      </c>
      <c r="C585" s="25">
        <f>Table1[[#This Row],[At Handle]]</f>
        <v>0</v>
      </c>
      <c r="D585" s="25">
        <f>Table1[[#This Row],[Fleet Rank]]</f>
        <v>0</v>
      </c>
      <c r="E585" s="25">
        <f>Table1[[#This Row],[PVP For ADV]]</f>
        <v>0</v>
      </c>
      <c r="F585" s="25">
        <f>Table1[[#This Row],[STF Lead For ADV]]</f>
        <v>0</v>
      </c>
      <c r="G585" s="25" t="str">
        <f>IF(Table1[[#This Row],[LFC Still Needed For ADV]]&lt;0,"Yes","No")</f>
        <v>No</v>
      </c>
      <c r="H585">
        <f>Table1[[#This Row],[On Website]]</f>
        <v>0</v>
      </c>
      <c r="I585">
        <f>Table1[[#This Row],[Setup Team Speak]]</f>
        <v>0</v>
      </c>
      <c r="J585" s="26" t="str">
        <f>IF(AND(Table2[[#This Row],[STF for ADV]],Table2[[#This Row],[PVP For ADV]],Table2[[#This Row],[On Website]],Table2[[#This Row],[Setup Team Speak]]="Yes"),"Yes","No")</f>
        <v>No</v>
      </c>
    </row>
    <row r="586" spans="2:10" x14ac:dyDescent="0.25">
      <c r="B586" s="24">
        <f>Table1[[#This Row],[Character name]]</f>
        <v>0</v>
      </c>
      <c r="C586" s="25">
        <f>Table1[[#This Row],[At Handle]]</f>
        <v>0</v>
      </c>
      <c r="D586" s="25">
        <f>Table1[[#This Row],[Fleet Rank]]</f>
        <v>0</v>
      </c>
      <c r="E586" s="25">
        <f>Table1[[#This Row],[PVP For ADV]]</f>
        <v>0</v>
      </c>
      <c r="F586" s="25">
        <f>Table1[[#This Row],[STF Lead For ADV]]</f>
        <v>0</v>
      </c>
      <c r="G586" s="25" t="str">
        <f>IF(Table1[[#This Row],[LFC Still Needed For ADV]]&lt;0,"Yes","No")</f>
        <v>No</v>
      </c>
      <c r="H586">
        <f>Table1[[#This Row],[On Website]]</f>
        <v>0</v>
      </c>
      <c r="I586">
        <f>Table1[[#This Row],[Setup Team Speak]]</f>
        <v>0</v>
      </c>
      <c r="J586" s="26" t="str">
        <f>IF(AND(Table2[[#This Row],[STF for ADV]],Table2[[#This Row],[PVP For ADV]],Table2[[#This Row],[On Website]],Table2[[#This Row],[Setup Team Speak]]="Yes"),"Yes","No")</f>
        <v>No</v>
      </c>
    </row>
    <row r="587" spans="2:10" x14ac:dyDescent="0.25">
      <c r="B587" s="24">
        <f>Table1[[#This Row],[Character name]]</f>
        <v>0</v>
      </c>
      <c r="C587" s="25">
        <f>Table1[[#This Row],[At Handle]]</f>
        <v>0</v>
      </c>
      <c r="D587" s="25">
        <f>Table1[[#This Row],[Fleet Rank]]</f>
        <v>0</v>
      </c>
      <c r="E587" s="25">
        <f>Table1[[#This Row],[PVP For ADV]]</f>
        <v>0</v>
      </c>
      <c r="F587" s="25">
        <f>Table1[[#This Row],[STF Lead For ADV]]</f>
        <v>0</v>
      </c>
      <c r="G587" s="25" t="str">
        <f>IF(Table1[[#This Row],[LFC Still Needed For ADV]]&lt;0,"Yes","No")</f>
        <v>No</v>
      </c>
      <c r="H587">
        <f>Table1[[#This Row],[On Website]]</f>
        <v>0</v>
      </c>
      <c r="I587">
        <f>Table1[[#This Row],[Setup Team Speak]]</f>
        <v>0</v>
      </c>
      <c r="J587" s="26" t="str">
        <f>IF(AND(Table2[[#This Row],[STF for ADV]],Table2[[#This Row],[PVP For ADV]],Table2[[#This Row],[On Website]],Table2[[#This Row],[Setup Team Speak]]="Yes"),"Yes","No")</f>
        <v>No</v>
      </c>
    </row>
    <row r="588" spans="2:10" x14ac:dyDescent="0.25">
      <c r="B588" s="24">
        <f>Table1[[#This Row],[Character name]]</f>
        <v>0</v>
      </c>
      <c r="C588" s="25">
        <f>Table1[[#This Row],[At Handle]]</f>
        <v>0</v>
      </c>
      <c r="D588" s="25">
        <f>Table1[[#This Row],[Fleet Rank]]</f>
        <v>0</v>
      </c>
      <c r="E588" s="25">
        <f>Table1[[#This Row],[PVP For ADV]]</f>
        <v>0</v>
      </c>
      <c r="F588" s="25">
        <f>Table1[[#This Row],[STF Lead For ADV]]</f>
        <v>0</v>
      </c>
      <c r="G588" s="25" t="str">
        <f>IF(Table1[[#This Row],[LFC Still Needed For ADV]]&lt;0,"Yes","No")</f>
        <v>No</v>
      </c>
      <c r="H588">
        <f>Table1[[#This Row],[On Website]]</f>
        <v>0</v>
      </c>
      <c r="I588">
        <f>Table1[[#This Row],[Setup Team Speak]]</f>
        <v>0</v>
      </c>
      <c r="J588" s="26" t="str">
        <f>IF(AND(Table2[[#This Row],[STF for ADV]],Table2[[#This Row],[PVP For ADV]],Table2[[#This Row],[On Website]],Table2[[#This Row],[Setup Team Speak]]="Yes"),"Yes","No")</f>
        <v>No</v>
      </c>
    </row>
    <row r="589" spans="2:10" x14ac:dyDescent="0.25">
      <c r="B589" s="24">
        <f>Table1[[#This Row],[Character name]]</f>
        <v>0</v>
      </c>
      <c r="C589" s="25">
        <f>Table1[[#This Row],[At Handle]]</f>
        <v>0</v>
      </c>
      <c r="D589" s="25">
        <f>Table1[[#This Row],[Fleet Rank]]</f>
        <v>0</v>
      </c>
      <c r="E589" s="25">
        <f>Table1[[#This Row],[PVP For ADV]]</f>
        <v>0</v>
      </c>
      <c r="F589" s="25">
        <f>Table1[[#This Row],[STF Lead For ADV]]</f>
        <v>0</v>
      </c>
      <c r="G589" s="25" t="str">
        <f>IF(Table1[[#This Row],[LFC Still Needed For ADV]]&lt;0,"Yes","No")</f>
        <v>No</v>
      </c>
      <c r="H589">
        <f>Table1[[#This Row],[On Website]]</f>
        <v>0</v>
      </c>
      <c r="I589">
        <f>Table1[[#This Row],[Setup Team Speak]]</f>
        <v>0</v>
      </c>
      <c r="J589" s="26" t="str">
        <f>IF(AND(Table2[[#This Row],[STF for ADV]],Table2[[#This Row],[PVP For ADV]],Table2[[#This Row],[On Website]],Table2[[#This Row],[Setup Team Speak]]="Yes"),"Yes","No")</f>
        <v>No</v>
      </c>
    </row>
    <row r="590" spans="2:10" x14ac:dyDescent="0.25">
      <c r="B590" s="24">
        <f>Table1[[#This Row],[Character name]]</f>
        <v>0</v>
      </c>
      <c r="C590" s="25">
        <f>Table1[[#This Row],[At Handle]]</f>
        <v>0</v>
      </c>
      <c r="D590" s="25">
        <f>Table1[[#This Row],[Fleet Rank]]</f>
        <v>0</v>
      </c>
      <c r="E590" s="25">
        <f>Table1[[#This Row],[PVP For ADV]]</f>
        <v>0</v>
      </c>
      <c r="F590" s="25">
        <f>Table1[[#This Row],[STF Lead For ADV]]</f>
        <v>0</v>
      </c>
      <c r="G590" s="25" t="str">
        <f>IF(Table1[[#This Row],[LFC Still Needed For ADV]]&lt;0,"Yes","No")</f>
        <v>No</v>
      </c>
      <c r="H590">
        <f>Table1[[#This Row],[On Website]]</f>
        <v>0</v>
      </c>
      <c r="I590">
        <f>Table1[[#This Row],[Setup Team Speak]]</f>
        <v>0</v>
      </c>
      <c r="J590" s="26" t="str">
        <f>IF(AND(Table2[[#This Row],[STF for ADV]],Table2[[#This Row],[PVP For ADV]],Table2[[#This Row],[On Website]],Table2[[#This Row],[Setup Team Speak]]="Yes"),"Yes","No")</f>
        <v>No</v>
      </c>
    </row>
    <row r="591" spans="2:10" x14ac:dyDescent="0.25">
      <c r="B591" s="24">
        <f>Table1[[#This Row],[Character name]]</f>
        <v>0</v>
      </c>
      <c r="C591" s="25">
        <f>Table1[[#This Row],[At Handle]]</f>
        <v>0</v>
      </c>
      <c r="D591" s="25">
        <f>Table1[[#This Row],[Fleet Rank]]</f>
        <v>0</v>
      </c>
      <c r="E591" s="25">
        <f>Table1[[#This Row],[PVP For ADV]]</f>
        <v>0</v>
      </c>
      <c r="F591" s="25">
        <f>Table1[[#This Row],[STF Lead For ADV]]</f>
        <v>0</v>
      </c>
      <c r="G591" s="25" t="str">
        <f>IF(Table1[[#This Row],[LFC Still Needed For ADV]]&lt;0,"Yes","No")</f>
        <v>No</v>
      </c>
      <c r="H591">
        <f>Table1[[#This Row],[On Website]]</f>
        <v>0</v>
      </c>
      <c r="I591">
        <f>Table1[[#This Row],[Setup Team Speak]]</f>
        <v>0</v>
      </c>
      <c r="J591" s="26" t="str">
        <f>IF(AND(Table2[[#This Row],[STF for ADV]],Table2[[#This Row],[PVP For ADV]],Table2[[#This Row],[On Website]],Table2[[#This Row],[Setup Team Speak]]="Yes"),"Yes","No")</f>
        <v>No</v>
      </c>
    </row>
    <row r="592" spans="2:10" x14ac:dyDescent="0.25">
      <c r="B592" s="24">
        <f>Table1[[#This Row],[Character name]]</f>
        <v>0</v>
      </c>
      <c r="C592" s="25">
        <f>Table1[[#This Row],[At Handle]]</f>
        <v>0</v>
      </c>
      <c r="D592" s="25">
        <f>Table1[[#This Row],[Fleet Rank]]</f>
        <v>0</v>
      </c>
      <c r="E592" s="25">
        <f>Table1[[#This Row],[PVP For ADV]]</f>
        <v>0</v>
      </c>
      <c r="F592" s="25">
        <f>Table1[[#This Row],[STF Lead For ADV]]</f>
        <v>0</v>
      </c>
      <c r="G592" s="25" t="str">
        <f>IF(Table1[[#This Row],[LFC Still Needed For ADV]]&lt;0,"Yes","No")</f>
        <v>No</v>
      </c>
      <c r="H592">
        <f>Table1[[#This Row],[On Website]]</f>
        <v>0</v>
      </c>
      <c r="I592">
        <f>Table1[[#This Row],[Setup Team Speak]]</f>
        <v>0</v>
      </c>
      <c r="J592" s="26" t="str">
        <f>IF(AND(Table2[[#This Row],[STF for ADV]],Table2[[#This Row],[PVP For ADV]],Table2[[#This Row],[On Website]],Table2[[#This Row],[Setup Team Speak]]="Yes"),"Yes","No")</f>
        <v>No</v>
      </c>
    </row>
    <row r="593" spans="2:10" x14ac:dyDescent="0.25">
      <c r="B593" s="24">
        <f>Table1[[#This Row],[Character name]]</f>
        <v>0</v>
      </c>
      <c r="C593" s="25">
        <f>Table1[[#This Row],[At Handle]]</f>
        <v>0</v>
      </c>
      <c r="D593" s="25">
        <f>Table1[[#This Row],[Fleet Rank]]</f>
        <v>0</v>
      </c>
      <c r="E593" s="25">
        <f>Table1[[#This Row],[PVP For ADV]]</f>
        <v>0</v>
      </c>
      <c r="F593" s="25">
        <f>Table1[[#This Row],[STF Lead For ADV]]</f>
        <v>0</v>
      </c>
      <c r="G593" s="25" t="str">
        <f>IF(Table1[[#This Row],[LFC Still Needed For ADV]]&lt;0,"Yes","No")</f>
        <v>No</v>
      </c>
      <c r="H593">
        <f>Table1[[#This Row],[On Website]]</f>
        <v>0</v>
      </c>
      <c r="I593">
        <f>Table1[[#This Row],[Setup Team Speak]]</f>
        <v>0</v>
      </c>
      <c r="J593" s="26" t="str">
        <f>IF(AND(Table2[[#This Row],[STF for ADV]],Table2[[#This Row],[PVP For ADV]],Table2[[#This Row],[On Website]],Table2[[#This Row],[Setup Team Speak]]="Yes"),"Yes","No")</f>
        <v>No</v>
      </c>
    </row>
    <row r="594" spans="2:10" x14ac:dyDescent="0.25">
      <c r="B594" s="24">
        <f>Table1[[#This Row],[Character name]]</f>
        <v>0</v>
      </c>
      <c r="C594" s="25">
        <f>Table1[[#This Row],[At Handle]]</f>
        <v>0</v>
      </c>
      <c r="D594" s="25">
        <f>Table1[[#This Row],[Fleet Rank]]</f>
        <v>0</v>
      </c>
      <c r="E594" s="25">
        <f>Table1[[#This Row],[PVP For ADV]]</f>
        <v>0</v>
      </c>
      <c r="F594" s="25">
        <f>Table1[[#This Row],[STF Lead For ADV]]</f>
        <v>0</v>
      </c>
      <c r="G594" s="25" t="str">
        <f>IF(Table1[[#This Row],[LFC Still Needed For ADV]]&lt;0,"Yes","No")</f>
        <v>No</v>
      </c>
      <c r="H594">
        <f>Table1[[#This Row],[On Website]]</f>
        <v>0</v>
      </c>
      <c r="I594">
        <f>Table1[[#This Row],[Setup Team Speak]]</f>
        <v>0</v>
      </c>
      <c r="J594" s="26" t="str">
        <f>IF(AND(Table2[[#This Row],[STF for ADV]],Table2[[#This Row],[PVP For ADV]],Table2[[#This Row],[On Website]],Table2[[#This Row],[Setup Team Speak]]="Yes"),"Yes","No")</f>
        <v>No</v>
      </c>
    </row>
    <row r="595" spans="2:10" x14ac:dyDescent="0.25">
      <c r="B595" s="24">
        <f>Table1[[#This Row],[Character name]]</f>
        <v>0</v>
      </c>
      <c r="C595" s="25">
        <f>Table1[[#This Row],[At Handle]]</f>
        <v>0</v>
      </c>
      <c r="D595" s="25">
        <f>Table1[[#This Row],[Fleet Rank]]</f>
        <v>0</v>
      </c>
      <c r="E595" s="25">
        <f>Table1[[#This Row],[PVP For ADV]]</f>
        <v>0</v>
      </c>
      <c r="F595" s="25">
        <f>Table1[[#This Row],[STF Lead For ADV]]</f>
        <v>0</v>
      </c>
      <c r="G595" s="25" t="str">
        <f>IF(Table1[[#This Row],[LFC Still Needed For ADV]]&lt;0,"Yes","No")</f>
        <v>No</v>
      </c>
      <c r="H595">
        <f>Table1[[#This Row],[On Website]]</f>
        <v>0</v>
      </c>
      <c r="I595">
        <f>Table1[[#This Row],[Setup Team Speak]]</f>
        <v>0</v>
      </c>
      <c r="J595" s="26" t="str">
        <f>IF(AND(Table2[[#This Row],[STF for ADV]],Table2[[#This Row],[PVP For ADV]],Table2[[#This Row],[On Website]],Table2[[#This Row],[Setup Team Speak]]="Yes"),"Yes","No")</f>
        <v>No</v>
      </c>
    </row>
    <row r="596" spans="2:10" x14ac:dyDescent="0.25">
      <c r="B596" s="24">
        <f>Table1[[#This Row],[Character name]]</f>
        <v>0</v>
      </c>
      <c r="C596" s="25">
        <f>Table1[[#This Row],[At Handle]]</f>
        <v>0</v>
      </c>
      <c r="D596" s="25">
        <f>Table1[[#This Row],[Fleet Rank]]</f>
        <v>0</v>
      </c>
      <c r="E596" s="25">
        <f>Table1[[#This Row],[PVP For ADV]]</f>
        <v>0</v>
      </c>
      <c r="F596" s="25">
        <f>Table1[[#This Row],[STF Lead For ADV]]</f>
        <v>0</v>
      </c>
      <c r="G596" s="25" t="str">
        <f>IF(Table1[[#This Row],[LFC Still Needed For ADV]]&lt;0,"Yes","No")</f>
        <v>No</v>
      </c>
      <c r="H596">
        <f>Table1[[#This Row],[On Website]]</f>
        <v>0</v>
      </c>
      <c r="I596">
        <f>Table1[[#This Row],[Setup Team Speak]]</f>
        <v>0</v>
      </c>
      <c r="J596" s="26" t="str">
        <f>IF(AND(Table2[[#This Row],[STF for ADV]],Table2[[#This Row],[PVP For ADV]],Table2[[#This Row],[On Website]],Table2[[#This Row],[Setup Team Speak]]="Yes"),"Yes","No")</f>
        <v>No</v>
      </c>
    </row>
    <row r="597" spans="2:10" x14ac:dyDescent="0.25">
      <c r="B597" s="24">
        <f>Table1[[#This Row],[Character name]]</f>
        <v>0</v>
      </c>
      <c r="C597" s="25">
        <f>Table1[[#This Row],[At Handle]]</f>
        <v>0</v>
      </c>
      <c r="D597" s="25">
        <f>Table1[[#This Row],[Fleet Rank]]</f>
        <v>0</v>
      </c>
      <c r="E597" s="25">
        <f>Table1[[#This Row],[PVP For ADV]]</f>
        <v>0</v>
      </c>
      <c r="F597" s="25">
        <f>Table1[[#This Row],[STF Lead For ADV]]</f>
        <v>0</v>
      </c>
      <c r="G597" s="25" t="str">
        <f>IF(Table1[[#This Row],[LFC Still Needed For ADV]]&lt;0,"Yes","No")</f>
        <v>No</v>
      </c>
      <c r="H597">
        <f>Table1[[#This Row],[On Website]]</f>
        <v>0</v>
      </c>
      <c r="I597">
        <f>Table1[[#This Row],[Setup Team Speak]]</f>
        <v>0</v>
      </c>
      <c r="J597" s="26" t="str">
        <f>IF(AND(Table2[[#This Row],[STF for ADV]],Table2[[#This Row],[PVP For ADV]],Table2[[#This Row],[On Website]],Table2[[#This Row],[Setup Team Speak]]="Yes"),"Yes","No")</f>
        <v>No</v>
      </c>
    </row>
    <row r="598" spans="2:10" x14ac:dyDescent="0.25">
      <c r="B598" s="24">
        <f>Table1[[#This Row],[Character name]]</f>
        <v>0</v>
      </c>
      <c r="C598" s="25">
        <f>Table1[[#This Row],[At Handle]]</f>
        <v>0</v>
      </c>
      <c r="D598" s="25">
        <f>Table1[[#This Row],[Fleet Rank]]</f>
        <v>0</v>
      </c>
      <c r="E598" s="25">
        <f>Table1[[#This Row],[PVP For ADV]]</f>
        <v>0</v>
      </c>
      <c r="F598" s="25">
        <f>Table1[[#This Row],[STF Lead For ADV]]</f>
        <v>0</v>
      </c>
      <c r="G598" s="25" t="str">
        <f>IF(Table1[[#This Row],[LFC Still Needed For ADV]]&lt;0,"Yes","No")</f>
        <v>No</v>
      </c>
      <c r="H598">
        <f>Table1[[#This Row],[On Website]]</f>
        <v>0</v>
      </c>
      <c r="I598">
        <f>Table1[[#This Row],[Setup Team Speak]]</f>
        <v>0</v>
      </c>
      <c r="J598" s="26" t="str">
        <f>IF(AND(Table2[[#This Row],[STF for ADV]],Table2[[#This Row],[PVP For ADV]],Table2[[#This Row],[On Website]],Table2[[#This Row],[Setup Team Speak]]="Yes"),"Yes","No")</f>
        <v>No</v>
      </c>
    </row>
    <row r="599" spans="2:10" x14ac:dyDescent="0.25">
      <c r="B599" s="24">
        <f>Table1[[#This Row],[Character name]]</f>
        <v>0</v>
      </c>
      <c r="C599" s="25">
        <f>Table1[[#This Row],[At Handle]]</f>
        <v>0</v>
      </c>
      <c r="D599" s="25">
        <f>Table1[[#This Row],[Fleet Rank]]</f>
        <v>0</v>
      </c>
      <c r="E599" s="25">
        <f>Table1[[#This Row],[PVP For ADV]]</f>
        <v>0</v>
      </c>
      <c r="F599" s="25">
        <f>Table1[[#This Row],[STF Lead For ADV]]</f>
        <v>0</v>
      </c>
      <c r="G599" s="25" t="str">
        <f>IF(Table1[[#This Row],[LFC Still Needed For ADV]]&lt;0,"Yes","No")</f>
        <v>No</v>
      </c>
      <c r="H599">
        <f>Table1[[#This Row],[On Website]]</f>
        <v>0</v>
      </c>
      <c r="I599">
        <f>Table1[[#This Row],[Setup Team Speak]]</f>
        <v>0</v>
      </c>
      <c r="J599" s="26" t="str">
        <f>IF(AND(Table2[[#This Row],[STF for ADV]],Table2[[#This Row],[PVP For ADV]],Table2[[#This Row],[On Website]],Table2[[#This Row],[Setup Team Speak]]="Yes"),"Yes","No")</f>
        <v>No</v>
      </c>
    </row>
    <row r="600" spans="2:10" x14ac:dyDescent="0.25">
      <c r="B600" s="24">
        <f>Table1[[#This Row],[Character name]]</f>
        <v>0</v>
      </c>
      <c r="C600" s="25">
        <f>Table1[[#This Row],[At Handle]]</f>
        <v>0</v>
      </c>
      <c r="D600" s="25">
        <f>Table1[[#This Row],[Fleet Rank]]</f>
        <v>0</v>
      </c>
      <c r="E600" s="25">
        <f>Table1[[#This Row],[PVP For ADV]]</f>
        <v>0</v>
      </c>
      <c r="F600" s="25">
        <f>Table1[[#This Row],[STF Lead For ADV]]</f>
        <v>0</v>
      </c>
      <c r="G600" s="25" t="str">
        <f>IF(Table1[[#This Row],[LFC Still Needed For ADV]]&lt;0,"Yes","No")</f>
        <v>No</v>
      </c>
      <c r="H600">
        <f>Table1[[#This Row],[On Website]]</f>
        <v>0</v>
      </c>
      <c r="I600">
        <f>Table1[[#This Row],[Setup Team Speak]]</f>
        <v>0</v>
      </c>
      <c r="J600" s="26" t="str">
        <f>IF(AND(Table2[[#This Row],[STF for ADV]],Table2[[#This Row],[PVP For ADV]],Table2[[#This Row],[On Website]],Table2[[#This Row],[Setup Team Speak]]="Yes"),"Yes","No")</f>
        <v>No</v>
      </c>
    </row>
    <row r="601" spans="2:10" x14ac:dyDescent="0.25">
      <c r="B601" s="24">
        <f>Table1[[#This Row],[Character name]]</f>
        <v>0</v>
      </c>
      <c r="C601" s="25">
        <f>Table1[[#This Row],[At Handle]]</f>
        <v>0</v>
      </c>
      <c r="D601" s="25">
        <f>Table1[[#This Row],[Fleet Rank]]</f>
        <v>0</v>
      </c>
      <c r="E601" s="25">
        <f>Table1[[#This Row],[PVP For ADV]]</f>
        <v>0</v>
      </c>
      <c r="F601" s="25">
        <f>Table1[[#This Row],[STF Lead For ADV]]</f>
        <v>0</v>
      </c>
      <c r="G601" s="25" t="str">
        <f>IF(Table1[[#This Row],[LFC Still Needed For ADV]]&lt;0,"Yes","No")</f>
        <v>No</v>
      </c>
      <c r="H601">
        <f>Table1[[#This Row],[On Website]]</f>
        <v>0</v>
      </c>
      <c r="I601">
        <f>Table1[[#This Row],[Setup Team Speak]]</f>
        <v>0</v>
      </c>
      <c r="J601" s="26" t="str">
        <f>IF(AND(Table2[[#This Row],[STF for ADV]],Table2[[#This Row],[PVP For ADV]],Table2[[#This Row],[On Website]],Table2[[#This Row],[Setup Team Speak]]="Yes"),"Yes","No")</f>
        <v>No</v>
      </c>
    </row>
    <row r="602" spans="2:10" x14ac:dyDescent="0.25">
      <c r="B602" s="24">
        <f>Table1[[#This Row],[Character name]]</f>
        <v>0</v>
      </c>
      <c r="C602" s="25">
        <f>Table1[[#This Row],[At Handle]]</f>
        <v>0</v>
      </c>
      <c r="D602" s="25">
        <f>Table1[[#This Row],[Fleet Rank]]</f>
        <v>0</v>
      </c>
      <c r="E602" s="25">
        <f>Table1[[#This Row],[PVP For ADV]]</f>
        <v>0</v>
      </c>
      <c r="F602" s="25">
        <f>Table1[[#This Row],[STF Lead For ADV]]</f>
        <v>0</v>
      </c>
      <c r="G602" s="25" t="str">
        <f>IF(Table1[[#This Row],[LFC Still Needed For ADV]]&lt;0,"Yes","No")</f>
        <v>No</v>
      </c>
      <c r="H602">
        <f>Table1[[#This Row],[On Website]]</f>
        <v>0</v>
      </c>
      <c r="I602">
        <f>Table1[[#This Row],[Setup Team Speak]]</f>
        <v>0</v>
      </c>
      <c r="J602" s="26" t="str">
        <f>IF(AND(Table2[[#This Row],[STF for ADV]],Table2[[#This Row],[PVP For ADV]],Table2[[#This Row],[On Website]],Table2[[#This Row],[Setup Team Speak]]="Yes"),"Yes","No")</f>
        <v>No</v>
      </c>
    </row>
    <row r="603" spans="2:10" x14ac:dyDescent="0.25">
      <c r="B603" s="24">
        <f>Table1[[#This Row],[Character name]]</f>
        <v>0</v>
      </c>
      <c r="C603" s="25">
        <f>Table1[[#This Row],[At Handle]]</f>
        <v>0</v>
      </c>
      <c r="D603" s="25">
        <f>Table1[[#This Row],[Fleet Rank]]</f>
        <v>0</v>
      </c>
      <c r="E603" s="25">
        <f>Table1[[#This Row],[PVP For ADV]]</f>
        <v>0</v>
      </c>
      <c r="F603" s="25">
        <f>Table1[[#This Row],[STF Lead For ADV]]</f>
        <v>0</v>
      </c>
      <c r="G603" s="25" t="str">
        <f>IF(Table1[[#This Row],[LFC Still Needed For ADV]]&lt;0,"Yes","No")</f>
        <v>No</v>
      </c>
      <c r="H603">
        <f>Table1[[#This Row],[On Website]]</f>
        <v>0</v>
      </c>
      <c r="I603">
        <f>Table1[[#This Row],[Setup Team Speak]]</f>
        <v>0</v>
      </c>
      <c r="J603" s="26" t="str">
        <f>IF(AND(Table2[[#This Row],[STF for ADV]],Table2[[#This Row],[PVP For ADV]],Table2[[#This Row],[On Website]],Table2[[#This Row],[Setup Team Speak]]="Yes"),"Yes","No")</f>
        <v>No</v>
      </c>
    </row>
    <row r="604" spans="2:10" x14ac:dyDescent="0.25">
      <c r="B604" s="24">
        <f>Table1[[#This Row],[Character name]]</f>
        <v>0</v>
      </c>
      <c r="C604" s="25">
        <f>Table1[[#This Row],[At Handle]]</f>
        <v>0</v>
      </c>
      <c r="D604" s="25">
        <f>Table1[[#This Row],[Fleet Rank]]</f>
        <v>0</v>
      </c>
      <c r="E604" s="25">
        <f>Table1[[#This Row],[PVP For ADV]]</f>
        <v>0</v>
      </c>
      <c r="F604" s="25">
        <f>Table1[[#This Row],[STF Lead For ADV]]</f>
        <v>0</v>
      </c>
      <c r="G604" s="25" t="str">
        <f>IF(Table1[[#This Row],[LFC Still Needed For ADV]]&lt;0,"Yes","No")</f>
        <v>No</v>
      </c>
      <c r="H604">
        <f>Table1[[#This Row],[On Website]]</f>
        <v>0</v>
      </c>
      <c r="I604">
        <f>Table1[[#This Row],[Setup Team Speak]]</f>
        <v>0</v>
      </c>
      <c r="J604" s="26" t="str">
        <f>IF(AND(Table2[[#This Row],[STF for ADV]],Table2[[#This Row],[PVP For ADV]],Table2[[#This Row],[On Website]],Table2[[#This Row],[Setup Team Speak]]="Yes"),"Yes","No")</f>
        <v>No</v>
      </c>
    </row>
    <row r="605" spans="2:10" x14ac:dyDescent="0.25">
      <c r="B605" s="24">
        <f>Table1[[#This Row],[Character name]]</f>
        <v>0</v>
      </c>
      <c r="C605" s="25">
        <f>Table1[[#This Row],[At Handle]]</f>
        <v>0</v>
      </c>
      <c r="D605" s="25">
        <f>Table1[[#This Row],[Fleet Rank]]</f>
        <v>0</v>
      </c>
      <c r="E605" s="25">
        <f>Table1[[#This Row],[PVP For ADV]]</f>
        <v>0</v>
      </c>
      <c r="F605" s="25">
        <f>Table1[[#This Row],[STF Lead For ADV]]</f>
        <v>0</v>
      </c>
      <c r="G605" s="25" t="str">
        <f>IF(Table1[[#This Row],[LFC Still Needed For ADV]]&lt;0,"Yes","No")</f>
        <v>No</v>
      </c>
      <c r="H605">
        <f>Table1[[#This Row],[On Website]]</f>
        <v>0</v>
      </c>
      <c r="I605">
        <f>Table1[[#This Row],[Setup Team Speak]]</f>
        <v>0</v>
      </c>
      <c r="J605" s="26" t="str">
        <f>IF(AND(Table2[[#This Row],[STF for ADV]],Table2[[#This Row],[PVP For ADV]],Table2[[#This Row],[On Website]],Table2[[#This Row],[Setup Team Speak]]="Yes"),"Yes","No")</f>
        <v>No</v>
      </c>
    </row>
    <row r="606" spans="2:10" x14ac:dyDescent="0.25">
      <c r="B606" s="24">
        <f>Table1[[#This Row],[Character name]]</f>
        <v>0</v>
      </c>
      <c r="C606" s="25">
        <f>Table1[[#This Row],[At Handle]]</f>
        <v>0</v>
      </c>
      <c r="D606" s="25">
        <f>Table1[[#This Row],[Fleet Rank]]</f>
        <v>0</v>
      </c>
      <c r="E606" s="25">
        <f>Table1[[#This Row],[PVP For ADV]]</f>
        <v>0</v>
      </c>
      <c r="F606" s="25">
        <f>Table1[[#This Row],[STF Lead For ADV]]</f>
        <v>0</v>
      </c>
      <c r="G606" s="25" t="str">
        <f>IF(Table1[[#This Row],[LFC Still Needed For ADV]]&lt;0,"Yes","No")</f>
        <v>No</v>
      </c>
      <c r="H606">
        <f>Table1[[#This Row],[On Website]]</f>
        <v>0</v>
      </c>
      <c r="I606">
        <f>Table1[[#This Row],[Setup Team Speak]]</f>
        <v>0</v>
      </c>
      <c r="J606" s="26" t="str">
        <f>IF(AND(Table2[[#This Row],[STF for ADV]],Table2[[#This Row],[PVP For ADV]],Table2[[#This Row],[On Website]],Table2[[#This Row],[Setup Team Speak]]="Yes"),"Yes","No")</f>
        <v>No</v>
      </c>
    </row>
    <row r="607" spans="2:10" x14ac:dyDescent="0.25">
      <c r="B607" s="24">
        <f>Table1[[#This Row],[Character name]]</f>
        <v>0</v>
      </c>
      <c r="C607" s="25">
        <f>Table1[[#This Row],[At Handle]]</f>
        <v>0</v>
      </c>
      <c r="D607" s="25">
        <f>Table1[[#This Row],[Fleet Rank]]</f>
        <v>0</v>
      </c>
      <c r="E607" s="25">
        <f>Table1[[#This Row],[PVP For ADV]]</f>
        <v>0</v>
      </c>
      <c r="F607" s="25">
        <f>Table1[[#This Row],[STF Lead For ADV]]</f>
        <v>0</v>
      </c>
      <c r="G607" s="25" t="str">
        <f>IF(Table1[[#This Row],[LFC Still Needed For ADV]]&lt;0,"Yes","No")</f>
        <v>No</v>
      </c>
      <c r="H607">
        <f>Table1[[#This Row],[On Website]]</f>
        <v>0</v>
      </c>
      <c r="I607">
        <f>Table1[[#This Row],[Setup Team Speak]]</f>
        <v>0</v>
      </c>
      <c r="J607" s="26" t="str">
        <f>IF(AND(Table2[[#This Row],[STF for ADV]],Table2[[#This Row],[PVP For ADV]],Table2[[#This Row],[On Website]],Table2[[#This Row],[Setup Team Speak]]="Yes"),"Yes","No")</f>
        <v>No</v>
      </c>
    </row>
    <row r="608" spans="2:10" x14ac:dyDescent="0.25">
      <c r="B608" s="24">
        <f>Table1[[#This Row],[Character name]]</f>
        <v>0</v>
      </c>
      <c r="C608" s="25">
        <f>Table1[[#This Row],[At Handle]]</f>
        <v>0</v>
      </c>
      <c r="D608" s="25">
        <f>Table1[[#This Row],[Fleet Rank]]</f>
        <v>0</v>
      </c>
      <c r="E608" s="25">
        <f>Table1[[#This Row],[PVP For ADV]]</f>
        <v>0</v>
      </c>
      <c r="F608" s="25">
        <f>Table1[[#This Row],[STF Lead For ADV]]</f>
        <v>0</v>
      </c>
      <c r="G608" s="25" t="str">
        <f>IF(Table1[[#This Row],[LFC Still Needed For ADV]]&lt;0,"Yes","No")</f>
        <v>No</v>
      </c>
      <c r="H608">
        <f>Table1[[#This Row],[On Website]]</f>
        <v>0</v>
      </c>
      <c r="I608">
        <f>Table1[[#This Row],[Setup Team Speak]]</f>
        <v>0</v>
      </c>
      <c r="J608" s="26" t="str">
        <f>IF(AND(Table2[[#This Row],[STF for ADV]],Table2[[#This Row],[PVP For ADV]],Table2[[#This Row],[On Website]],Table2[[#This Row],[Setup Team Speak]]="Yes"),"Yes","No")</f>
        <v>No</v>
      </c>
    </row>
    <row r="609" spans="2:10" x14ac:dyDescent="0.25">
      <c r="B609" s="24">
        <f>Table1[[#This Row],[Character name]]</f>
        <v>0</v>
      </c>
      <c r="C609" s="25">
        <f>Table1[[#This Row],[At Handle]]</f>
        <v>0</v>
      </c>
      <c r="D609" s="25">
        <f>Table1[[#This Row],[Fleet Rank]]</f>
        <v>0</v>
      </c>
      <c r="E609" s="25">
        <f>Table1[[#This Row],[PVP For ADV]]</f>
        <v>0</v>
      </c>
      <c r="F609" s="25">
        <f>Table1[[#This Row],[STF Lead For ADV]]</f>
        <v>0</v>
      </c>
      <c r="G609" s="25" t="str">
        <f>IF(Table1[[#This Row],[LFC Still Needed For ADV]]&lt;0,"Yes","No")</f>
        <v>No</v>
      </c>
      <c r="H609">
        <f>Table1[[#This Row],[On Website]]</f>
        <v>0</v>
      </c>
      <c r="I609">
        <f>Table1[[#This Row],[Setup Team Speak]]</f>
        <v>0</v>
      </c>
      <c r="J609" s="26" t="str">
        <f>IF(AND(Table2[[#This Row],[STF for ADV]],Table2[[#This Row],[PVP For ADV]],Table2[[#This Row],[On Website]],Table2[[#This Row],[Setup Team Speak]]="Yes"),"Yes","No")</f>
        <v>No</v>
      </c>
    </row>
    <row r="610" spans="2:10" x14ac:dyDescent="0.25">
      <c r="B610" s="24">
        <f>Table1[[#This Row],[Character name]]</f>
        <v>0</v>
      </c>
      <c r="C610" s="25">
        <f>Table1[[#This Row],[At Handle]]</f>
        <v>0</v>
      </c>
      <c r="D610" s="25">
        <f>Table1[[#This Row],[Fleet Rank]]</f>
        <v>0</v>
      </c>
      <c r="E610" s="25">
        <f>Table1[[#This Row],[PVP For ADV]]</f>
        <v>0</v>
      </c>
      <c r="F610" s="25">
        <f>Table1[[#This Row],[STF Lead For ADV]]</f>
        <v>0</v>
      </c>
      <c r="G610" s="25" t="str">
        <f>IF(Table1[[#This Row],[LFC Still Needed For ADV]]&lt;0,"Yes","No")</f>
        <v>No</v>
      </c>
      <c r="H610">
        <f>Table1[[#This Row],[On Website]]</f>
        <v>0</v>
      </c>
      <c r="I610">
        <f>Table1[[#This Row],[Setup Team Speak]]</f>
        <v>0</v>
      </c>
      <c r="J610" s="26" t="str">
        <f>IF(AND(Table2[[#This Row],[STF for ADV]],Table2[[#This Row],[PVP For ADV]],Table2[[#This Row],[On Website]],Table2[[#This Row],[Setup Team Speak]]="Yes"),"Yes","No")</f>
        <v>No</v>
      </c>
    </row>
    <row r="611" spans="2:10" x14ac:dyDescent="0.25">
      <c r="B611" s="24">
        <f>Table1[[#This Row],[Character name]]</f>
        <v>0</v>
      </c>
      <c r="C611" s="25">
        <f>Table1[[#This Row],[At Handle]]</f>
        <v>0</v>
      </c>
      <c r="D611" s="25">
        <f>Table1[[#This Row],[Fleet Rank]]</f>
        <v>0</v>
      </c>
      <c r="E611" s="25">
        <f>Table1[[#This Row],[PVP For ADV]]</f>
        <v>0</v>
      </c>
      <c r="F611" s="25">
        <f>Table1[[#This Row],[STF Lead For ADV]]</f>
        <v>0</v>
      </c>
      <c r="G611" s="25" t="str">
        <f>IF(Table1[[#This Row],[LFC Still Needed For ADV]]&lt;0,"Yes","No")</f>
        <v>No</v>
      </c>
      <c r="H611">
        <f>Table1[[#This Row],[On Website]]</f>
        <v>0</v>
      </c>
      <c r="I611">
        <f>Table1[[#This Row],[Setup Team Speak]]</f>
        <v>0</v>
      </c>
      <c r="J611" s="26" t="str">
        <f>IF(AND(Table2[[#This Row],[STF for ADV]],Table2[[#This Row],[PVP For ADV]],Table2[[#This Row],[On Website]],Table2[[#This Row],[Setup Team Speak]]="Yes"),"Yes","No")</f>
        <v>No</v>
      </c>
    </row>
    <row r="612" spans="2:10" x14ac:dyDescent="0.25">
      <c r="B612" s="24">
        <f>Table1[[#This Row],[Character name]]</f>
        <v>0</v>
      </c>
      <c r="C612" s="25">
        <f>Table1[[#This Row],[At Handle]]</f>
        <v>0</v>
      </c>
      <c r="D612" s="25">
        <f>Table1[[#This Row],[Fleet Rank]]</f>
        <v>0</v>
      </c>
      <c r="E612" s="25">
        <f>Table1[[#This Row],[PVP For ADV]]</f>
        <v>0</v>
      </c>
      <c r="F612" s="25">
        <f>Table1[[#This Row],[STF Lead For ADV]]</f>
        <v>0</v>
      </c>
      <c r="G612" s="25" t="str">
        <f>IF(Table1[[#This Row],[LFC Still Needed For ADV]]&lt;0,"Yes","No")</f>
        <v>No</v>
      </c>
      <c r="H612">
        <f>Table1[[#This Row],[On Website]]</f>
        <v>0</v>
      </c>
      <c r="I612">
        <f>Table1[[#This Row],[Setup Team Speak]]</f>
        <v>0</v>
      </c>
      <c r="J612" s="26" t="str">
        <f>IF(AND(Table2[[#This Row],[STF for ADV]],Table2[[#This Row],[PVP For ADV]],Table2[[#This Row],[On Website]],Table2[[#This Row],[Setup Team Speak]]="Yes"),"Yes","No")</f>
        <v>No</v>
      </c>
    </row>
    <row r="613" spans="2:10" x14ac:dyDescent="0.25">
      <c r="B613" s="24">
        <f>Table1[[#This Row],[Character name]]</f>
        <v>0</v>
      </c>
      <c r="C613" s="25">
        <f>Table1[[#This Row],[At Handle]]</f>
        <v>0</v>
      </c>
      <c r="D613" s="25">
        <f>Table1[[#This Row],[Fleet Rank]]</f>
        <v>0</v>
      </c>
      <c r="E613" s="25">
        <f>Table1[[#This Row],[PVP For ADV]]</f>
        <v>0</v>
      </c>
      <c r="F613" s="25">
        <f>Table1[[#This Row],[STF Lead For ADV]]</f>
        <v>0</v>
      </c>
      <c r="G613" s="25" t="str">
        <f>IF(Table1[[#This Row],[LFC Still Needed For ADV]]&lt;0,"Yes","No")</f>
        <v>No</v>
      </c>
      <c r="H613">
        <f>Table1[[#This Row],[On Website]]</f>
        <v>0</v>
      </c>
      <c r="I613">
        <f>Table1[[#This Row],[Setup Team Speak]]</f>
        <v>0</v>
      </c>
      <c r="J613" s="26" t="str">
        <f>IF(AND(Table2[[#This Row],[STF for ADV]],Table2[[#This Row],[PVP For ADV]],Table2[[#This Row],[On Website]],Table2[[#This Row],[Setup Team Speak]]="Yes"),"Yes","No")</f>
        <v>No</v>
      </c>
    </row>
    <row r="614" spans="2:10" x14ac:dyDescent="0.25">
      <c r="B614" s="24">
        <f>Table1[[#This Row],[Character name]]</f>
        <v>0</v>
      </c>
      <c r="C614" s="25">
        <f>Table1[[#This Row],[At Handle]]</f>
        <v>0</v>
      </c>
      <c r="D614" s="25">
        <f>Table1[[#This Row],[Fleet Rank]]</f>
        <v>0</v>
      </c>
      <c r="E614" s="25">
        <f>Table1[[#This Row],[PVP For ADV]]</f>
        <v>0</v>
      </c>
      <c r="F614" s="25">
        <f>Table1[[#This Row],[STF Lead For ADV]]</f>
        <v>0</v>
      </c>
      <c r="G614" s="25" t="str">
        <f>IF(Table1[[#This Row],[LFC Still Needed For ADV]]&lt;0,"Yes","No")</f>
        <v>No</v>
      </c>
      <c r="H614">
        <f>Table1[[#This Row],[On Website]]</f>
        <v>0</v>
      </c>
      <c r="I614">
        <f>Table1[[#This Row],[Setup Team Speak]]</f>
        <v>0</v>
      </c>
      <c r="J614" s="26" t="str">
        <f>IF(AND(Table2[[#This Row],[STF for ADV]],Table2[[#This Row],[PVP For ADV]],Table2[[#This Row],[On Website]],Table2[[#This Row],[Setup Team Speak]]="Yes"),"Yes","No")</f>
        <v>No</v>
      </c>
    </row>
    <row r="615" spans="2:10" x14ac:dyDescent="0.25">
      <c r="B615" s="24">
        <f>Table1[[#This Row],[Character name]]</f>
        <v>0</v>
      </c>
      <c r="C615" s="25">
        <f>Table1[[#This Row],[At Handle]]</f>
        <v>0</v>
      </c>
      <c r="D615" s="25">
        <f>Table1[[#This Row],[Fleet Rank]]</f>
        <v>0</v>
      </c>
      <c r="E615" s="25">
        <f>Table1[[#This Row],[PVP For ADV]]</f>
        <v>0</v>
      </c>
      <c r="F615" s="25">
        <f>Table1[[#This Row],[STF Lead For ADV]]</f>
        <v>0</v>
      </c>
      <c r="G615" s="25" t="str">
        <f>IF(Table1[[#This Row],[LFC Still Needed For ADV]]&lt;0,"Yes","No")</f>
        <v>No</v>
      </c>
      <c r="H615">
        <f>Table1[[#This Row],[On Website]]</f>
        <v>0</v>
      </c>
      <c r="I615">
        <f>Table1[[#This Row],[Setup Team Speak]]</f>
        <v>0</v>
      </c>
      <c r="J615" s="26" t="str">
        <f>IF(AND(Table2[[#This Row],[STF for ADV]],Table2[[#This Row],[PVP For ADV]],Table2[[#This Row],[On Website]],Table2[[#This Row],[Setup Team Speak]]="Yes"),"Yes","No")</f>
        <v>No</v>
      </c>
    </row>
    <row r="616" spans="2:10" x14ac:dyDescent="0.25">
      <c r="B616" s="24">
        <f>Table1[[#This Row],[Character name]]</f>
        <v>0</v>
      </c>
      <c r="C616" s="25">
        <f>Table1[[#This Row],[At Handle]]</f>
        <v>0</v>
      </c>
      <c r="D616" s="25">
        <f>Table1[[#This Row],[Fleet Rank]]</f>
        <v>0</v>
      </c>
      <c r="E616" s="25">
        <f>Table1[[#This Row],[PVP For ADV]]</f>
        <v>0</v>
      </c>
      <c r="F616" s="25">
        <f>Table1[[#This Row],[STF Lead For ADV]]</f>
        <v>0</v>
      </c>
      <c r="G616" s="25" t="str">
        <f>IF(Table1[[#This Row],[LFC Still Needed For ADV]]&lt;0,"Yes","No")</f>
        <v>No</v>
      </c>
      <c r="H616">
        <f>Table1[[#This Row],[On Website]]</f>
        <v>0</v>
      </c>
      <c r="I616">
        <f>Table1[[#This Row],[Setup Team Speak]]</f>
        <v>0</v>
      </c>
      <c r="J616" s="26" t="str">
        <f>IF(AND(Table2[[#This Row],[STF for ADV]],Table2[[#This Row],[PVP For ADV]],Table2[[#This Row],[On Website]],Table2[[#This Row],[Setup Team Speak]]="Yes"),"Yes","No")</f>
        <v>No</v>
      </c>
    </row>
    <row r="617" spans="2:10" x14ac:dyDescent="0.25">
      <c r="B617" s="24">
        <f>Table1[[#This Row],[Character name]]</f>
        <v>0</v>
      </c>
      <c r="C617" s="25">
        <f>Table1[[#This Row],[At Handle]]</f>
        <v>0</v>
      </c>
      <c r="D617" s="25">
        <f>Table1[[#This Row],[Fleet Rank]]</f>
        <v>0</v>
      </c>
      <c r="E617" s="25">
        <f>Table1[[#This Row],[PVP For ADV]]</f>
        <v>0</v>
      </c>
      <c r="F617" s="25">
        <f>Table1[[#This Row],[STF Lead For ADV]]</f>
        <v>0</v>
      </c>
      <c r="G617" s="25" t="str">
        <f>IF(Table1[[#This Row],[LFC Still Needed For ADV]]&lt;0,"Yes","No")</f>
        <v>No</v>
      </c>
      <c r="H617">
        <f>Table1[[#This Row],[On Website]]</f>
        <v>0</v>
      </c>
      <c r="I617">
        <f>Table1[[#This Row],[Setup Team Speak]]</f>
        <v>0</v>
      </c>
      <c r="J617" s="26" t="str">
        <f>IF(AND(Table2[[#This Row],[STF for ADV]],Table2[[#This Row],[PVP For ADV]],Table2[[#This Row],[On Website]],Table2[[#This Row],[Setup Team Speak]]="Yes"),"Yes","No")</f>
        <v>No</v>
      </c>
    </row>
    <row r="618" spans="2:10" x14ac:dyDescent="0.25">
      <c r="B618" s="24">
        <f>Table1[[#This Row],[Character name]]</f>
        <v>0</v>
      </c>
      <c r="C618" s="25">
        <f>Table1[[#This Row],[At Handle]]</f>
        <v>0</v>
      </c>
      <c r="D618" s="25">
        <f>Table1[[#This Row],[Fleet Rank]]</f>
        <v>0</v>
      </c>
      <c r="E618" s="25">
        <f>Table1[[#This Row],[PVP For ADV]]</f>
        <v>0</v>
      </c>
      <c r="F618" s="25">
        <f>Table1[[#This Row],[STF Lead For ADV]]</f>
        <v>0</v>
      </c>
      <c r="G618" s="25" t="str">
        <f>IF(Table1[[#This Row],[LFC Still Needed For ADV]]&lt;0,"Yes","No")</f>
        <v>No</v>
      </c>
      <c r="H618">
        <f>Table1[[#This Row],[On Website]]</f>
        <v>0</v>
      </c>
      <c r="I618">
        <f>Table1[[#This Row],[Setup Team Speak]]</f>
        <v>0</v>
      </c>
      <c r="J618" s="26" t="str">
        <f>IF(AND(Table2[[#This Row],[STF for ADV]],Table2[[#This Row],[PVP For ADV]],Table2[[#This Row],[On Website]],Table2[[#This Row],[Setup Team Speak]]="Yes"),"Yes","No")</f>
        <v>No</v>
      </c>
    </row>
    <row r="619" spans="2:10" x14ac:dyDescent="0.25">
      <c r="B619" s="24">
        <f>Table1[[#This Row],[Character name]]</f>
        <v>0</v>
      </c>
      <c r="C619" s="25">
        <f>Table1[[#This Row],[At Handle]]</f>
        <v>0</v>
      </c>
      <c r="D619" s="25">
        <f>Table1[[#This Row],[Fleet Rank]]</f>
        <v>0</v>
      </c>
      <c r="E619" s="25">
        <f>Table1[[#This Row],[PVP For ADV]]</f>
        <v>0</v>
      </c>
      <c r="F619" s="25">
        <f>Table1[[#This Row],[STF Lead For ADV]]</f>
        <v>0</v>
      </c>
      <c r="G619" s="25" t="str">
        <f>IF(Table1[[#This Row],[LFC Still Needed For ADV]]&lt;0,"Yes","No")</f>
        <v>No</v>
      </c>
      <c r="H619">
        <f>Table1[[#This Row],[On Website]]</f>
        <v>0</v>
      </c>
      <c r="I619">
        <f>Table1[[#This Row],[Setup Team Speak]]</f>
        <v>0</v>
      </c>
      <c r="J619" s="26" t="str">
        <f>IF(AND(Table2[[#This Row],[STF for ADV]],Table2[[#This Row],[PVP For ADV]],Table2[[#This Row],[On Website]],Table2[[#This Row],[Setup Team Speak]]="Yes"),"Yes","No")</f>
        <v>No</v>
      </c>
    </row>
    <row r="620" spans="2:10" x14ac:dyDescent="0.25">
      <c r="B620" s="24">
        <f>Table1[[#This Row],[Character name]]</f>
        <v>0</v>
      </c>
      <c r="C620" s="25">
        <f>Table1[[#This Row],[At Handle]]</f>
        <v>0</v>
      </c>
      <c r="D620" s="25">
        <f>Table1[[#This Row],[Fleet Rank]]</f>
        <v>0</v>
      </c>
      <c r="E620" s="25">
        <f>Table1[[#This Row],[PVP For ADV]]</f>
        <v>0</v>
      </c>
      <c r="F620" s="25">
        <f>Table1[[#This Row],[STF Lead For ADV]]</f>
        <v>0</v>
      </c>
      <c r="G620" s="25" t="str">
        <f>IF(Table1[[#This Row],[LFC Still Needed For ADV]]&lt;0,"Yes","No")</f>
        <v>No</v>
      </c>
      <c r="H620">
        <f>Table1[[#This Row],[On Website]]</f>
        <v>0</v>
      </c>
      <c r="I620">
        <f>Table1[[#This Row],[Setup Team Speak]]</f>
        <v>0</v>
      </c>
      <c r="J620" s="26" t="str">
        <f>IF(AND(Table2[[#This Row],[STF for ADV]],Table2[[#This Row],[PVP For ADV]],Table2[[#This Row],[On Website]],Table2[[#This Row],[Setup Team Speak]]="Yes"),"Yes","No")</f>
        <v>No</v>
      </c>
    </row>
    <row r="621" spans="2:10" x14ac:dyDescent="0.25">
      <c r="B621" s="24">
        <f>Table1[[#This Row],[Character name]]</f>
        <v>0</v>
      </c>
      <c r="C621" s="25">
        <f>Table1[[#This Row],[At Handle]]</f>
        <v>0</v>
      </c>
      <c r="D621" s="25">
        <f>Table1[[#This Row],[Fleet Rank]]</f>
        <v>0</v>
      </c>
      <c r="E621" s="25">
        <f>Table1[[#This Row],[PVP For ADV]]</f>
        <v>0</v>
      </c>
      <c r="F621" s="25">
        <f>Table1[[#This Row],[STF Lead For ADV]]</f>
        <v>0</v>
      </c>
      <c r="G621" s="25" t="str">
        <f>IF(Table1[[#This Row],[LFC Still Needed For ADV]]&lt;0,"Yes","No")</f>
        <v>No</v>
      </c>
      <c r="H621">
        <f>Table1[[#This Row],[On Website]]</f>
        <v>0</v>
      </c>
      <c r="I621">
        <f>Table1[[#This Row],[Setup Team Speak]]</f>
        <v>0</v>
      </c>
      <c r="J621" s="26" t="str">
        <f>IF(AND(Table2[[#This Row],[STF for ADV]],Table2[[#This Row],[PVP For ADV]],Table2[[#This Row],[On Website]],Table2[[#This Row],[Setup Team Speak]]="Yes"),"Yes","No")</f>
        <v>No</v>
      </c>
    </row>
    <row r="622" spans="2:10" x14ac:dyDescent="0.25">
      <c r="B622" s="24">
        <f>Table1[[#This Row],[Character name]]</f>
        <v>0</v>
      </c>
      <c r="C622" s="25">
        <f>Table1[[#This Row],[At Handle]]</f>
        <v>0</v>
      </c>
      <c r="D622" s="25">
        <f>Table1[[#This Row],[Fleet Rank]]</f>
        <v>0</v>
      </c>
      <c r="E622" s="25">
        <f>Table1[[#This Row],[PVP For ADV]]</f>
        <v>0</v>
      </c>
      <c r="F622" s="25">
        <f>Table1[[#This Row],[STF Lead For ADV]]</f>
        <v>0</v>
      </c>
      <c r="G622" s="25" t="str">
        <f>IF(Table1[[#This Row],[LFC Still Needed For ADV]]&lt;0,"Yes","No")</f>
        <v>No</v>
      </c>
      <c r="H622">
        <f>Table1[[#This Row],[On Website]]</f>
        <v>0</v>
      </c>
      <c r="I622">
        <f>Table1[[#This Row],[Setup Team Speak]]</f>
        <v>0</v>
      </c>
      <c r="J622" s="26" t="str">
        <f>IF(AND(Table2[[#This Row],[STF for ADV]],Table2[[#This Row],[PVP For ADV]],Table2[[#This Row],[On Website]],Table2[[#This Row],[Setup Team Speak]]="Yes"),"Yes","No")</f>
        <v>No</v>
      </c>
    </row>
    <row r="623" spans="2:10" x14ac:dyDescent="0.25">
      <c r="B623" s="24">
        <f>Table1[[#This Row],[Character name]]</f>
        <v>0</v>
      </c>
      <c r="C623" s="25">
        <f>Table1[[#This Row],[At Handle]]</f>
        <v>0</v>
      </c>
      <c r="D623" s="25">
        <f>Table1[[#This Row],[Fleet Rank]]</f>
        <v>0</v>
      </c>
      <c r="E623" s="25">
        <f>Table1[[#This Row],[PVP For ADV]]</f>
        <v>0</v>
      </c>
      <c r="F623" s="25">
        <f>Table1[[#This Row],[STF Lead For ADV]]</f>
        <v>0</v>
      </c>
      <c r="G623" s="25" t="str">
        <f>IF(Table1[[#This Row],[LFC Still Needed For ADV]]&lt;0,"Yes","No")</f>
        <v>No</v>
      </c>
      <c r="H623">
        <f>Table1[[#This Row],[On Website]]</f>
        <v>0</v>
      </c>
      <c r="I623">
        <f>Table1[[#This Row],[Setup Team Speak]]</f>
        <v>0</v>
      </c>
      <c r="J623" s="26" t="str">
        <f>IF(AND(Table2[[#This Row],[STF for ADV]],Table2[[#This Row],[PVP For ADV]],Table2[[#This Row],[On Website]],Table2[[#This Row],[Setup Team Speak]]="Yes"),"Yes","No")</f>
        <v>No</v>
      </c>
    </row>
    <row r="624" spans="2:10" x14ac:dyDescent="0.25">
      <c r="B624" s="24">
        <f>Table1[[#This Row],[Character name]]</f>
        <v>0</v>
      </c>
      <c r="C624" s="25">
        <f>Table1[[#This Row],[At Handle]]</f>
        <v>0</v>
      </c>
      <c r="D624" s="25">
        <f>Table1[[#This Row],[Fleet Rank]]</f>
        <v>0</v>
      </c>
      <c r="E624" s="25">
        <f>Table1[[#This Row],[PVP For ADV]]</f>
        <v>0</v>
      </c>
      <c r="F624" s="25">
        <f>Table1[[#This Row],[STF Lead For ADV]]</f>
        <v>0</v>
      </c>
      <c r="G624" s="25" t="str">
        <f>IF(Table1[[#This Row],[LFC Still Needed For ADV]]&lt;0,"Yes","No")</f>
        <v>No</v>
      </c>
      <c r="H624">
        <f>Table1[[#This Row],[On Website]]</f>
        <v>0</v>
      </c>
      <c r="I624">
        <f>Table1[[#This Row],[Setup Team Speak]]</f>
        <v>0</v>
      </c>
      <c r="J624" s="26" t="str">
        <f>IF(AND(Table2[[#This Row],[STF for ADV]],Table2[[#This Row],[PVP For ADV]],Table2[[#This Row],[On Website]],Table2[[#This Row],[Setup Team Speak]]="Yes"),"Yes","No")</f>
        <v>No</v>
      </c>
    </row>
    <row r="625" spans="2:10" x14ac:dyDescent="0.25">
      <c r="B625" s="24">
        <f>Table1[[#This Row],[Character name]]</f>
        <v>0</v>
      </c>
      <c r="C625" s="25">
        <f>Table1[[#This Row],[At Handle]]</f>
        <v>0</v>
      </c>
      <c r="D625" s="25">
        <f>Table1[[#This Row],[Fleet Rank]]</f>
        <v>0</v>
      </c>
      <c r="E625" s="25">
        <f>Table1[[#This Row],[PVP For ADV]]</f>
        <v>0</v>
      </c>
      <c r="F625" s="25">
        <f>Table1[[#This Row],[STF Lead For ADV]]</f>
        <v>0</v>
      </c>
      <c r="G625" s="25" t="str">
        <f>IF(Table1[[#This Row],[LFC Still Needed For ADV]]&lt;0,"Yes","No")</f>
        <v>No</v>
      </c>
      <c r="H625">
        <f>Table1[[#This Row],[On Website]]</f>
        <v>0</v>
      </c>
      <c r="I625">
        <f>Table1[[#This Row],[Setup Team Speak]]</f>
        <v>0</v>
      </c>
      <c r="J625" s="26" t="str">
        <f>IF(AND(Table2[[#This Row],[STF for ADV]],Table2[[#This Row],[PVP For ADV]],Table2[[#This Row],[On Website]],Table2[[#This Row],[Setup Team Speak]]="Yes"),"Yes","No")</f>
        <v>No</v>
      </c>
    </row>
    <row r="626" spans="2:10" x14ac:dyDescent="0.25">
      <c r="B626" s="24">
        <f>Table1[[#This Row],[Character name]]</f>
        <v>0</v>
      </c>
      <c r="C626" s="25">
        <f>Table1[[#This Row],[At Handle]]</f>
        <v>0</v>
      </c>
      <c r="D626" s="25">
        <f>Table1[[#This Row],[Fleet Rank]]</f>
        <v>0</v>
      </c>
      <c r="E626" s="25">
        <f>Table1[[#This Row],[PVP For ADV]]</f>
        <v>0</v>
      </c>
      <c r="F626" s="25">
        <f>Table1[[#This Row],[STF Lead For ADV]]</f>
        <v>0</v>
      </c>
      <c r="G626" s="25" t="str">
        <f>IF(Table1[[#This Row],[LFC Still Needed For ADV]]&lt;0,"Yes","No")</f>
        <v>No</v>
      </c>
      <c r="H626">
        <f>Table1[[#This Row],[On Website]]</f>
        <v>0</v>
      </c>
      <c r="I626">
        <f>Table1[[#This Row],[Setup Team Speak]]</f>
        <v>0</v>
      </c>
      <c r="J626" s="26" t="str">
        <f>IF(AND(Table2[[#This Row],[STF for ADV]],Table2[[#This Row],[PVP For ADV]],Table2[[#This Row],[On Website]],Table2[[#This Row],[Setup Team Speak]]="Yes"),"Yes","No")</f>
        <v>No</v>
      </c>
    </row>
    <row r="627" spans="2:10" x14ac:dyDescent="0.25">
      <c r="B627" s="24">
        <f>Table1[[#This Row],[Character name]]</f>
        <v>0</v>
      </c>
      <c r="C627" s="25">
        <f>Table1[[#This Row],[At Handle]]</f>
        <v>0</v>
      </c>
      <c r="D627" s="25">
        <f>Table1[[#This Row],[Fleet Rank]]</f>
        <v>0</v>
      </c>
      <c r="E627" s="25">
        <f>Table1[[#This Row],[PVP For ADV]]</f>
        <v>0</v>
      </c>
      <c r="F627" s="25">
        <f>Table1[[#This Row],[STF Lead For ADV]]</f>
        <v>0</v>
      </c>
      <c r="G627" s="25" t="str">
        <f>IF(Table1[[#This Row],[LFC Still Needed For ADV]]&lt;0,"Yes","No")</f>
        <v>No</v>
      </c>
      <c r="H627">
        <f>Table1[[#This Row],[On Website]]</f>
        <v>0</v>
      </c>
      <c r="I627">
        <f>Table1[[#This Row],[Setup Team Speak]]</f>
        <v>0</v>
      </c>
      <c r="J627" s="26" t="str">
        <f>IF(AND(Table2[[#This Row],[STF for ADV]],Table2[[#This Row],[PVP For ADV]],Table2[[#This Row],[On Website]],Table2[[#This Row],[Setup Team Speak]]="Yes"),"Yes","No")</f>
        <v>No</v>
      </c>
    </row>
    <row r="628" spans="2:10" x14ac:dyDescent="0.25">
      <c r="B628" s="24">
        <f>Table1[[#This Row],[Character name]]</f>
        <v>0</v>
      </c>
      <c r="C628" s="25">
        <f>Table1[[#This Row],[At Handle]]</f>
        <v>0</v>
      </c>
      <c r="D628" s="25">
        <f>Table1[[#This Row],[Fleet Rank]]</f>
        <v>0</v>
      </c>
      <c r="E628" s="25">
        <f>Table1[[#This Row],[PVP For ADV]]</f>
        <v>0</v>
      </c>
      <c r="F628" s="25">
        <f>Table1[[#This Row],[STF Lead For ADV]]</f>
        <v>0</v>
      </c>
      <c r="G628" s="25" t="str">
        <f>IF(Table1[[#This Row],[LFC Still Needed For ADV]]&lt;0,"Yes","No")</f>
        <v>No</v>
      </c>
      <c r="H628">
        <f>Table1[[#This Row],[On Website]]</f>
        <v>0</v>
      </c>
      <c r="I628">
        <f>Table1[[#This Row],[Setup Team Speak]]</f>
        <v>0</v>
      </c>
      <c r="J628" s="26" t="str">
        <f>IF(AND(Table2[[#This Row],[STF for ADV]],Table2[[#This Row],[PVP For ADV]],Table2[[#This Row],[On Website]],Table2[[#This Row],[Setup Team Speak]]="Yes"),"Yes","No")</f>
        <v>No</v>
      </c>
    </row>
    <row r="629" spans="2:10" x14ac:dyDescent="0.25">
      <c r="B629" s="24">
        <f>Table1[[#This Row],[Character name]]</f>
        <v>0</v>
      </c>
      <c r="C629" s="25">
        <f>Table1[[#This Row],[At Handle]]</f>
        <v>0</v>
      </c>
      <c r="D629" s="25">
        <f>Table1[[#This Row],[Fleet Rank]]</f>
        <v>0</v>
      </c>
      <c r="E629" s="25">
        <f>Table1[[#This Row],[PVP For ADV]]</f>
        <v>0</v>
      </c>
      <c r="F629" s="25">
        <f>Table1[[#This Row],[STF Lead For ADV]]</f>
        <v>0</v>
      </c>
      <c r="G629" s="25" t="str">
        <f>IF(Table1[[#This Row],[LFC Still Needed For ADV]]&lt;0,"Yes","No")</f>
        <v>No</v>
      </c>
      <c r="H629">
        <f>Table1[[#This Row],[On Website]]</f>
        <v>0</v>
      </c>
      <c r="I629">
        <f>Table1[[#This Row],[Setup Team Speak]]</f>
        <v>0</v>
      </c>
      <c r="J629" s="26" t="str">
        <f>IF(AND(Table2[[#This Row],[STF for ADV]],Table2[[#This Row],[PVP For ADV]],Table2[[#This Row],[On Website]],Table2[[#This Row],[Setup Team Speak]]="Yes"),"Yes","No")</f>
        <v>No</v>
      </c>
    </row>
    <row r="630" spans="2:10" x14ac:dyDescent="0.25">
      <c r="B630" s="24">
        <f>Table1[[#This Row],[Character name]]</f>
        <v>0</v>
      </c>
      <c r="C630" s="25">
        <f>Table1[[#This Row],[At Handle]]</f>
        <v>0</v>
      </c>
      <c r="D630" s="25">
        <f>Table1[[#This Row],[Fleet Rank]]</f>
        <v>0</v>
      </c>
      <c r="E630" s="25">
        <f>Table1[[#This Row],[PVP For ADV]]</f>
        <v>0</v>
      </c>
      <c r="F630" s="25">
        <f>Table1[[#This Row],[STF Lead For ADV]]</f>
        <v>0</v>
      </c>
      <c r="G630" s="25" t="str">
        <f>IF(Table1[[#This Row],[LFC Still Needed For ADV]]&lt;0,"Yes","No")</f>
        <v>No</v>
      </c>
      <c r="H630">
        <f>Table1[[#This Row],[On Website]]</f>
        <v>0</v>
      </c>
      <c r="I630">
        <f>Table1[[#This Row],[Setup Team Speak]]</f>
        <v>0</v>
      </c>
      <c r="J630" s="26" t="str">
        <f>IF(AND(Table2[[#This Row],[STF for ADV]],Table2[[#This Row],[PVP For ADV]],Table2[[#This Row],[On Website]],Table2[[#This Row],[Setup Team Speak]]="Yes"),"Yes","No")</f>
        <v>No</v>
      </c>
    </row>
    <row r="631" spans="2:10" x14ac:dyDescent="0.25">
      <c r="B631" s="24">
        <f>Table1[[#This Row],[Character name]]</f>
        <v>0</v>
      </c>
      <c r="C631" s="25">
        <f>Table1[[#This Row],[At Handle]]</f>
        <v>0</v>
      </c>
      <c r="D631" s="25">
        <f>Table1[[#This Row],[Fleet Rank]]</f>
        <v>0</v>
      </c>
      <c r="E631" s="25">
        <f>Table1[[#This Row],[PVP For ADV]]</f>
        <v>0</v>
      </c>
      <c r="F631" s="25">
        <f>Table1[[#This Row],[STF Lead For ADV]]</f>
        <v>0</v>
      </c>
      <c r="G631" s="25" t="str">
        <f>IF(Table1[[#This Row],[LFC Still Needed For ADV]]&lt;0,"Yes","No")</f>
        <v>No</v>
      </c>
      <c r="H631">
        <f>Table1[[#This Row],[On Website]]</f>
        <v>0</v>
      </c>
      <c r="I631">
        <f>Table1[[#This Row],[Setup Team Speak]]</f>
        <v>0</v>
      </c>
      <c r="J631" s="26" t="str">
        <f>IF(AND(Table2[[#This Row],[STF for ADV]],Table2[[#This Row],[PVP For ADV]],Table2[[#This Row],[On Website]],Table2[[#This Row],[Setup Team Speak]]="Yes"),"Yes","No")</f>
        <v>No</v>
      </c>
    </row>
    <row r="632" spans="2:10" x14ac:dyDescent="0.25">
      <c r="B632" s="24">
        <f>Table1[[#This Row],[Character name]]</f>
        <v>0</v>
      </c>
      <c r="C632" s="25">
        <f>Table1[[#This Row],[At Handle]]</f>
        <v>0</v>
      </c>
      <c r="D632" s="25">
        <f>Table1[[#This Row],[Fleet Rank]]</f>
        <v>0</v>
      </c>
      <c r="E632" s="25">
        <f>Table1[[#This Row],[PVP For ADV]]</f>
        <v>0</v>
      </c>
      <c r="F632" s="25">
        <f>Table1[[#This Row],[STF Lead For ADV]]</f>
        <v>0</v>
      </c>
      <c r="G632" s="25" t="str">
        <f>IF(Table1[[#This Row],[LFC Still Needed For ADV]]&lt;0,"Yes","No")</f>
        <v>No</v>
      </c>
      <c r="H632">
        <f>Table1[[#This Row],[On Website]]</f>
        <v>0</v>
      </c>
      <c r="I632">
        <f>Table1[[#This Row],[Setup Team Speak]]</f>
        <v>0</v>
      </c>
      <c r="J632" s="26" t="str">
        <f>IF(AND(Table2[[#This Row],[STF for ADV]],Table2[[#This Row],[PVP For ADV]],Table2[[#This Row],[On Website]],Table2[[#This Row],[Setup Team Speak]]="Yes"),"Yes","No")</f>
        <v>No</v>
      </c>
    </row>
    <row r="633" spans="2:10" x14ac:dyDescent="0.25">
      <c r="B633" s="24">
        <f>Table1[[#This Row],[Character name]]</f>
        <v>0</v>
      </c>
      <c r="C633" s="25">
        <f>Table1[[#This Row],[At Handle]]</f>
        <v>0</v>
      </c>
      <c r="D633" s="25">
        <f>Table1[[#This Row],[Fleet Rank]]</f>
        <v>0</v>
      </c>
      <c r="E633" s="25">
        <f>Table1[[#This Row],[PVP For ADV]]</f>
        <v>0</v>
      </c>
      <c r="F633" s="25">
        <f>Table1[[#This Row],[STF Lead For ADV]]</f>
        <v>0</v>
      </c>
      <c r="G633" s="25" t="str">
        <f>IF(Table1[[#This Row],[LFC Still Needed For ADV]]&lt;0,"Yes","No")</f>
        <v>No</v>
      </c>
      <c r="H633">
        <f>Table1[[#This Row],[On Website]]</f>
        <v>0</v>
      </c>
      <c r="I633">
        <f>Table1[[#This Row],[Setup Team Speak]]</f>
        <v>0</v>
      </c>
      <c r="J633" s="26" t="str">
        <f>IF(AND(Table2[[#This Row],[STF for ADV]],Table2[[#This Row],[PVP For ADV]],Table2[[#This Row],[On Website]],Table2[[#This Row],[Setup Team Speak]]="Yes"),"Yes","No")</f>
        <v>No</v>
      </c>
    </row>
    <row r="634" spans="2:10" x14ac:dyDescent="0.25">
      <c r="B634" s="24">
        <f>Table1[[#This Row],[Character name]]</f>
        <v>0</v>
      </c>
      <c r="C634" s="25">
        <f>Table1[[#This Row],[At Handle]]</f>
        <v>0</v>
      </c>
      <c r="D634" s="25">
        <f>Table1[[#This Row],[Fleet Rank]]</f>
        <v>0</v>
      </c>
      <c r="E634" s="25">
        <f>Table1[[#This Row],[PVP For ADV]]</f>
        <v>0</v>
      </c>
      <c r="F634" s="25">
        <f>Table1[[#This Row],[STF Lead For ADV]]</f>
        <v>0</v>
      </c>
      <c r="G634" s="25" t="str">
        <f>IF(Table1[[#This Row],[LFC Still Needed For ADV]]&lt;0,"Yes","No")</f>
        <v>No</v>
      </c>
      <c r="H634">
        <f>Table1[[#This Row],[On Website]]</f>
        <v>0</v>
      </c>
      <c r="I634">
        <f>Table1[[#This Row],[Setup Team Speak]]</f>
        <v>0</v>
      </c>
      <c r="J634" s="26" t="str">
        <f>IF(AND(Table2[[#This Row],[STF for ADV]],Table2[[#This Row],[PVP For ADV]],Table2[[#This Row],[On Website]],Table2[[#This Row],[Setup Team Speak]]="Yes"),"Yes","No")</f>
        <v>No</v>
      </c>
    </row>
    <row r="635" spans="2:10" x14ac:dyDescent="0.25">
      <c r="B635" s="24">
        <f>Table1[[#This Row],[Character name]]</f>
        <v>0</v>
      </c>
      <c r="C635" s="25">
        <f>Table1[[#This Row],[At Handle]]</f>
        <v>0</v>
      </c>
      <c r="D635" s="25">
        <f>Table1[[#This Row],[Fleet Rank]]</f>
        <v>0</v>
      </c>
      <c r="E635" s="25">
        <f>Table1[[#This Row],[PVP For ADV]]</f>
        <v>0</v>
      </c>
      <c r="F635" s="25">
        <f>Table1[[#This Row],[STF Lead For ADV]]</f>
        <v>0</v>
      </c>
      <c r="G635" s="25" t="str">
        <f>IF(Table1[[#This Row],[LFC Still Needed For ADV]]&lt;0,"Yes","No")</f>
        <v>No</v>
      </c>
      <c r="H635">
        <f>Table1[[#This Row],[On Website]]</f>
        <v>0</v>
      </c>
      <c r="I635">
        <f>Table1[[#This Row],[Setup Team Speak]]</f>
        <v>0</v>
      </c>
      <c r="J635" s="26" t="str">
        <f>IF(AND(Table2[[#This Row],[STF for ADV]],Table2[[#This Row],[PVP For ADV]],Table2[[#This Row],[On Website]],Table2[[#This Row],[Setup Team Speak]]="Yes"),"Yes","No")</f>
        <v>No</v>
      </c>
    </row>
    <row r="636" spans="2:10" x14ac:dyDescent="0.25">
      <c r="B636" s="24">
        <f>Table1[[#This Row],[Character name]]</f>
        <v>0</v>
      </c>
      <c r="C636" s="25">
        <f>Table1[[#This Row],[At Handle]]</f>
        <v>0</v>
      </c>
      <c r="D636" s="25">
        <f>Table1[[#This Row],[Fleet Rank]]</f>
        <v>0</v>
      </c>
      <c r="E636" s="25">
        <f>Table1[[#This Row],[PVP For ADV]]</f>
        <v>0</v>
      </c>
      <c r="F636" s="25">
        <f>Table1[[#This Row],[STF Lead For ADV]]</f>
        <v>0</v>
      </c>
      <c r="G636" s="25" t="str">
        <f>IF(Table1[[#This Row],[LFC Still Needed For ADV]]&lt;0,"Yes","No")</f>
        <v>No</v>
      </c>
      <c r="H636">
        <f>Table1[[#This Row],[On Website]]</f>
        <v>0</v>
      </c>
      <c r="I636">
        <f>Table1[[#This Row],[Setup Team Speak]]</f>
        <v>0</v>
      </c>
      <c r="J636" s="26" t="str">
        <f>IF(AND(Table2[[#This Row],[STF for ADV]],Table2[[#This Row],[PVP For ADV]],Table2[[#This Row],[On Website]],Table2[[#This Row],[Setup Team Speak]]="Yes"),"Yes","No")</f>
        <v>No</v>
      </c>
    </row>
    <row r="637" spans="2:10" x14ac:dyDescent="0.25">
      <c r="B637" s="24">
        <f>Table1[[#This Row],[Character name]]</f>
        <v>0</v>
      </c>
      <c r="C637" s="25">
        <f>Table1[[#This Row],[At Handle]]</f>
        <v>0</v>
      </c>
      <c r="D637" s="25">
        <f>Table1[[#This Row],[Fleet Rank]]</f>
        <v>0</v>
      </c>
      <c r="E637" s="25">
        <f>Table1[[#This Row],[PVP For ADV]]</f>
        <v>0</v>
      </c>
      <c r="F637" s="25">
        <f>Table1[[#This Row],[STF Lead For ADV]]</f>
        <v>0</v>
      </c>
      <c r="G637" s="25" t="str">
        <f>IF(Table1[[#This Row],[LFC Still Needed For ADV]]&lt;0,"Yes","No")</f>
        <v>No</v>
      </c>
      <c r="H637">
        <f>Table1[[#This Row],[On Website]]</f>
        <v>0</v>
      </c>
      <c r="I637">
        <f>Table1[[#This Row],[Setup Team Speak]]</f>
        <v>0</v>
      </c>
      <c r="J637" s="26" t="str">
        <f>IF(AND(Table2[[#This Row],[STF for ADV]],Table2[[#This Row],[PVP For ADV]],Table2[[#This Row],[On Website]],Table2[[#This Row],[Setup Team Speak]]="Yes"),"Yes","No")</f>
        <v>No</v>
      </c>
    </row>
    <row r="638" spans="2:10" x14ac:dyDescent="0.25">
      <c r="B638" s="24">
        <f>Table1[[#This Row],[Character name]]</f>
        <v>0</v>
      </c>
      <c r="C638" s="25">
        <f>Table1[[#This Row],[At Handle]]</f>
        <v>0</v>
      </c>
      <c r="D638" s="25">
        <f>Table1[[#This Row],[Fleet Rank]]</f>
        <v>0</v>
      </c>
      <c r="E638" s="25">
        <f>Table1[[#This Row],[PVP For ADV]]</f>
        <v>0</v>
      </c>
      <c r="F638" s="25">
        <f>Table1[[#This Row],[STF Lead For ADV]]</f>
        <v>0</v>
      </c>
      <c r="G638" s="25" t="str">
        <f>IF(Table1[[#This Row],[LFC Still Needed For ADV]]&lt;0,"Yes","No")</f>
        <v>No</v>
      </c>
      <c r="H638">
        <f>Table1[[#This Row],[On Website]]</f>
        <v>0</v>
      </c>
      <c r="I638">
        <f>Table1[[#This Row],[Setup Team Speak]]</f>
        <v>0</v>
      </c>
      <c r="J638" s="26" t="str">
        <f>IF(AND(Table2[[#This Row],[STF for ADV]],Table2[[#This Row],[PVP For ADV]],Table2[[#This Row],[On Website]],Table2[[#This Row],[Setup Team Speak]]="Yes"),"Yes","No")</f>
        <v>No</v>
      </c>
    </row>
    <row r="639" spans="2:10" x14ac:dyDescent="0.25">
      <c r="B639" s="24">
        <f>Table1[[#This Row],[Character name]]</f>
        <v>0</v>
      </c>
      <c r="C639" s="25">
        <f>Table1[[#This Row],[At Handle]]</f>
        <v>0</v>
      </c>
      <c r="D639" s="25">
        <f>Table1[[#This Row],[Fleet Rank]]</f>
        <v>0</v>
      </c>
      <c r="E639" s="25">
        <f>Table1[[#This Row],[PVP For ADV]]</f>
        <v>0</v>
      </c>
      <c r="F639" s="25">
        <f>Table1[[#This Row],[STF Lead For ADV]]</f>
        <v>0</v>
      </c>
      <c r="G639" s="25" t="str">
        <f>IF(Table1[[#This Row],[LFC Still Needed For ADV]]&lt;0,"Yes","No")</f>
        <v>No</v>
      </c>
      <c r="H639">
        <f>Table1[[#This Row],[On Website]]</f>
        <v>0</v>
      </c>
      <c r="I639">
        <f>Table1[[#This Row],[Setup Team Speak]]</f>
        <v>0</v>
      </c>
      <c r="J639" s="26" t="str">
        <f>IF(AND(Table2[[#This Row],[STF for ADV]],Table2[[#This Row],[PVP For ADV]],Table2[[#This Row],[On Website]],Table2[[#This Row],[Setup Team Speak]]="Yes"),"Yes","No")</f>
        <v>No</v>
      </c>
    </row>
    <row r="640" spans="2:10" x14ac:dyDescent="0.25">
      <c r="B640" s="24">
        <f>Table1[[#This Row],[Character name]]</f>
        <v>0</v>
      </c>
      <c r="C640" s="25">
        <f>Table1[[#This Row],[At Handle]]</f>
        <v>0</v>
      </c>
      <c r="D640" s="25">
        <f>Table1[[#This Row],[Fleet Rank]]</f>
        <v>0</v>
      </c>
      <c r="E640" s="25">
        <f>Table1[[#This Row],[PVP For ADV]]</f>
        <v>0</v>
      </c>
      <c r="F640" s="25">
        <f>Table1[[#This Row],[STF Lead For ADV]]</f>
        <v>0</v>
      </c>
      <c r="G640" s="25" t="str">
        <f>IF(Table1[[#This Row],[LFC Still Needed For ADV]]&lt;0,"Yes","No")</f>
        <v>No</v>
      </c>
      <c r="H640">
        <f>Table1[[#This Row],[On Website]]</f>
        <v>0</v>
      </c>
      <c r="I640">
        <f>Table1[[#This Row],[Setup Team Speak]]</f>
        <v>0</v>
      </c>
      <c r="J640" s="26" t="str">
        <f>IF(AND(Table2[[#This Row],[STF for ADV]],Table2[[#This Row],[PVP For ADV]],Table2[[#This Row],[On Website]],Table2[[#This Row],[Setup Team Speak]]="Yes"),"Yes","No")</f>
        <v>No</v>
      </c>
    </row>
    <row r="641" spans="2:10" x14ac:dyDescent="0.25">
      <c r="B641" s="24">
        <f>Table1[[#This Row],[Character name]]</f>
        <v>0</v>
      </c>
      <c r="C641" s="25">
        <f>Table1[[#This Row],[At Handle]]</f>
        <v>0</v>
      </c>
      <c r="D641" s="25">
        <f>Table1[[#This Row],[Fleet Rank]]</f>
        <v>0</v>
      </c>
      <c r="E641" s="25">
        <f>Table1[[#This Row],[PVP For ADV]]</f>
        <v>0</v>
      </c>
      <c r="F641" s="25">
        <f>Table1[[#This Row],[STF Lead For ADV]]</f>
        <v>0</v>
      </c>
      <c r="G641" s="25" t="str">
        <f>IF(Table1[[#This Row],[LFC Still Needed For ADV]]&lt;0,"Yes","No")</f>
        <v>No</v>
      </c>
      <c r="H641">
        <f>Table1[[#This Row],[On Website]]</f>
        <v>0</v>
      </c>
      <c r="I641">
        <f>Table1[[#This Row],[Setup Team Speak]]</f>
        <v>0</v>
      </c>
      <c r="J641" s="26" t="str">
        <f>IF(AND(Table2[[#This Row],[STF for ADV]],Table2[[#This Row],[PVP For ADV]],Table2[[#This Row],[On Website]],Table2[[#This Row],[Setup Team Speak]]="Yes"),"Yes","No")</f>
        <v>No</v>
      </c>
    </row>
    <row r="642" spans="2:10" x14ac:dyDescent="0.25">
      <c r="B642" s="24">
        <f>Table1[[#This Row],[Character name]]</f>
        <v>0</v>
      </c>
      <c r="C642" s="25">
        <f>Table1[[#This Row],[At Handle]]</f>
        <v>0</v>
      </c>
      <c r="D642" s="25">
        <f>Table1[[#This Row],[Fleet Rank]]</f>
        <v>0</v>
      </c>
      <c r="E642" s="25">
        <f>Table1[[#This Row],[PVP For ADV]]</f>
        <v>0</v>
      </c>
      <c r="F642" s="25">
        <f>Table1[[#This Row],[STF Lead For ADV]]</f>
        <v>0</v>
      </c>
      <c r="G642" s="25" t="str">
        <f>IF(Table1[[#This Row],[LFC Still Needed For ADV]]&lt;0,"Yes","No")</f>
        <v>No</v>
      </c>
      <c r="H642">
        <f>Table1[[#This Row],[On Website]]</f>
        <v>0</v>
      </c>
      <c r="I642">
        <f>Table1[[#This Row],[Setup Team Speak]]</f>
        <v>0</v>
      </c>
      <c r="J642" s="26" t="str">
        <f>IF(AND(Table2[[#This Row],[STF for ADV]],Table2[[#This Row],[PVP For ADV]],Table2[[#This Row],[On Website]],Table2[[#This Row],[Setup Team Speak]]="Yes"),"Yes","No")</f>
        <v>No</v>
      </c>
    </row>
    <row r="643" spans="2:10" x14ac:dyDescent="0.25">
      <c r="B643" s="24">
        <f>Table1[[#This Row],[Character name]]</f>
        <v>0</v>
      </c>
      <c r="C643" s="25">
        <f>Table1[[#This Row],[At Handle]]</f>
        <v>0</v>
      </c>
      <c r="D643" s="25">
        <f>Table1[[#This Row],[Fleet Rank]]</f>
        <v>0</v>
      </c>
      <c r="E643" s="25">
        <f>Table1[[#This Row],[PVP For ADV]]</f>
        <v>0</v>
      </c>
      <c r="F643" s="25">
        <f>Table1[[#This Row],[STF Lead For ADV]]</f>
        <v>0</v>
      </c>
      <c r="G643" s="25" t="str">
        <f>IF(Table1[[#This Row],[LFC Still Needed For ADV]]&lt;0,"Yes","No")</f>
        <v>No</v>
      </c>
      <c r="H643">
        <f>Table1[[#This Row],[On Website]]</f>
        <v>0</v>
      </c>
      <c r="I643">
        <f>Table1[[#This Row],[Setup Team Speak]]</f>
        <v>0</v>
      </c>
      <c r="J643" s="26" t="str">
        <f>IF(AND(Table2[[#This Row],[STF for ADV]],Table2[[#This Row],[PVP For ADV]],Table2[[#This Row],[On Website]],Table2[[#This Row],[Setup Team Speak]]="Yes"),"Yes","No")</f>
        <v>No</v>
      </c>
    </row>
    <row r="644" spans="2:10" x14ac:dyDescent="0.25">
      <c r="B644" s="24">
        <f>Table1[[#This Row],[Character name]]</f>
        <v>0</v>
      </c>
      <c r="C644" s="25">
        <f>Table1[[#This Row],[At Handle]]</f>
        <v>0</v>
      </c>
      <c r="D644" s="25">
        <f>Table1[[#This Row],[Fleet Rank]]</f>
        <v>0</v>
      </c>
      <c r="E644" s="25">
        <f>Table1[[#This Row],[PVP For ADV]]</f>
        <v>0</v>
      </c>
      <c r="F644" s="25">
        <f>Table1[[#This Row],[STF Lead For ADV]]</f>
        <v>0</v>
      </c>
      <c r="G644" s="25" t="str">
        <f>IF(Table1[[#This Row],[LFC Still Needed For ADV]]&lt;0,"Yes","No")</f>
        <v>No</v>
      </c>
      <c r="H644">
        <f>Table1[[#This Row],[On Website]]</f>
        <v>0</v>
      </c>
      <c r="I644">
        <f>Table1[[#This Row],[Setup Team Speak]]</f>
        <v>0</v>
      </c>
      <c r="J644" s="26" t="str">
        <f>IF(AND(Table2[[#This Row],[STF for ADV]],Table2[[#This Row],[PVP For ADV]],Table2[[#This Row],[On Website]],Table2[[#This Row],[Setup Team Speak]]="Yes"),"Yes","No")</f>
        <v>No</v>
      </c>
    </row>
    <row r="645" spans="2:10" x14ac:dyDescent="0.25">
      <c r="B645" s="24">
        <f>Table1[[#This Row],[Character name]]</f>
        <v>0</v>
      </c>
      <c r="C645" s="25">
        <f>Table1[[#This Row],[At Handle]]</f>
        <v>0</v>
      </c>
      <c r="D645" s="25">
        <f>Table1[[#This Row],[Fleet Rank]]</f>
        <v>0</v>
      </c>
      <c r="E645" s="25">
        <f>Table1[[#This Row],[PVP For ADV]]</f>
        <v>0</v>
      </c>
      <c r="F645" s="25">
        <f>Table1[[#This Row],[STF Lead For ADV]]</f>
        <v>0</v>
      </c>
      <c r="G645" s="25" t="str">
        <f>IF(Table1[[#This Row],[LFC Still Needed For ADV]]&lt;0,"Yes","No")</f>
        <v>No</v>
      </c>
      <c r="H645">
        <f>Table1[[#This Row],[On Website]]</f>
        <v>0</v>
      </c>
      <c r="I645">
        <f>Table1[[#This Row],[Setup Team Speak]]</f>
        <v>0</v>
      </c>
      <c r="J645" s="26" t="str">
        <f>IF(AND(Table2[[#This Row],[STF for ADV]],Table2[[#This Row],[PVP For ADV]],Table2[[#This Row],[On Website]],Table2[[#This Row],[Setup Team Speak]]="Yes"),"Yes","No")</f>
        <v>No</v>
      </c>
    </row>
    <row r="646" spans="2:10" x14ac:dyDescent="0.25">
      <c r="B646" s="24">
        <f>Table1[[#This Row],[Character name]]</f>
        <v>0</v>
      </c>
      <c r="C646" s="25">
        <f>Table1[[#This Row],[At Handle]]</f>
        <v>0</v>
      </c>
      <c r="D646" s="25">
        <f>Table1[[#This Row],[Fleet Rank]]</f>
        <v>0</v>
      </c>
      <c r="E646" s="25">
        <f>Table1[[#This Row],[PVP For ADV]]</f>
        <v>0</v>
      </c>
      <c r="F646" s="25">
        <f>Table1[[#This Row],[STF Lead For ADV]]</f>
        <v>0</v>
      </c>
      <c r="G646" s="25" t="str">
        <f>IF(Table1[[#This Row],[LFC Still Needed For ADV]]&lt;0,"Yes","No")</f>
        <v>No</v>
      </c>
      <c r="H646">
        <f>Table1[[#This Row],[On Website]]</f>
        <v>0</v>
      </c>
      <c r="I646">
        <f>Table1[[#This Row],[Setup Team Speak]]</f>
        <v>0</v>
      </c>
      <c r="J646" s="26" t="str">
        <f>IF(AND(Table2[[#This Row],[STF for ADV]],Table2[[#This Row],[PVP For ADV]],Table2[[#This Row],[On Website]],Table2[[#This Row],[Setup Team Speak]]="Yes"),"Yes","No")</f>
        <v>No</v>
      </c>
    </row>
    <row r="647" spans="2:10" x14ac:dyDescent="0.25">
      <c r="B647" s="24">
        <f>Table1[[#This Row],[Character name]]</f>
        <v>0</v>
      </c>
      <c r="C647" s="25">
        <f>Table1[[#This Row],[At Handle]]</f>
        <v>0</v>
      </c>
      <c r="D647" s="25">
        <f>Table1[[#This Row],[Fleet Rank]]</f>
        <v>0</v>
      </c>
      <c r="E647" s="25">
        <f>Table1[[#This Row],[PVP For ADV]]</f>
        <v>0</v>
      </c>
      <c r="F647" s="25">
        <f>Table1[[#This Row],[STF Lead For ADV]]</f>
        <v>0</v>
      </c>
      <c r="G647" s="25" t="str">
        <f>IF(Table1[[#This Row],[LFC Still Needed For ADV]]&lt;0,"Yes","No")</f>
        <v>No</v>
      </c>
      <c r="H647">
        <f>Table1[[#This Row],[On Website]]</f>
        <v>0</v>
      </c>
      <c r="I647">
        <f>Table1[[#This Row],[Setup Team Speak]]</f>
        <v>0</v>
      </c>
      <c r="J647" s="26" t="str">
        <f>IF(AND(Table2[[#This Row],[STF for ADV]],Table2[[#This Row],[PVP For ADV]],Table2[[#This Row],[On Website]],Table2[[#This Row],[Setup Team Speak]]="Yes"),"Yes","No")</f>
        <v>No</v>
      </c>
    </row>
    <row r="648" spans="2:10" x14ac:dyDescent="0.25">
      <c r="B648" s="24">
        <f>Table1[[#This Row],[Character name]]</f>
        <v>0</v>
      </c>
      <c r="C648" s="25">
        <f>Table1[[#This Row],[At Handle]]</f>
        <v>0</v>
      </c>
      <c r="D648" s="25">
        <f>Table1[[#This Row],[Fleet Rank]]</f>
        <v>0</v>
      </c>
      <c r="E648" s="25">
        <f>Table1[[#This Row],[PVP For ADV]]</f>
        <v>0</v>
      </c>
      <c r="F648" s="25">
        <f>Table1[[#This Row],[STF Lead For ADV]]</f>
        <v>0</v>
      </c>
      <c r="G648" s="25" t="str">
        <f>IF(Table1[[#This Row],[LFC Still Needed For ADV]]&lt;0,"Yes","No")</f>
        <v>No</v>
      </c>
      <c r="H648">
        <f>Table1[[#This Row],[On Website]]</f>
        <v>0</v>
      </c>
      <c r="I648">
        <f>Table1[[#This Row],[Setup Team Speak]]</f>
        <v>0</v>
      </c>
      <c r="J648" s="26" t="str">
        <f>IF(AND(Table2[[#This Row],[STF for ADV]],Table2[[#This Row],[PVP For ADV]],Table2[[#This Row],[On Website]],Table2[[#This Row],[Setup Team Speak]]="Yes"),"Yes","No")</f>
        <v>No</v>
      </c>
    </row>
    <row r="649" spans="2:10" x14ac:dyDescent="0.25">
      <c r="B649" s="24">
        <f>Table1[[#This Row],[Character name]]</f>
        <v>0</v>
      </c>
      <c r="C649" s="25">
        <f>Table1[[#This Row],[At Handle]]</f>
        <v>0</v>
      </c>
      <c r="D649" s="25">
        <f>Table1[[#This Row],[Fleet Rank]]</f>
        <v>0</v>
      </c>
      <c r="E649" s="25">
        <f>Table1[[#This Row],[PVP For ADV]]</f>
        <v>0</v>
      </c>
      <c r="F649" s="25">
        <f>Table1[[#This Row],[STF Lead For ADV]]</f>
        <v>0</v>
      </c>
      <c r="G649" s="25" t="str">
        <f>IF(Table1[[#This Row],[LFC Still Needed For ADV]]&lt;0,"Yes","No")</f>
        <v>No</v>
      </c>
      <c r="H649">
        <f>Table1[[#This Row],[On Website]]</f>
        <v>0</v>
      </c>
      <c r="I649">
        <f>Table1[[#This Row],[Setup Team Speak]]</f>
        <v>0</v>
      </c>
      <c r="J649" s="26" t="str">
        <f>IF(AND(Table2[[#This Row],[STF for ADV]],Table2[[#This Row],[PVP For ADV]],Table2[[#This Row],[On Website]],Table2[[#This Row],[Setup Team Speak]]="Yes"),"Yes","No")</f>
        <v>No</v>
      </c>
    </row>
    <row r="650" spans="2:10" x14ac:dyDescent="0.25">
      <c r="B650" s="24">
        <f>Table1[[#This Row],[Character name]]</f>
        <v>0</v>
      </c>
      <c r="C650" s="25">
        <f>Table1[[#This Row],[At Handle]]</f>
        <v>0</v>
      </c>
      <c r="D650" s="25">
        <f>Table1[[#This Row],[Fleet Rank]]</f>
        <v>0</v>
      </c>
      <c r="E650" s="25">
        <f>Table1[[#This Row],[PVP For ADV]]</f>
        <v>0</v>
      </c>
      <c r="F650" s="25">
        <f>Table1[[#This Row],[STF Lead For ADV]]</f>
        <v>0</v>
      </c>
      <c r="G650" s="25" t="str">
        <f>IF(Table1[[#This Row],[LFC Still Needed For ADV]]&lt;0,"Yes","No")</f>
        <v>No</v>
      </c>
      <c r="H650">
        <f>Table1[[#This Row],[On Website]]</f>
        <v>0</v>
      </c>
      <c r="I650">
        <f>Table1[[#This Row],[Setup Team Speak]]</f>
        <v>0</v>
      </c>
      <c r="J650" s="26" t="str">
        <f>IF(AND(Table2[[#This Row],[STF for ADV]],Table2[[#This Row],[PVP For ADV]],Table2[[#This Row],[On Website]],Table2[[#This Row],[Setup Team Speak]]="Yes"),"Yes","No")</f>
        <v>No</v>
      </c>
    </row>
    <row r="651" spans="2:10" x14ac:dyDescent="0.25">
      <c r="B651" s="24">
        <f>Table1[[#This Row],[Character name]]</f>
        <v>0</v>
      </c>
      <c r="C651" s="25">
        <f>Table1[[#This Row],[At Handle]]</f>
        <v>0</v>
      </c>
      <c r="D651" s="25">
        <f>Table1[[#This Row],[Fleet Rank]]</f>
        <v>0</v>
      </c>
      <c r="E651" s="25">
        <f>Table1[[#This Row],[PVP For ADV]]</f>
        <v>0</v>
      </c>
      <c r="F651" s="25">
        <f>Table1[[#This Row],[STF Lead For ADV]]</f>
        <v>0</v>
      </c>
      <c r="G651" s="25" t="str">
        <f>IF(Table1[[#This Row],[LFC Still Needed For ADV]]&lt;0,"Yes","No")</f>
        <v>No</v>
      </c>
      <c r="H651">
        <f>Table1[[#This Row],[On Website]]</f>
        <v>0</v>
      </c>
      <c r="I651">
        <f>Table1[[#This Row],[Setup Team Speak]]</f>
        <v>0</v>
      </c>
      <c r="J651" s="26" t="str">
        <f>IF(AND(Table2[[#This Row],[STF for ADV]],Table2[[#This Row],[PVP For ADV]],Table2[[#This Row],[On Website]],Table2[[#This Row],[Setup Team Speak]]="Yes"),"Yes","No")</f>
        <v>No</v>
      </c>
    </row>
    <row r="652" spans="2:10" x14ac:dyDescent="0.25">
      <c r="B652" s="24">
        <f>Table1[[#This Row],[Character name]]</f>
        <v>0</v>
      </c>
      <c r="C652" s="25">
        <f>Table1[[#This Row],[At Handle]]</f>
        <v>0</v>
      </c>
      <c r="D652" s="25">
        <f>Table1[[#This Row],[Fleet Rank]]</f>
        <v>0</v>
      </c>
      <c r="E652" s="25">
        <f>Table1[[#This Row],[PVP For ADV]]</f>
        <v>0</v>
      </c>
      <c r="F652" s="25">
        <f>Table1[[#This Row],[STF Lead For ADV]]</f>
        <v>0</v>
      </c>
      <c r="G652" s="25" t="str">
        <f>IF(Table1[[#This Row],[LFC Still Needed For ADV]]&lt;0,"Yes","No")</f>
        <v>No</v>
      </c>
      <c r="H652">
        <f>Table1[[#This Row],[On Website]]</f>
        <v>0</v>
      </c>
      <c r="I652">
        <f>Table1[[#This Row],[Setup Team Speak]]</f>
        <v>0</v>
      </c>
      <c r="J652" s="26" t="str">
        <f>IF(AND(Table2[[#This Row],[STF for ADV]],Table2[[#This Row],[PVP For ADV]],Table2[[#This Row],[On Website]],Table2[[#This Row],[Setup Team Speak]]="Yes"),"Yes","No")</f>
        <v>No</v>
      </c>
    </row>
    <row r="653" spans="2:10" x14ac:dyDescent="0.25">
      <c r="B653" s="24">
        <f>Table1[[#This Row],[Character name]]</f>
        <v>0</v>
      </c>
      <c r="C653" s="25">
        <f>Table1[[#This Row],[At Handle]]</f>
        <v>0</v>
      </c>
      <c r="D653" s="25">
        <f>Table1[[#This Row],[Fleet Rank]]</f>
        <v>0</v>
      </c>
      <c r="E653" s="25">
        <f>Table1[[#This Row],[PVP For ADV]]</f>
        <v>0</v>
      </c>
      <c r="F653" s="25">
        <f>Table1[[#This Row],[STF Lead For ADV]]</f>
        <v>0</v>
      </c>
      <c r="G653" s="25" t="str">
        <f>IF(Table1[[#This Row],[LFC Still Needed For ADV]]&lt;0,"Yes","No")</f>
        <v>No</v>
      </c>
      <c r="H653">
        <f>Table1[[#This Row],[On Website]]</f>
        <v>0</v>
      </c>
      <c r="I653">
        <f>Table1[[#This Row],[Setup Team Speak]]</f>
        <v>0</v>
      </c>
      <c r="J653" s="26" t="str">
        <f>IF(AND(Table2[[#This Row],[STF for ADV]],Table2[[#This Row],[PVP For ADV]],Table2[[#This Row],[On Website]],Table2[[#This Row],[Setup Team Speak]]="Yes"),"Yes","No")</f>
        <v>No</v>
      </c>
    </row>
    <row r="654" spans="2:10" x14ac:dyDescent="0.25">
      <c r="B654" s="24">
        <f>Table1[[#This Row],[Character name]]</f>
        <v>0</v>
      </c>
      <c r="C654" s="25">
        <f>Table1[[#This Row],[At Handle]]</f>
        <v>0</v>
      </c>
      <c r="D654" s="25">
        <f>Table1[[#This Row],[Fleet Rank]]</f>
        <v>0</v>
      </c>
      <c r="E654" s="25">
        <f>Table1[[#This Row],[PVP For ADV]]</f>
        <v>0</v>
      </c>
      <c r="F654" s="25">
        <f>Table1[[#This Row],[STF Lead For ADV]]</f>
        <v>0</v>
      </c>
      <c r="G654" s="25" t="str">
        <f>IF(Table1[[#This Row],[LFC Still Needed For ADV]]&lt;0,"Yes","No")</f>
        <v>No</v>
      </c>
      <c r="H654">
        <f>Table1[[#This Row],[On Website]]</f>
        <v>0</v>
      </c>
      <c r="I654">
        <f>Table1[[#This Row],[Setup Team Speak]]</f>
        <v>0</v>
      </c>
      <c r="J654" s="26" t="str">
        <f>IF(AND(Table2[[#This Row],[STF for ADV]],Table2[[#This Row],[PVP For ADV]],Table2[[#This Row],[On Website]],Table2[[#This Row],[Setup Team Speak]]="Yes"),"Yes","No")</f>
        <v>No</v>
      </c>
    </row>
    <row r="655" spans="2:10" x14ac:dyDescent="0.25">
      <c r="B655" s="24">
        <f>Table1[[#This Row],[Character name]]</f>
        <v>0</v>
      </c>
      <c r="C655" s="25">
        <f>Table1[[#This Row],[At Handle]]</f>
        <v>0</v>
      </c>
      <c r="D655" s="25">
        <f>Table1[[#This Row],[Fleet Rank]]</f>
        <v>0</v>
      </c>
      <c r="E655" s="25">
        <f>Table1[[#This Row],[PVP For ADV]]</f>
        <v>0</v>
      </c>
      <c r="F655" s="25">
        <f>Table1[[#This Row],[STF Lead For ADV]]</f>
        <v>0</v>
      </c>
      <c r="G655" s="25" t="str">
        <f>IF(Table1[[#This Row],[LFC Still Needed For ADV]]&lt;0,"Yes","No")</f>
        <v>No</v>
      </c>
      <c r="H655">
        <f>Table1[[#This Row],[On Website]]</f>
        <v>0</v>
      </c>
      <c r="I655">
        <f>Table1[[#This Row],[Setup Team Speak]]</f>
        <v>0</v>
      </c>
      <c r="J655" s="26" t="str">
        <f>IF(AND(Table2[[#This Row],[STF for ADV]],Table2[[#This Row],[PVP For ADV]],Table2[[#This Row],[On Website]],Table2[[#This Row],[Setup Team Speak]]="Yes"),"Yes","No")</f>
        <v>No</v>
      </c>
    </row>
    <row r="656" spans="2:10" x14ac:dyDescent="0.25">
      <c r="B656" s="24">
        <f>Table1[[#This Row],[Character name]]</f>
        <v>0</v>
      </c>
      <c r="C656" s="25">
        <f>Table1[[#This Row],[At Handle]]</f>
        <v>0</v>
      </c>
      <c r="D656" s="25">
        <f>Table1[[#This Row],[Fleet Rank]]</f>
        <v>0</v>
      </c>
      <c r="E656" s="25">
        <f>Table1[[#This Row],[PVP For ADV]]</f>
        <v>0</v>
      </c>
      <c r="F656" s="25">
        <f>Table1[[#This Row],[STF Lead For ADV]]</f>
        <v>0</v>
      </c>
      <c r="G656" s="25" t="str">
        <f>IF(Table1[[#This Row],[LFC Still Needed For ADV]]&lt;0,"Yes","No")</f>
        <v>No</v>
      </c>
      <c r="H656">
        <f>Table1[[#This Row],[On Website]]</f>
        <v>0</v>
      </c>
      <c r="I656">
        <f>Table1[[#This Row],[Setup Team Speak]]</f>
        <v>0</v>
      </c>
      <c r="J656" s="26" t="str">
        <f>IF(AND(Table2[[#This Row],[STF for ADV]],Table2[[#This Row],[PVP For ADV]],Table2[[#This Row],[On Website]],Table2[[#This Row],[Setup Team Speak]]="Yes"),"Yes","No")</f>
        <v>No</v>
      </c>
    </row>
    <row r="657" spans="2:10" x14ac:dyDescent="0.25">
      <c r="B657" s="24">
        <f>Table1[[#This Row],[Character name]]</f>
        <v>0</v>
      </c>
      <c r="C657" s="25">
        <f>Table1[[#This Row],[At Handle]]</f>
        <v>0</v>
      </c>
      <c r="D657" s="25">
        <f>Table1[[#This Row],[Fleet Rank]]</f>
        <v>0</v>
      </c>
      <c r="E657" s="25">
        <f>Table1[[#This Row],[PVP For ADV]]</f>
        <v>0</v>
      </c>
      <c r="F657" s="25">
        <f>Table1[[#This Row],[STF Lead For ADV]]</f>
        <v>0</v>
      </c>
      <c r="G657" s="25" t="str">
        <f>IF(Table1[[#This Row],[LFC Still Needed For ADV]]&lt;0,"Yes","No")</f>
        <v>No</v>
      </c>
      <c r="H657">
        <f>Table1[[#This Row],[On Website]]</f>
        <v>0</v>
      </c>
      <c r="I657">
        <f>Table1[[#This Row],[Setup Team Speak]]</f>
        <v>0</v>
      </c>
      <c r="J657" s="26" t="str">
        <f>IF(AND(Table2[[#This Row],[STF for ADV]],Table2[[#This Row],[PVP For ADV]],Table2[[#This Row],[On Website]],Table2[[#This Row],[Setup Team Speak]]="Yes"),"Yes","No")</f>
        <v>No</v>
      </c>
    </row>
    <row r="658" spans="2:10" x14ac:dyDescent="0.25">
      <c r="B658" s="24">
        <f>Table1[[#This Row],[Character name]]</f>
        <v>0</v>
      </c>
      <c r="C658" s="25">
        <f>Table1[[#This Row],[At Handle]]</f>
        <v>0</v>
      </c>
      <c r="D658" s="25">
        <f>Table1[[#This Row],[Fleet Rank]]</f>
        <v>0</v>
      </c>
      <c r="E658" s="25">
        <f>Table1[[#This Row],[PVP For ADV]]</f>
        <v>0</v>
      </c>
      <c r="F658" s="25">
        <f>Table1[[#This Row],[STF Lead For ADV]]</f>
        <v>0</v>
      </c>
      <c r="G658" s="25" t="str">
        <f>IF(Table1[[#This Row],[LFC Still Needed For ADV]]&lt;0,"Yes","No")</f>
        <v>No</v>
      </c>
      <c r="H658">
        <f>Table1[[#This Row],[On Website]]</f>
        <v>0</v>
      </c>
      <c r="I658">
        <f>Table1[[#This Row],[Setup Team Speak]]</f>
        <v>0</v>
      </c>
      <c r="J658" s="26" t="str">
        <f>IF(AND(Table2[[#This Row],[STF for ADV]],Table2[[#This Row],[PVP For ADV]],Table2[[#This Row],[On Website]],Table2[[#This Row],[Setup Team Speak]]="Yes"),"Yes","No")</f>
        <v>No</v>
      </c>
    </row>
    <row r="659" spans="2:10" x14ac:dyDescent="0.25">
      <c r="B659" s="24">
        <f>Table1[[#This Row],[Character name]]</f>
        <v>0</v>
      </c>
      <c r="C659" s="25">
        <f>Table1[[#This Row],[At Handle]]</f>
        <v>0</v>
      </c>
      <c r="D659" s="25">
        <f>Table1[[#This Row],[Fleet Rank]]</f>
        <v>0</v>
      </c>
      <c r="E659" s="25">
        <f>Table1[[#This Row],[PVP For ADV]]</f>
        <v>0</v>
      </c>
      <c r="F659" s="25">
        <f>Table1[[#This Row],[STF Lead For ADV]]</f>
        <v>0</v>
      </c>
      <c r="G659" s="25" t="str">
        <f>IF(Table1[[#This Row],[LFC Still Needed For ADV]]&lt;0,"Yes","No")</f>
        <v>No</v>
      </c>
      <c r="H659">
        <f>Table1[[#This Row],[On Website]]</f>
        <v>0</v>
      </c>
      <c r="I659">
        <f>Table1[[#This Row],[Setup Team Speak]]</f>
        <v>0</v>
      </c>
      <c r="J659" s="26" t="str">
        <f>IF(AND(Table2[[#This Row],[STF for ADV]],Table2[[#This Row],[PVP For ADV]],Table2[[#This Row],[On Website]],Table2[[#This Row],[Setup Team Speak]]="Yes"),"Yes","No")</f>
        <v>No</v>
      </c>
    </row>
    <row r="660" spans="2:10" x14ac:dyDescent="0.25">
      <c r="B660" s="24">
        <f>Table1[[#This Row],[Character name]]</f>
        <v>0</v>
      </c>
      <c r="C660" s="25">
        <f>Table1[[#This Row],[At Handle]]</f>
        <v>0</v>
      </c>
      <c r="D660" s="25">
        <f>Table1[[#This Row],[Fleet Rank]]</f>
        <v>0</v>
      </c>
      <c r="E660" s="25">
        <f>Table1[[#This Row],[PVP For ADV]]</f>
        <v>0</v>
      </c>
      <c r="F660" s="25">
        <f>Table1[[#This Row],[STF Lead For ADV]]</f>
        <v>0</v>
      </c>
      <c r="G660" s="25" t="str">
        <f>IF(Table1[[#This Row],[LFC Still Needed For ADV]]&lt;0,"Yes","No")</f>
        <v>No</v>
      </c>
      <c r="H660">
        <f>Table1[[#This Row],[On Website]]</f>
        <v>0</v>
      </c>
      <c r="I660">
        <f>Table1[[#This Row],[Setup Team Speak]]</f>
        <v>0</v>
      </c>
      <c r="J660" s="26" t="str">
        <f>IF(AND(Table2[[#This Row],[STF for ADV]],Table2[[#This Row],[PVP For ADV]],Table2[[#This Row],[On Website]],Table2[[#This Row],[Setup Team Speak]]="Yes"),"Yes","No")</f>
        <v>No</v>
      </c>
    </row>
    <row r="661" spans="2:10" x14ac:dyDescent="0.25">
      <c r="B661" s="24">
        <f>Table1[[#This Row],[Character name]]</f>
        <v>0</v>
      </c>
      <c r="C661" s="25">
        <f>Table1[[#This Row],[At Handle]]</f>
        <v>0</v>
      </c>
      <c r="D661" s="25">
        <f>Table1[[#This Row],[Fleet Rank]]</f>
        <v>0</v>
      </c>
      <c r="E661" s="25">
        <f>Table1[[#This Row],[PVP For ADV]]</f>
        <v>0</v>
      </c>
      <c r="F661" s="25">
        <f>Table1[[#This Row],[STF Lead For ADV]]</f>
        <v>0</v>
      </c>
      <c r="G661" s="25" t="str">
        <f>IF(Table1[[#This Row],[LFC Still Needed For ADV]]&lt;0,"Yes","No")</f>
        <v>No</v>
      </c>
      <c r="H661">
        <f>Table1[[#This Row],[On Website]]</f>
        <v>0</v>
      </c>
      <c r="I661">
        <f>Table1[[#This Row],[Setup Team Speak]]</f>
        <v>0</v>
      </c>
      <c r="J661" s="26" t="str">
        <f>IF(AND(Table2[[#This Row],[STF for ADV]],Table2[[#This Row],[PVP For ADV]],Table2[[#This Row],[On Website]],Table2[[#This Row],[Setup Team Speak]]="Yes"),"Yes","No")</f>
        <v>No</v>
      </c>
    </row>
    <row r="662" spans="2:10" x14ac:dyDescent="0.25">
      <c r="B662" s="24">
        <f>Table1[[#This Row],[Character name]]</f>
        <v>0</v>
      </c>
      <c r="C662" s="25">
        <f>Table1[[#This Row],[At Handle]]</f>
        <v>0</v>
      </c>
      <c r="D662" s="25">
        <f>Table1[[#This Row],[Fleet Rank]]</f>
        <v>0</v>
      </c>
      <c r="E662" s="25">
        <f>Table1[[#This Row],[PVP For ADV]]</f>
        <v>0</v>
      </c>
      <c r="F662" s="25">
        <f>Table1[[#This Row],[STF Lead For ADV]]</f>
        <v>0</v>
      </c>
      <c r="G662" s="25" t="str">
        <f>IF(Table1[[#This Row],[LFC Still Needed For ADV]]&lt;0,"Yes","No")</f>
        <v>No</v>
      </c>
      <c r="H662">
        <f>Table1[[#This Row],[On Website]]</f>
        <v>0</v>
      </c>
      <c r="I662">
        <f>Table1[[#This Row],[Setup Team Speak]]</f>
        <v>0</v>
      </c>
      <c r="J662" s="26" t="str">
        <f>IF(AND(Table2[[#This Row],[STF for ADV]],Table2[[#This Row],[PVP For ADV]],Table2[[#This Row],[On Website]],Table2[[#This Row],[Setup Team Speak]]="Yes"),"Yes","No")</f>
        <v>No</v>
      </c>
    </row>
    <row r="663" spans="2:10" x14ac:dyDescent="0.25">
      <c r="B663" s="24">
        <f>Table1[[#This Row],[Character name]]</f>
        <v>0</v>
      </c>
      <c r="C663" s="25">
        <f>Table1[[#This Row],[At Handle]]</f>
        <v>0</v>
      </c>
      <c r="D663" s="25">
        <f>Table1[[#This Row],[Fleet Rank]]</f>
        <v>0</v>
      </c>
      <c r="E663" s="25">
        <f>Table1[[#This Row],[PVP For ADV]]</f>
        <v>0</v>
      </c>
      <c r="F663" s="25">
        <f>Table1[[#This Row],[STF Lead For ADV]]</f>
        <v>0</v>
      </c>
      <c r="G663" s="25" t="str">
        <f>IF(Table1[[#This Row],[LFC Still Needed For ADV]]&lt;0,"Yes","No")</f>
        <v>No</v>
      </c>
      <c r="H663">
        <f>Table1[[#This Row],[On Website]]</f>
        <v>0</v>
      </c>
      <c r="I663">
        <f>Table1[[#This Row],[Setup Team Speak]]</f>
        <v>0</v>
      </c>
      <c r="J663" s="26" t="str">
        <f>IF(AND(Table2[[#This Row],[STF for ADV]],Table2[[#This Row],[PVP For ADV]],Table2[[#This Row],[On Website]],Table2[[#This Row],[Setup Team Speak]]="Yes"),"Yes","No")</f>
        <v>No</v>
      </c>
    </row>
    <row r="664" spans="2:10" x14ac:dyDescent="0.25">
      <c r="B664" s="24">
        <f>Table1[[#This Row],[Character name]]</f>
        <v>0</v>
      </c>
      <c r="C664" s="25">
        <f>Table1[[#This Row],[At Handle]]</f>
        <v>0</v>
      </c>
      <c r="D664" s="25">
        <f>Table1[[#This Row],[Fleet Rank]]</f>
        <v>0</v>
      </c>
      <c r="E664" s="25">
        <f>Table1[[#This Row],[PVP For ADV]]</f>
        <v>0</v>
      </c>
      <c r="F664" s="25">
        <f>Table1[[#This Row],[STF Lead For ADV]]</f>
        <v>0</v>
      </c>
      <c r="G664" s="25" t="str">
        <f>IF(Table1[[#This Row],[LFC Still Needed For ADV]]&lt;0,"Yes","No")</f>
        <v>No</v>
      </c>
      <c r="H664">
        <f>Table1[[#This Row],[On Website]]</f>
        <v>0</v>
      </c>
      <c r="I664">
        <f>Table1[[#This Row],[Setup Team Speak]]</f>
        <v>0</v>
      </c>
      <c r="J664" s="26" t="str">
        <f>IF(AND(Table2[[#This Row],[STF for ADV]],Table2[[#This Row],[PVP For ADV]],Table2[[#This Row],[On Website]],Table2[[#This Row],[Setup Team Speak]]="Yes"),"Yes","No")</f>
        <v>No</v>
      </c>
    </row>
    <row r="665" spans="2:10" x14ac:dyDescent="0.25">
      <c r="B665" s="24">
        <f>Table1[[#This Row],[Character name]]</f>
        <v>0</v>
      </c>
      <c r="C665" s="25">
        <f>Table1[[#This Row],[At Handle]]</f>
        <v>0</v>
      </c>
      <c r="D665" s="25">
        <f>Table1[[#This Row],[Fleet Rank]]</f>
        <v>0</v>
      </c>
      <c r="E665" s="25">
        <f>Table1[[#This Row],[PVP For ADV]]</f>
        <v>0</v>
      </c>
      <c r="F665" s="25">
        <f>Table1[[#This Row],[STF Lead For ADV]]</f>
        <v>0</v>
      </c>
      <c r="G665" s="25" t="str">
        <f>IF(Table1[[#This Row],[LFC Still Needed For ADV]]&lt;0,"Yes","No")</f>
        <v>No</v>
      </c>
      <c r="H665">
        <f>Table1[[#This Row],[On Website]]</f>
        <v>0</v>
      </c>
      <c r="I665">
        <f>Table1[[#This Row],[Setup Team Speak]]</f>
        <v>0</v>
      </c>
      <c r="J665" s="26" t="str">
        <f>IF(AND(Table2[[#This Row],[STF for ADV]],Table2[[#This Row],[PVP For ADV]],Table2[[#This Row],[On Website]],Table2[[#This Row],[Setup Team Speak]]="Yes"),"Yes","No")</f>
        <v>No</v>
      </c>
    </row>
    <row r="666" spans="2:10" x14ac:dyDescent="0.25">
      <c r="B666" s="24">
        <f>Table1[[#This Row],[Character name]]</f>
        <v>0</v>
      </c>
      <c r="C666" s="25">
        <f>Table1[[#This Row],[At Handle]]</f>
        <v>0</v>
      </c>
      <c r="D666" s="25">
        <f>Table1[[#This Row],[Fleet Rank]]</f>
        <v>0</v>
      </c>
      <c r="E666" s="25">
        <f>Table1[[#This Row],[PVP For ADV]]</f>
        <v>0</v>
      </c>
      <c r="F666" s="25">
        <f>Table1[[#This Row],[STF Lead For ADV]]</f>
        <v>0</v>
      </c>
      <c r="G666" s="25" t="str">
        <f>IF(Table1[[#This Row],[LFC Still Needed For ADV]]&lt;0,"Yes","No")</f>
        <v>No</v>
      </c>
      <c r="H666">
        <f>Table1[[#This Row],[On Website]]</f>
        <v>0</v>
      </c>
      <c r="I666">
        <f>Table1[[#This Row],[Setup Team Speak]]</f>
        <v>0</v>
      </c>
      <c r="J666" s="26" t="str">
        <f>IF(AND(Table2[[#This Row],[STF for ADV]],Table2[[#This Row],[PVP For ADV]],Table2[[#This Row],[On Website]],Table2[[#This Row],[Setup Team Speak]]="Yes"),"Yes","No")</f>
        <v>No</v>
      </c>
    </row>
    <row r="667" spans="2:10" x14ac:dyDescent="0.25">
      <c r="B667" s="24">
        <f>Table1[[#This Row],[Character name]]</f>
        <v>0</v>
      </c>
      <c r="C667" s="25">
        <f>Table1[[#This Row],[At Handle]]</f>
        <v>0</v>
      </c>
      <c r="D667" s="25">
        <f>Table1[[#This Row],[Fleet Rank]]</f>
        <v>0</v>
      </c>
      <c r="E667" s="25">
        <f>Table1[[#This Row],[PVP For ADV]]</f>
        <v>0</v>
      </c>
      <c r="F667" s="25">
        <f>Table1[[#This Row],[STF Lead For ADV]]</f>
        <v>0</v>
      </c>
      <c r="G667" s="25" t="str">
        <f>IF(Table1[[#This Row],[LFC Still Needed For ADV]]&lt;0,"Yes","No")</f>
        <v>No</v>
      </c>
      <c r="H667">
        <f>Table1[[#This Row],[On Website]]</f>
        <v>0</v>
      </c>
      <c r="I667">
        <f>Table1[[#This Row],[Setup Team Speak]]</f>
        <v>0</v>
      </c>
      <c r="J667" s="26" t="str">
        <f>IF(AND(Table2[[#This Row],[STF for ADV]],Table2[[#This Row],[PVP For ADV]],Table2[[#This Row],[On Website]],Table2[[#This Row],[Setup Team Speak]]="Yes"),"Yes","No")</f>
        <v>No</v>
      </c>
    </row>
    <row r="668" spans="2:10" x14ac:dyDescent="0.25">
      <c r="B668" s="24">
        <f>Table1[[#This Row],[Character name]]</f>
        <v>0</v>
      </c>
      <c r="C668" s="25">
        <f>Table1[[#This Row],[At Handle]]</f>
        <v>0</v>
      </c>
      <c r="D668" s="25">
        <f>Table1[[#This Row],[Fleet Rank]]</f>
        <v>0</v>
      </c>
      <c r="E668" s="25">
        <f>Table1[[#This Row],[PVP For ADV]]</f>
        <v>0</v>
      </c>
      <c r="F668" s="25">
        <f>Table1[[#This Row],[STF Lead For ADV]]</f>
        <v>0</v>
      </c>
      <c r="G668" s="25" t="str">
        <f>IF(Table1[[#This Row],[LFC Still Needed For ADV]]&lt;0,"Yes","No")</f>
        <v>No</v>
      </c>
      <c r="H668">
        <f>Table1[[#This Row],[On Website]]</f>
        <v>0</v>
      </c>
      <c r="I668">
        <f>Table1[[#This Row],[Setup Team Speak]]</f>
        <v>0</v>
      </c>
      <c r="J668" s="26" t="str">
        <f>IF(AND(Table2[[#This Row],[STF for ADV]],Table2[[#This Row],[PVP For ADV]],Table2[[#This Row],[On Website]],Table2[[#This Row],[Setup Team Speak]]="Yes"),"Yes","No")</f>
        <v>No</v>
      </c>
    </row>
    <row r="669" spans="2:10" x14ac:dyDescent="0.25">
      <c r="B669" s="24">
        <f>Table1[[#This Row],[Character name]]</f>
        <v>0</v>
      </c>
      <c r="C669" s="25">
        <f>Table1[[#This Row],[At Handle]]</f>
        <v>0</v>
      </c>
      <c r="D669" s="25">
        <f>Table1[[#This Row],[Fleet Rank]]</f>
        <v>0</v>
      </c>
      <c r="E669" s="25">
        <f>Table1[[#This Row],[PVP For ADV]]</f>
        <v>0</v>
      </c>
      <c r="F669" s="25">
        <f>Table1[[#This Row],[STF Lead For ADV]]</f>
        <v>0</v>
      </c>
      <c r="G669" s="25" t="str">
        <f>IF(Table1[[#This Row],[LFC Still Needed For ADV]]&lt;0,"Yes","No")</f>
        <v>No</v>
      </c>
      <c r="H669">
        <f>Table1[[#This Row],[On Website]]</f>
        <v>0</v>
      </c>
      <c r="I669">
        <f>Table1[[#This Row],[Setup Team Speak]]</f>
        <v>0</v>
      </c>
      <c r="J669" s="26" t="str">
        <f>IF(AND(Table2[[#This Row],[STF for ADV]],Table2[[#This Row],[PVP For ADV]],Table2[[#This Row],[On Website]],Table2[[#This Row],[Setup Team Speak]]="Yes"),"Yes","No")</f>
        <v>No</v>
      </c>
    </row>
    <row r="670" spans="2:10" x14ac:dyDescent="0.25">
      <c r="B670" s="24">
        <f>Table1[[#This Row],[Character name]]</f>
        <v>0</v>
      </c>
      <c r="C670" s="25">
        <f>Table1[[#This Row],[At Handle]]</f>
        <v>0</v>
      </c>
      <c r="D670" s="25">
        <f>Table1[[#This Row],[Fleet Rank]]</f>
        <v>0</v>
      </c>
      <c r="E670" s="25">
        <f>Table1[[#This Row],[PVP For ADV]]</f>
        <v>0</v>
      </c>
      <c r="F670" s="25">
        <f>Table1[[#This Row],[STF Lead For ADV]]</f>
        <v>0</v>
      </c>
      <c r="G670" s="25" t="str">
        <f>IF(Table1[[#This Row],[LFC Still Needed For ADV]]&lt;0,"Yes","No")</f>
        <v>No</v>
      </c>
      <c r="H670">
        <f>Table1[[#This Row],[On Website]]</f>
        <v>0</v>
      </c>
      <c r="I670">
        <f>Table1[[#This Row],[Setup Team Speak]]</f>
        <v>0</v>
      </c>
      <c r="J670" s="26" t="str">
        <f>IF(AND(Table2[[#This Row],[STF for ADV]],Table2[[#This Row],[PVP For ADV]],Table2[[#This Row],[On Website]],Table2[[#This Row],[Setup Team Speak]]="Yes"),"Yes","No")</f>
        <v>No</v>
      </c>
    </row>
    <row r="671" spans="2:10" x14ac:dyDescent="0.25">
      <c r="B671" s="24">
        <f>Table1[[#This Row],[Character name]]</f>
        <v>0</v>
      </c>
      <c r="C671" s="25">
        <f>Table1[[#This Row],[At Handle]]</f>
        <v>0</v>
      </c>
      <c r="D671" s="25">
        <f>Table1[[#This Row],[Fleet Rank]]</f>
        <v>0</v>
      </c>
      <c r="E671" s="25">
        <f>Table1[[#This Row],[PVP For ADV]]</f>
        <v>0</v>
      </c>
      <c r="F671" s="25">
        <f>Table1[[#This Row],[STF Lead For ADV]]</f>
        <v>0</v>
      </c>
      <c r="G671" s="25" t="str">
        <f>IF(Table1[[#This Row],[LFC Still Needed For ADV]]&lt;0,"Yes","No")</f>
        <v>No</v>
      </c>
      <c r="H671">
        <f>Table1[[#This Row],[On Website]]</f>
        <v>0</v>
      </c>
      <c r="I671">
        <f>Table1[[#This Row],[Setup Team Speak]]</f>
        <v>0</v>
      </c>
      <c r="J671" s="26" t="str">
        <f>IF(AND(Table2[[#This Row],[STF for ADV]],Table2[[#This Row],[PVP For ADV]],Table2[[#This Row],[On Website]],Table2[[#This Row],[Setup Team Speak]]="Yes"),"Yes","No")</f>
        <v>No</v>
      </c>
    </row>
    <row r="672" spans="2:10" x14ac:dyDescent="0.25">
      <c r="B672" s="24">
        <f>Table1[[#This Row],[Character name]]</f>
        <v>0</v>
      </c>
      <c r="C672" s="25">
        <f>Table1[[#This Row],[At Handle]]</f>
        <v>0</v>
      </c>
      <c r="D672" s="25">
        <f>Table1[[#This Row],[Fleet Rank]]</f>
        <v>0</v>
      </c>
      <c r="E672" s="25">
        <f>Table1[[#This Row],[PVP For ADV]]</f>
        <v>0</v>
      </c>
      <c r="F672" s="25">
        <f>Table1[[#This Row],[STF Lead For ADV]]</f>
        <v>0</v>
      </c>
      <c r="G672" s="25" t="str">
        <f>IF(Table1[[#This Row],[LFC Still Needed For ADV]]&lt;0,"Yes","No")</f>
        <v>No</v>
      </c>
      <c r="H672">
        <f>Table1[[#This Row],[On Website]]</f>
        <v>0</v>
      </c>
      <c r="I672">
        <f>Table1[[#This Row],[Setup Team Speak]]</f>
        <v>0</v>
      </c>
      <c r="J672" s="26" t="str">
        <f>IF(AND(Table2[[#This Row],[STF for ADV]],Table2[[#This Row],[PVP For ADV]],Table2[[#This Row],[On Website]],Table2[[#This Row],[Setup Team Speak]]="Yes"),"Yes","No")</f>
        <v>No</v>
      </c>
    </row>
    <row r="673" spans="2:10" x14ac:dyDescent="0.25">
      <c r="B673" s="24">
        <f>Table1[[#This Row],[Character name]]</f>
        <v>0</v>
      </c>
      <c r="C673" s="25">
        <f>Table1[[#This Row],[At Handle]]</f>
        <v>0</v>
      </c>
      <c r="D673" s="25">
        <f>Table1[[#This Row],[Fleet Rank]]</f>
        <v>0</v>
      </c>
      <c r="E673" s="25">
        <f>Table1[[#This Row],[PVP For ADV]]</f>
        <v>0</v>
      </c>
      <c r="F673" s="25">
        <f>Table1[[#This Row],[STF Lead For ADV]]</f>
        <v>0</v>
      </c>
      <c r="G673" s="25" t="str">
        <f>IF(Table1[[#This Row],[LFC Still Needed For ADV]]&lt;0,"Yes","No")</f>
        <v>No</v>
      </c>
      <c r="H673">
        <f>Table1[[#This Row],[On Website]]</f>
        <v>0</v>
      </c>
      <c r="I673">
        <f>Table1[[#This Row],[Setup Team Speak]]</f>
        <v>0</v>
      </c>
      <c r="J673" s="26" t="str">
        <f>IF(AND(Table2[[#This Row],[STF for ADV]],Table2[[#This Row],[PVP For ADV]],Table2[[#This Row],[On Website]],Table2[[#This Row],[Setup Team Speak]]="Yes"),"Yes","No")</f>
        <v>No</v>
      </c>
    </row>
    <row r="674" spans="2:10" x14ac:dyDescent="0.25">
      <c r="B674" s="24">
        <f>Table1[[#This Row],[Character name]]</f>
        <v>0</v>
      </c>
      <c r="C674" s="25">
        <f>Table1[[#This Row],[At Handle]]</f>
        <v>0</v>
      </c>
      <c r="D674" s="25">
        <f>Table1[[#This Row],[Fleet Rank]]</f>
        <v>0</v>
      </c>
      <c r="E674" s="25">
        <f>Table1[[#This Row],[PVP For ADV]]</f>
        <v>0</v>
      </c>
      <c r="F674" s="25">
        <f>Table1[[#This Row],[STF Lead For ADV]]</f>
        <v>0</v>
      </c>
      <c r="G674" s="25" t="str">
        <f>IF(Table1[[#This Row],[LFC Still Needed For ADV]]&lt;0,"Yes","No")</f>
        <v>No</v>
      </c>
      <c r="H674">
        <f>Table1[[#This Row],[On Website]]</f>
        <v>0</v>
      </c>
      <c r="I674">
        <f>Table1[[#This Row],[Setup Team Speak]]</f>
        <v>0</v>
      </c>
      <c r="J674" s="26" t="str">
        <f>IF(AND(Table2[[#This Row],[STF for ADV]],Table2[[#This Row],[PVP For ADV]],Table2[[#This Row],[On Website]],Table2[[#This Row],[Setup Team Speak]]="Yes"),"Yes","No")</f>
        <v>No</v>
      </c>
    </row>
    <row r="675" spans="2:10" x14ac:dyDescent="0.25">
      <c r="B675" s="24">
        <f>Table1[[#This Row],[Character name]]</f>
        <v>0</v>
      </c>
      <c r="C675" s="25">
        <f>Table1[[#This Row],[At Handle]]</f>
        <v>0</v>
      </c>
      <c r="D675" s="25">
        <f>Table1[[#This Row],[Fleet Rank]]</f>
        <v>0</v>
      </c>
      <c r="E675" s="25">
        <f>Table1[[#This Row],[PVP For ADV]]</f>
        <v>0</v>
      </c>
      <c r="F675" s="25">
        <f>Table1[[#This Row],[STF Lead For ADV]]</f>
        <v>0</v>
      </c>
      <c r="G675" s="25" t="str">
        <f>IF(Table1[[#This Row],[LFC Still Needed For ADV]]&lt;0,"Yes","No")</f>
        <v>No</v>
      </c>
      <c r="H675">
        <f>Table1[[#This Row],[On Website]]</f>
        <v>0</v>
      </c>
      <c r="I675">
        <f>Table1[[#This Row],[Setup Team Speak]]</f>
        <v>0</v>
      </c>
      <c r="J675" s="26" t="str">
        <f>IF(AND(Table2[[#This Row],[STF for ADV]],Table2[[#This Row],[PVP For ADV]],Table2[[#This Row],[On Website]],Table2[[#This Row],[Setup Team Speak]]="Yes"),"Yes","No")</f>
        <v>No</v>
      </c>
    </row>
    <row r="676" spans="2:10" x14ac:dyDescent="0.25">
      <c r="B676" s="24">
        <f>Table1[[#This Row],[Character name]]</f>
        <v>0</v>
      </c>
      <c r="C676" s="25">
        <f>Table1[[#This Row],[At Handle]]</f>
        <v>0</v>
      </c>
      <c r="D676" s="25">
        <f>Table1[[#This Row],[Fleet Rank]]</f>
        <v>0</v>
      </c>
      <c r="E676" s="25">
        <f>Table1[[#This Row],[PVP For ADV]]</f>
        <v>0</v>
      </c>
      <c r="F676" s="25">
        <f>Table1[[#This Row],[STF Lead For ADV]]</f>
        <v>0</v>
      </c>
      <c r="G676" s="25" t="str">
        <f>IF(Table1[[#This Row],[LFC Still Needed For ADV]]&lt;0,"Yes","No")</f>
        <v>No</v>
      </c>
      <c r="H676">
        <f>Table1[[#This Row],[On Website]]</f>
        <v>0</v>
      </c>
      <c r="I676">
        <f>Table1[[#This Row],[Setup Team Speak]]</f>
        <v>0</v>
      </c>
      <c r="J676" s="26" t="str">
        <f>IF(AND(Table2[[#This Row],[STF for ADV]],Table2[[#This Row],[PVP For ADV]],Table2[[#This Row],[On Website]],Table2[[#This Row],[Setup Team Speak]]="Yes"),"Yes","No")</f>
        <v>No</v>
      </c>
    </row>
    <row r="677" spans="2:10" x14ac:dyDescent="0.25">
      <c r="B677" s="24">
        <f>Table1[[#This Row],[Character name]]</f>
        <v>0</v>
      </c>
      <c r="C677" s="25">
        <f>Table1[[#This Row],[At Handle]]</f>
        <v>0</v>
      </c>
      <c r="D677" s="25">
        <f>Table1[[#This Row],[Fleet Rank]]</f>
        <v>0</v>
      </c>
      <c r="E677" s="25">
        <f>Table1[[#This Row],[PVP For ADV]]</f>
        <v>0</v>
      </c>
      <c r="F677" s="25">
        <f>Table1[[#This Row],[STF Lead For ADV]]</f>
        <v>0</v>
      </c>
      <c r="G677" s="25" t="str">
        <f>IF(Table1[[#This Row],[LFC Still Needed For ADV]]&lt;0,"Yes","No")</f>
        <v>No</v>
      </c>
      <c r="H677">
        <f>Table1[[#This Row],[On Website]]</f>
        <v>0</v>
      </c>
      <c r="I677">
        <f>Table1[[#This Row],[Setup Team Speak]]</f>
        <v>0</v>
      </c>
      <c r="J677" s="26" t="str">
        <f>IF(AND(Table2[[#This Row],[STF for ADV]],Table2[[#This Row],[PVP For ADV]],Table2[[#This Row],[On Website]],Table2[[#This Row],[Setup Team Speak]]="Yes"),"Yes","No")</f>
        <v>No</v>
      </c>
    </row>
    <row r="678" spans="2:10" x14ac:dyDescent="0.25">
      <c r="B678" s="24">
        <f>Table1[[#This Row],[Character name]]</f>
        <v>0</v>
      </c>
      <c r="C678" s="25">
        <f>Table1[[#This Row],[At Handle]]</f>
        <v>0</v>
      </c>
      <c r="D678" s="25">
        <f>Table1[[#This Row],[Fleet Rank]]</f>
        <v>0</v>
      </c>
      <c r="E678" s="25">
        <f>Table1[[#This Row],[PVP For ADV]]</f>
        <v>0</v>
      </c>
      <c r="F678" s="25">
        <f>Table1[[#This Row],[STF Lead For ADV]]</f>
        <v>0</v>
      </c>
      <c r="G678" s="25" t="str">
        <f>IF(Table1[[#This Row],[LFC Still Needed For ADV]]&lt;0,"Yes","No")</f>
        <v>No</v>
      </c>
      <c r="H678">
        <f>Table1[[#This Row],[On Website]]</f>
        <v>0</v>
      </c>
      <c r="I678">
        <f>Table1[[#This Row],[Setup Team Speak]]</f>
        <v>0</v>
      </c>
      <c r="J678" s="26" t="str">
        <f>IF(AND(Table2[[#This Row],[STF for ADV]],Table2[[#This Row],[PVP For ADV]],Table2[[#This Row],[On Website]],Table2[[#This Row],[Setup Team Speak]]="Yes"),"Yes","No")</f>
        <v>No</v>
      </c>
    </row>
    <row r="679" spans="2:10" x14ac:dyDescent="0.25">
      <c r="B679" s="24">
        <f>Table1[[#This Row],[Character name]]</f>
        <v>0</v>
      </c>
      <c r="C679" s="25">
        <f>Table1[[#This Row],[At Handle]]</f>
        <v>0</v>
      </c>
      <c r="D679" s="25">
        <f>Table1[[#This Row],[Fleet Rank]]</f>
        <v>0</v>
      </c>
      <c r="E679" s="25">
        <f>Table1[[#This Row],[PVP For ADV]]</f>
        <v>0</v>
      </c>
      <c r="F679" s="25">
        <f>Table1[[#This Row],[STF Lead For ADV]]</f>
        <v>0</v>
      </c>
      <c r="G679" s="25" t="str">
        <f>IF(Table1[[#This Row],[LFC Still Needed For ADV]]&lt;0,"Yes","No")</f>
        <v>No</v>
      </c>
      <c r="H679">
        <f>Table1[[#This Row],[On Website]]</f>
        <v>0</v>
      </c>
      <c r="I679">
        <f>Table1[[#This Row],[Setup Team Speak]]</f>
        <v>0</v>
      </c>
      <c r="J679" s="26" t="str">
        <f>IF(AND(Table2[[#This Row],[STF for ADV]],Table2[[#This Row],[PVP For ADV]],Table2[[#This Row],[On Website]],Table2[[#This Row],[Setup Team Speak]]="Yes"),"Yes","No")</f>
        <v>No</v>
      </c>
    </row>
    <row r="680" spans="2:10" x14ac:dyDescent="0.25">
      <c r="B680" s="24">
        <f>Table1[[#This Row],[Character name]]</f>
        <v>0</v>
      </c>
      <c r="C680" s="25">
        <f>Table1[[#This Row],[At Handle]]</f>
        <v>0</v>
      </c>
      <c r="D680" s="25">
        <f>Table1[[#This Row],[Fleet Rank]]</f>
        <v>0</v>
      </c>
      <c r="E680" s="25">
        <f>Table1[[#This Row],[PVP For ADV]]</f>
        <v>0</v>
      </c>
      <c r="F680" s="25">
        <f>Table1[[#This Row],[STF Lead For ADV]]</f>
        <v>0</v>
      </c>
      <c r="G680" s="25" t="str">
        <f>IF(Table1[[#This Row],[LFC Still Needed For ADV]]&lt;0,"Yes","No")</f>
        <v>No</v>
      </c>
      <c r="H680">
        <f>Table1[[#This Row],[On Website]]</f>
        <v>0</v>
      </c>
      <c r="I680">
        <f>Table1[[#This Row],[Setup Team Speak]]</f>
        <v>0</v>
      </c>
      <c r="J680" s="26" t="str">
        <f>IF(AND(Table2[[#This Row],[STF for ADV]],Table2[[#This Row],[PVP For ADV]],Table2[[#This Row],[On Website]],Table2[[#This Row],[Setup Team Speak]]="Yes"),"Yes","No")</f>
        <v>No</v>
      </c>
    </row>
    <row r="681" spans="2:10" x14ac:dyDescent="0.25">
      <c r="B681" s="24">
        <f>Table1[[#This Row],[Character name]]</f>
        <v>0</v>
      </c>
      <c r="C681" s="25">
        <f>Table1[[#This Row],[At Handle]]</f>
        <v>0</v>
      </c>
      <c r="D681" s="25">
        <f>Table1[[#This Row],[Fleet Rank]]</f>
        <v>0</v>
      </c>
      <c r="E681" s="25">
        <f>Table1[[#This Row],[PVP For ADV]]</f>
        <v>0</v>
      </c>
      <c r="F681" s="25">
        <f>Table1[[#This Row],[STF Lead For ADV]]</f>
        <v>0</v>
      </c>
      <c r="G681" s="25" t="str">
        <f>IF(Table1[[#This Row],[LFC Still Needed For ADV]]&lt;0,"Yes","No")</f>
        <v>No</v>
      </c>
      <c r="H681">
        <f>Table1[[#This Row],[On Website]]</f>
        <v>0</v>
      </c>
      <c r="I681">
        <f>Table1[[#This Row],[Setup Team Speak]]</f>
        <v>0</v>
      </c>
      <c r="J681" s="26" t="str">
        <f>IF(AND(Table2[[#This Row],[STF for ADV]],Table2[[#This Row],[PVP For ADV]],Table2[[#This Row],[On Website]],Table2[[#This Row],[Setup Team Speak]]="Yes"),"Yes","No")</f>
        <v>No</v>
      </c>
    </row>
    <row r="682" spans="2:10" x14ac:dyDescent="0.25">
      <c r="B682" s="24">
        <f>Table1[[#This Row],[Character name]]</f>
        <v>0</v>
      </c>
      <c r="C682" s="25">
        <f>Table1[[#This Row],[At Handle]]</f>
        <v>0</v>
      </c>
      <c r="D682" s="25">
        <f>Table1[[#This Row],[Fleet Rank]]</f>
        <v>0</v>
      </c>
      <c r="E682" s="25">
        <f>Table1[[#This Row],[PVP For ADV]]</f>
        <v>0</v>
      </c>
      <c r="F682" s="25">
        <f>Table1[[#This Row],[STF Lead For ADV]]</f>
        <v>0</v>
      </c>
      <c r="G682" s="25" t="str">
        <f>IF(Table1[[#This Row],[LFC Still Needed For ADV]]&lt;0,"Yes","No")</f>
        <v>No</v>
      </c>
      <c r="H682">
        <f>Table1[[#This Row],[On Website]]</f>
        <v>0</v>
      </c>
      <c r="I682">
        <f>Table1[[#This Row],[Setup Team Speak]]</f>
        <v>0</v>
      </c>
      <c r="J682" s="26" t="str">
        <f>IF(AND(Table2[[#This Row],[STF for ADV]],Table2[[#This Row],[PVP For ADV]],Table2[[#This Row],[On Website]],Table2[[#This Row],[Setup Team Speak]]="Yes"),"Yes","No")</f>
        <v>No</v>
      </c>
    </row>
    <row r="683" spans="2:10" x14ac:dyDescent="0.25">
      <c r="B683" s="24">
        <f>Table1[[#This Row],[Character name]]</f>
        <v>0</v>
      </c>
      <c r="C683" s="25">
        <f>Table1[[#This Row],[At Handle]]</f>
        <v>0</v>
      </c>
      <c r="D683" s="25">
        <f>Table1[[#This Row],[Fleet Rank]]</f>
        <v>0</v>
      </c>
      <c r="E683" s="25">
        <f>Table1[[#This Row],[PVP For ADV]]</f>
        <v>0</v>
      </c>
      <c r="F683" s="25">
        <f>Table1[[#This Row],[STF Lead For ADV]]</f>
        <v>0</v>
      </c>
      <c r="G683" s="25" t="str">
        <f>IF(Table1[[#This Row],[LFC Still Needed For ADV]]&lt;0,"Yes","No")</f>
        <v>No</v>
      </c>
      <c r="H683">
        <f>Table1[[#This Row],[On Website]]</f>
        <v>0</v>
      </c>
      <c r="I683">
        <f>Table1[[#This Row],[Setup Team Speak]]</f>
        <v>0</v>
      </c>
      <c r="J683" s="26" t="str">
        <f>IF(AND(Table2[[#This Row],[STF for ADV]],Table2[[#This Row],[PVP For ADV]],Table2[[#This Row],[On Website]],Table2[[#This Row],[Setup Team Speak]]="Yes"),"Yes","No")</f>
        <v>No</v>
      </c>
    </row>
    <row r="684" spans="2:10" x14ac:dyDescent="0.25">
      <c r="B684" s="24">
        <f>Table1[[#This Row],[Character name]]</f>
        <v>0</v>
      </c>
      <c r="C684" s="25">
        <f>Table1[[#This Row],[At Handle]]</f>
        <v>0</v>
      </c>
      <c r="D684" s="25">
        <f>Table1[[#This Row],[Fleet Rank]]</f>
        <v>0</v>
      </c>
      <c r="E684" s="25">
        <f>Table1[[#This Row],[PVP For ADV]]</f>
        <v>0</v>
      </c>
      <c r="F684" s="25">
        <f>Table1[[#This Row],[STF Lead For ADV]]</f>
        <v>0</v>
      </c>
      <c r="G684" s="25" t="str">
        <f>IF(Table1[[#This Row],[LFC Still Needed For ADV]]&lt;0,"Yes","No")</f>
        <v>No</v>
      </c>
      <c r="H684">
        <f>Table1[[#This Row],[On Website]]</f>
        <v>0</v>
      </c>
      <c r="I684">
        <f>Table1[[#This Row],[Setup Team Speak]]</f>
        <v>0</v>
      </c>
      <c r="J684" s="26" t="str">
        <f>IF(AND(Table2[[#This Row],[STF for ADV]],Table2[[#This Row],[PVP For ADV]],Table2[[#This Row],[On Website]],Table2[[#This Row],[Setup Team Speak]]="Yes"),"Yes","No")</f>
        <v>No</v>
      </c>
    </row>
    <row r="685" spans="2:10" x14ac:dyDescent="0.25">
      <c r="B685" s="24">
        <f>Table1[[#This Row],[Character name]]</f>
        <v>0</v>
      </c>
      <c r="C685" s="25">
        <f>Table1[[#This Row],[At Handle]]</f>
        <v>0</v>
      </c>
      <c r="D685" s="25">
        <f>Table1[[#This Row],[Fleet Rank]]</f>
        <v>0</v>
      </c>
      <c r="E685" s="25">
        <f>Table1[[#This Row],[PVP For ADV]]</f>
        <v>0</v>
      </c>
      <c r="F685" s="25">
        <f>Table1[[#This Row],[STF Lead For ADV]]</f>
        <v>0</v>
      </c>
      <c r="G685" s="25" t="str">
        <f>IF(Table1[[#This Row],[LFC Still Needed For ADV]]&lt;0,"Yes","No")</f>
        <v>No</v>
      </c>
      <c r="H685">
        <f>Table1[[#This Row],[On Website]]</f>
        <v>0</v>
      </c>
      <c r="I685">
        <f>Table1[[#This Row],[Setup Team Speak]]</f>
        <v>0</v>
      </c>
      <c r="J685" s="26" t="str">
        <f>IF(AND(Table2[[#This Row],[STF for ADV]],Table2[[#This Row],[PVP For ADV]],Table2[[#This Row],[On Website]],Table2[[#This Row],[Setup Team Speak]]="Yes"),"Yes","No")</f>
        <v>No</v>
      </c>
    </row>
    <row r="686" spans="2:10" x14ac:dyDescent="0.25">
      <c r="B686" s="24">
        <f>Table1[[#This Row],[Character name]]</f>
        <v>0</v>
      </c>
      <c r="C686" s="25">
        <f>Table1[[#This Row],[At Handle]]</f>
        <v>0</v>
      </c>
      <c r="D686" s="25">
        <f>Table1[[#This Row],[Fleet Rank]]</f>
        <v>0</v>
      </c>
      <c r="E686" s="25">
        <f>Table1[[#This Row],[PVP For ADV]]</f>
        <v>0</v>
      </c>
      <c r="F686" s="25">
        <f>Table1[[#This Row],[STF Lead For ADV]]</f>
        <v>0</v>
      </c>
      <c r="G686" s="25" t="str">
        <f>IF(Table1[[#This Row],[LFC Still Needed For ADV]]&lt;0,"Yes","No")</f>
        <v>No</v>
      </c>
      <c r="H686">
        <f>Table1[[#This Row],[On Website]]</f>
        <v>0</v>
      </c>
      <c r="I686">
        <f>Table1[[#This Row],[Setup Team Speak]]</f>
        <v>0</v>
      </c>
      <c r="J686" s="26" t="str">
        <f>IF(AND(Table2[[#This Row],[STF for ADV]],Table2[[#This Row],[PVP For ADV]],Table2[[#This Row],[On Website]],Table2[[#This Row],[Setup Team Speak]]="Yes"),"Yes","No")</f>
        <v>No</v>
      </c>
    </row>
    <row r="687" spans="2:10" x14ac:dyDescent="0.25">
      <c r="B687" s="24">
        <f>Table1[[#This Row],[Character name]]</f>
        <v>0</v>
      </c>
      <c r="C687" s="25">
        <f>Table1[[#This Row],[At Handle]]</f>
        <v>0</v>
      </c>
      <c r="D687" s="25">
        <f>Table1[[#This Row],[Fleet Rank]]</f>
        <v>0</v>
      </c>
      <c r="E687" s="25">
        <f>Table1[[#This Row],[PVP For ADV]]</f>
        <v>0</v>
      </c>
      <c r="F687" s="25">
        <f>Table1[[#This Row],[STF Lead For ADV]]</f>
        <v>0</v>
      </c>
      <c r="G687" s="25" t="str">
        <f>IF(Table1[[#This Row],[LFC Still Needed For ADV]]&lt;0,"Yes","No")</f>
        <v>No</v>
      </c>
      <c r="H687">
        <f>Table1[[#This Row],[On Website]]</f>
        <v>0</v>
      </c>
      <c r="I687">
        <f>Table1[[#This Row],[Setup Team Speak]]</f>
        <v>0</v>
      </c>
      <c r="J687" s="26" t="str">
        <f>IF(AND(Table2[[#This Row],[STF for ADV]],Table2[[#This Row],[PVP For ADV]],Table2[[#This Row],[On Website]],Table2[[#This Row],[Setup Team Speak]]="Yes"),"Yes","No")</f>
        <v>No</v>
      </c>
    </row>
    <row r="688" spans="2:10" x14ac:dyDescent="0.25">
      <c r="B688" s="24">
        <f>Table1[[#This Row],[Character name]]</f>
        <v>0</v>
      </c>
      <c r="C688" s="25">
        <f>Table1[[#This Row],[At Handle]]</f>
        <v>0</v>
      </c>
      <c r="D688" s="25">
        <f>Table1[[#This Row],[Fleet Rank]]</f>
        <v>0</v>
      </c>
      <c r="E688" s="25">
        <f>Table1[[#This Row],[PVP For ADV]]</f>
        <v>0</v>
      </c>
      <c r="F688" s="25">
        <f>Table1[[#This Row],[STF Lead For ADV]]</f>
        <v>0</v>
      </c>
      <c r="G688" s="25" t="str">
        <f>IF(Table1[[#This Row],[LFC Still Needed For ADV]]&lt;0,"Yes","No")</f>
        <v>No</v>
      </c>
      <c r="H688">
        <f>Table1[[#This Row],[On Website]]</f>
        <v>0</v>
      </c>
      <c r="I688">
        <f>Table1[[#This Row],[Setup Team Speak]]</f>
        <v>0</v>
      </c>
      <c r="J688" s="26" t="str">
        <f>IF(AND(Table2[[#This Row],[STF for ADV]],Table2[[#This Row],[PVP For ADV]],Table2[[#This Row],[On Website]],Table2[[#This Row],[Setup Team Speak]]="Yes"),"Yes","No")</f>
        <v>No</v>
      </c>
    </row>
    <row r="689" spans="2:10" x14ac:dyDescent="0.25">
      <c r="B689" s="24">
        <f>Table1[[#This Row],[Character name]]</f>
        <v>0</v>
      </c>
      <c r="C689" s="25">
        <f>Table1[[#This Row],[At Handle]]</f>
        <v>0</v>
      </c>
      <c r="D689" s="25">
        <f>Table1[[#This Row],[Fleet Rank]]</f>
        <v>0</v>
      </c>
      <c r="E689" s="25">
        <f>Table1[[#This Row],[PVP For ADV]]</f>
        <v>0</v>
      </c>
      <c r="F689" s="25">
        <f>Table1[[#This Row],[STF Lead For ADV]]</f>
        <v>0</v>
      </c>
      <c r="G689" s="25" t="str">
        <f>IF(Table1[[#This Row],[LFC Still Needed For ADV]]&lt;0,"Yes","No")</f>
        <v>No</v>
      </c>
      <c r="H689">
        <f>Table1[[#This Row],[On Website]]</f>
        <v>0</v>
      </c>
      <c r="I689">
        <f>Table1[[#This Row],[Setup Team Speak]]</f>
        <v>0</v>
      </c>
      <c r="J689" s="26" t="str">
        <f>IF(AND(Table2[[#This Row],[STF for ADV]],Table2[[#This Row],[PVP For ADV]],Table2[[#This Row],[On Website]],Table2[[#This Row],[Setup Team Speak]]="Yes"),"Yes","No")</f>
        <v>No</v>
      </c>
    </row>
    <row r="690" spans="2:10" x14ac:dyDescent="0.25">
      <c r="B690" s="24">
        <f>Table1[[#This Row],[Character name]]</f>
        <v>0</v>
      </c>
      <c r="C690" s="25">
        <f>Table1[[#This Row],[At Handle]]</f>
        <v>0</v>
      </c>
      <c r="D690" s="25">
        <f>Table1[[#This Row],[Fleet Rank]]</f>
        <v>0</v>
      </c>
      <c r="E690" s="25">
        <f>Table1[[#This Row],[PVP For ADV]]</f>
        <v>0</v>
      </c>
      <c r="F690" s="25">
        <f>Table1[[#This Row],[STF Lead For ADV]]</f>
        <v>0</v>
      </c>
      <c r="G690" s="25" t="str">
        <f>IF(Table1[[#This Row],[LFC Still Needed For ADV]]&lt;0,"Yes","No")</f>
        <v>No</v>
      </c>
      <c r="H690">
        <f>Table1[[#This Row],[On Website]]</f>
        <v>0</v>
      </c>
      <c r="I690">
        <f>Table1[[#This Row],[Setup Team Speak]]</f>
        <v>0</v>
      </c>
      <c r="J690" s="26" t="str">
        <f>IF(AND(Table2[[#This Row],[STF for ADV]],Table2[[#This Row],[PVP For ADV]],Table2[[#This Row],[On Website]],Table2[[#This Row],[Setup Team Speak]]="Yes"),"Yes","No")</f>
        <v>No</v>
      </c>
    </row>
    <row r="691" spans="2:10" x14ac:dyDescent="0.25">
      <c r="B691" s="24">
        <f>Table1[[#This Row],[Character name]]</f>
        <v>0</v>
      </c>
      <c r="C691" s="25">
        <f>Table1[[#This Row],[At Handle]]</f>
        <v>0</v>
      </c>
      <c r="D691" s="25">
        <f>Table1[[#This Row],[Fleet Rank]]</f>
        <v>0</v>
      </c>
      <c r="E691" s="25">
        <f>Table1[[#This Row],[PVP For ADV]]</f>
        <v>0</v>
      </c>
      <c r="F691" s="25">
        <f>Table1[[#This Row],[STF Lead For ADV]]</f>
        <v>0</v>
      </c>
      <c r="G691" s="25" t="str">
        <f>IF(Table1[[#This Row],[LFC Still Needed For ADV]]&lt;0,"Yes","No")</f>
        <v>No</v>
      </c>
      <c r="H691">
        <f>Table1[[#This Row],[On Website]]</f>
        <v>0</v>
      </c>
      <c r="I691">
        <f>Table1[[#This Row],[Setup Team Speak]]</f>
        <v>0</v>
      </c>
      <c r="J691" s="26" t="str">
        <f>IF(AND(Table2[[#This Row],[STF for ADV]],Table2[[#This Row],[PVP For ADV]],Table2[[#This Row],[On Website]],Table2[[#This Row],[Setup Team Speak]]="Yes"),"Yes","No")</f>
        <v>No</v>
      </c>
    </row>
    <row r="692" spans="2:10" x14ac:dyDescent="0.25">
      <c r="B692" s="24">
        <f>Table1[[#This Row],[Character name]]</f>
        <v>0</v>
      </c>
      <c r="C692" s="25">
        <f>Table1[[#This Row],[At Handle]]</f>
        <v>0</v>
      </c>
      <c r="D692" s="25">
        <f>Table1[[#This Row],[Fleet Rank]]</f>
        <v>0</v>
      </c>
      <c r="E692" s="25">
        <f>Table1[[#This Row],[PVP For ADV]]</f>
        <v>0</v>
      </c>
      <c r="F692" s="25">
        <f>Table1[[#This Row],[STF Lead For ADV]]</f>
        <v>0</v>
      </c>
      <c r="G692" s="25" t="str">
        <f>IF(Table1[[#This Row],[LFC Still Needed For ADV]]&lt;0,"Yes","No")</f>
        <v>No</v>
      </c>
      <c r="H692">
        <f>Table1[[#This Row],[On Website]]</f>
        <v>0</v>
      </c>
      <c r="I692">
        <f>Table1[[#This Row],[Setup Team Speak]]</f>
        <v>0</v>
      </c>
      <c r="J692" s="26" t="str">
        <f>IF(AND(Table2[[#This Row],[STF for ADV]],Table2[[#This Row],[PVP For ADV]],Table2[[#This Row],[On Website]],Table2[[#This Row],[Setup Team Speak]]="Yes"),"Yes","No")</f>
        <v>No</v>
      </c>
    </row>
    <row r="693" spans="2:10" x14ac:dyDescent="0.25">
      <c r="B693" s="24">
        <f>Table1[[#This Row],[Character name]]</f>
        <v>0</v>
      </c>
      <c r="C693" s="25">
        <f>Table1[[#This Row],[At Handle]]</f>
        <v>0</v>
      </c>
      <c r="D693" s="25">
        <f>Table1[[#This Row],[Fleet Rank]]</f>
        <v>0</v>
      </c>
      <c r="E693" s="25">
        <f>Table1[[#This Row],[PVP For ADV]]</f>
        <v>0</v>
      </c>
      <c r="F693" s="25">
        <f>Table1[[#This Row],[STF Lead For ADV]]</f>
        <v>0</v>
      </c>
      <c r="G693" s="25" t="str">
        <f>IF(Table1[[#This Row],[LFC Still Needed For ADV]]&lt;0,"Yes","No")</f>
        <v>No</v>
      </c>
      <c r="H693">
        <f>Table1[[#This Row],[On Website]]</f>
        <v>0</v>
      </c>
      <c r="I693">
        <f>Table1[[#This Row],[Setup Team Speak]]</f>
        <v>0</v>
      </c>
      <c r="J693" s="26" t="str">
        <f>IF(AND(Table2[[#This Row],[STF for ADV]],Table2[[#This Row],[PVP For ADV]],Table2[[#This Row],[On Website]],Table2[[#This Row],[Setup Team Speak]]="Yes"),"Yes","No")</f>
        <v>No</v>
      </c>
    </row>
    <row r="694" spans="2:10" x14ac:dyDescent="0.25">
      <c r="B694" s="24">
        <f>Table1[[#This Row],[Character name]]</f>
        <v>0</v>
      </c>
      <c r="C694" s="25">
        <f>Table1[[#This Row],[At Handle]]</f>
        <v>0</v>
      </c>
      <c r="D694" s="25">
        <f>Table1[[#This Row],[Fleet Rank]]</f>
        <v>0</v>
      </c>
      <c r="E694" s="25">
        <f>Table1[[#This Row],[PVP For ADV]]</f>
        <v>0</v>
      </c>
      <c r="F694" s="25">
        <f>Table1[[#This Row],[STF Lead For ADV]]</f>
        <v>0</v>
      </c>
      <c r="G694" s="25" t="str">
        <f>IF(Table1[[#This Row],[LFC Still Needed For ADV]]&lt;0,"Yes","No")</f>
        <v>No</v>
      </c>
      <c r="H694">
        <f>Table1[[#This Row],[On Website]]</f>
        <v>0</v>
      </c>
      <c r="I694">
        <f>Table1[[#This Row],[Setup Team Speak]]</f>
        <v>0</v>
      </c>
      <c r="J694" s="26" t="str">
        <f>IF(AND(Table2[[#This Row],[STF for ADV]],Table2[[#This Row],[PVP For ADV]],Table2[[#This Row],[On Website]],Table2[[#This Row],[Setup Team Speak]]="Yes"),"Yes","No")</f>
        <v>No</v>
      </c>
    </row>
    <row r="695" spans="2:10" x14ac:dyDescent="0.25">
      <c r="B695" s="24">
        <f>Table1[[#This Row],[Character name]]</f>
        <v>0</v>
      </c>
      <c r="C695" s="25">
        <f>Table1[[#This Row],[At Handle]]</f>
        <v>0</v>
      </c>
      <c r="D695" s="25">
        <f>Table1[[#This Row],[Fleet Rank]]</f>
        <v>0</v>
      </c>
      <c r="E695" s="25">
        <f>Table1[[#This Row],[PVP For ADV]]</f>
        <v>0</v>
      </c>
      <c r="F695" s="25">
        <f>Table1[[#This Row],[STF Lead For ADV]]</f>
        <v>0</v>
      </c>
      <c r="G695" s="25" t="str">
        <f>IF(Table1[[#This Row],[LFC Still Needed For ADV]]&lt;0,"Yes","No")</f>
        <v>No</v>
      </c>
      <c r="H695">
        <f>Table1[[#This Row],[On Website]]</f>
        <v>0</v>
      </c>
      <c r="I695">
        <f>Table1[[#This Row],[Setup Team Speak]]</f>
        <v>0</v>
      </c>
      <c r="J695" s="26" t="str">
        <f>IF(AND(Table2[[#This Row],[STF for ADV]],Table2[[#This Row],[PVP For ADV]],Table2[[#This Row],[On Website]],Table2[[#This Row],[Setup Team Speak]]="Yes"),"Yes","No")</f>
        <v>No</v>
      </c>
    </row>
    <row r="696" spans="2:10" x14ac:dyDescent="0.25">
      <c r="B696" s="24">
        <f>Table1[[#This Row],[Character name]]</f>
        <v>0</v>
      </c>
      <c r="C696" s="25">
        <f>Table1[[#This Row],[At Handle]]</f>
        <v>0</v>
      </c>
      <c r="D696" s="25">
        <f>Table1[[#This Row],[Fleet Rank]]</f>
        <v>0</v>
      </c>
      <c r="E696" s="25">
        <f>Table1[[#This Row],[PVP For ADV]]</f>
        <v>0</v>
      </c>
      <c r="F696" s="25">
        <f>Table1[[#This Row],[STF Lead For ADV]]</f>
        <v>0</v>
      </c>
      <c r="G696" s="25" t="str">
        <f>IF(Table1[[#This Row],[LFC Still Needed For ADV]]&lt;0,"Yes","No")</f>
        <v>No</v>
      </c>
      <c r="H696">
        <f>Table1[[#This Row],[On Website]]</f>
        <v>0</v>
      </c>
      <c r="I696">
        <f>Table1[[#This Row],[Setup Team Speak]]</f>
        <v>0</v>
      </c>
      <c r="J696" s="26" t="str">
        <f>IF(AND(Table2[[#This Row],[STF for ADV]],Table2[[#This Row],[PVP For ADV]],Table2[[#This Row],[On Website]],Table2[[#This Row],[Setup Team Speak]]="Yes"),"Yes","No")</f>
        <v>No</v>
      </c>
    </row>
    <row r="697" spans="2:10" x14ac:dyDescent="0.25">
      <c r="B697" s="24">
        <f>Table1[[#This Row],[Character name]]</f>
        <v>0</v>
      </c>
      <c r="C697" s="25">
        <f>Table1[[#This Row],[At Handle]]</f>
        <v>0</v>
      </c>
      <c r="D697" s="25">
        <f>Table1[[#This Row],[Fleet Rank]]</f>
        <v>0</v>
      </c>
      <c r="E697" s="25">
        <f>Table1[[#This Row],[PVP For ADV]]</f>
        <v>0</v>
      </c>
      <c r="F697" s="25">
        <f>Table1[[#This Row],[STF Lead For ADV]]</f>
        <v>0</v>
      </c>
      <c r="G697" s="25" t="str">
        <f>IF(Table1[[#This Row],[LFC Still Needed For ADV]]&lt;0,"Yes","No")</f>
        <v>No</v>
      </c>
      <c r="H697">
        <f>Table1[[#This Row],[On Website]]</f>
        <v>0</v>
      </c>
      <c r="I697">
        <f>Table1[[#This Row],[Setup Team Speak]]</f>
        <v>0</v>
      </c>
      <c r="J697" s="26" t="str">
        <f>IF(AND(Table2[[#This Row],[STF for ADV]],Table2[[#This Row],[PVP For ADV]],Table2[[#This Row],[On Website]],Table2[[#This Row],[Setup Team Speak]]="Yes"),"Yes","No")</f>
        <v>No</v>
      </c>
    </row>
    <row r="698" spans="2:10" x14ac:dyDescent="0.25">
      <c r="B698" s="24">
        <f>Table1[[#This Row],[Character name]]</f>
        <v>0</v>
      </c>
      <c r="C698" s="25">
        <f>Table1[[#This Row],[At Handle]]</f>
        <v>0</v>
      </c>
      <c r="D698" s="25">
        <f>Table1[[#This Row],[Fleet Rank]]</f>
        <v>0</v>
      </c>
      <c r="E698" s="25">
        <f>Table1[[#This Row],[PVP For ADV]]</f>
        <v>0</v>
      </c>
      <c r="F698" s="25">
        <f>Table1[[#This Row],[STF Lead For ADV]]</f>
        <v>0</v>
      </c>
      <c r="G698" s="25" t="str">
        <f>IF(Table1[[#This Row],[LFC Still Needed For ADV]]&lt;0,"Yes","No")</f>
        <v>No</v>
      </c>
      <c r="H698">
        <f>Table1[[#This Row],[On Website]]</f>
        <v>0</v>
      </c>
      <c r="I698">
        <f>Table1[[#This Row],[Setup Team Speak]]</f>
        <v>0</v>
      </c>
      <c r="J698" s="26" t="str">
        <f>IF(AND(Table2[[#This Row],[STF for ADV]],Table2[[#This Row],[PVP For ADV]],Table2[[#This Row],[On Website]],Table2[[#This Row],[Setup Team Speak]]="Yes"),"Yes","No")</f>
        <v>No</v>
      </c>
    </row>
    <row r="699" spans="2:10" x14ac:dyDescent="0.25">
      <c r="B699" s="24">
        <f>Table1[[#This Row],[Character name]]</f>
        <v>0</v>
      </c>
      <c r="C699" s="25">
        <f>Table1[[#This Row],[At Handle]]</f>
        <v>0</v>
      </c>
      <c r="D699" s="25">
        <f>Table1[[#This Row],[Fleet Rank]]</f>
        <v>0</v>
      </c>
      <c r="E699" s="25">
        <f>Table1[[#This Row],[PVP For ADV]]</f>
        <v>0</v>
      </c>
      <c r="F699" s="25">
        <f>Table1[[#This Row],[STF Lead For ADV]]</f>
        <v>0</v>
      </c>
      <c r="G699" s="25" t="str">
        <f>IF(Table1[[#This Row],[LFC Still Needed For ADV]]&lt;0,"Yes","No")</f>
        <v>No</v>
      </c>
      <c r="H699">
        <f>Table1[[#This Row],[On Website]]</f>
        <v>0</v>
      </c>
      <c r="I699">
        <f>Table1[[#This Row],[Setup Team Speak]]</f>
        <v>0</v>
      </c>
      <c r="J699" s="26" t="str">
        <f>IF(AND(Table2[[#This Row],[STF for ADV]],Table2[[#This Row],[PVP For ADV]],Table2[[#This Row],[On Website]],Table2[[#This Row],[Setup Team Speak]]="Yes"),"Yes","No")</f>
        <v>No</v>
      </c>
    </row>
    <row r="700" spans="2:10" x14ac:dyDescent="0.25">
      <c r="B700" s="24">
        <f>Table1[[#This Row],[Character name]]</f>
        <v>0</v>
      </c>
      <c r="C700" s="25">
        <f>Table1[[#This Row],[At Handle]]</f>
        <v>0</v>
      </c>
      <c r="D700" s="25">
        <f>Table1[[#This Row],[Fleet Rank]]</f>
        <v>0</v>
      </c>
      <c r="E700" s="25">
        <f>Table1[[#This Row],[PVP For ADV]]</f>
        <v>0</v>
      </c>
      <c r="F700" s="25">
        <f>Table1[[#This Row],[STF Lead For ADV]]</f>
        <v>0</v>
      </c>
      <c r="G700" s="25" t="str">
        <f>IF(Table1[[#This Row],[LFC Still Needed For ADV]]&lt;0,"Yes","No")</f>
        <v>No</v>
      </c>
      <c r="H700">
        <f>Table1[[#This Row],[On Website]]</f>
        <v>0</v>
      </c>
      <c r="I700">
        <f>Table1[[#This Row],[Setup Team Speak]]</f>
        <v>0</v>
      </c>
      <c r="J700" s="26" t="str">
        <f>IF(AND(Table2[[#This Row],[STF for ADV]],Table2[[#This Row],[PVP For ADV]],Table2[[#This Row],[On Website]],Table2[[#This Row],[Setup Team Speak]]="Yes"),"Yes","No")</f>
        <v>No</v>
      </c>
    </row>
    <row r="701" spans="2:10" x14ac:dyDescent="0.25">
      <c r="B701" s="24">
        <f>Table1[[#This Row],[Character name]]</f>
        <v>0</v>
      </c>
      <c r="C701" s="25">
        <f>Table1[[#This Row],[At Handle]]</f>
        <v>0</v>
      </c>
      <c r="D701" s="25">
        <f>Table1[[#This Row],[Fleet Rank]]</f>
        <v>0</v>
      </c>
      <c r="E701" s="25">
        <f>Table1[[#This Row],[PVP For ADV]]</f>
        <v>0</v>
      </c>
      <c r="F701" s="25">
        <f>Table1[[#This Row],[STF Lead For ADV]]</f>
        <v>0</v>
      </c>
      <c r="G701" s="25" t="str">
        <f>IF(Table1[[#This Row],[LFC Still Needed For ADV]]&lt;0,"Yes","No")</f>
        <v>No</v>
      </c>
      <c r="H701">
        <f>Table1[[#This Row],[On Website]]</f>
        <v>0</v>
      </c>
      <c r="I701">
        <f>Table1[[#This Row],[Setup Team Speak]]</f>
        <v>0</v>
      </c>
      <c r="J701" s="26" t="str">
        <f>IF(AND(Table2[[#This Row],[STF for ADV]],Table2[[#This Row],[PVP For ADV]],Table2[[#This Row],[On Website]],Table2[[#This Row],[Setup Team Speak]]="Yes"),"Yes","No")</f>
        <v>No</v>
      </c>
    </row>
    <row r="702" spans="2:10" x14ac:dyDescent="0.25">
      <c r="B702" s="24">
        <f>Table1[[#This Row],[Character name]]</f>
        <v>0</v>
      </c>
      <c r="C702" s="25">
        <f>Table1[[#This Row],[At Handle]]</f>
        <v>0</v>
      </c>
      <c r="D702" s="25">
        <f>Table1[[#This Row],[Fleet Rank]]</f>
        <v>0</v>
      </c>
      <c r="E702" s="25">
        <f>Table1[[#This Row],[PVP For ADV]]</f>
        <v>0</v>
      </c>
      <c r="F702" s="25">
        <f>Table1[[#This Row],[STF Lead For ADV]]</f>
        <v>0</v>
      </c>
      <c r="G702" s="25" t="str">
        <f>IF(Table1[[#This Row],[LFC Still Needed For ADV]]&lt;0,"Yes","No")</f>
        <v>No</v>
      </c>
      <c r="H702">
        <f>Table1[[#This Row],[On Website]]</f>
        <v>0</v>
      </c>
      <c r="I702">
        <f>Table1[[#This Row],[Setup Team Speak]]</f>
        <v>0</v>
      </c>
      <c r="J702" s="26" t="str">
        <f>IF(AND(Table2[[#This Row],[STF for ADV]],Table2[[#This Row],[PVP For ADV]],Table2[[#This Row],[On Website]],Table2[[#This Row],[Setup Team Speak]]="Yes"),"Yes","No")</f>
        <v>No</v>
      </c>
    </row>
    <row r="703" spans="2:10" x14ac:dyDescent="0.25">
      <c r="B703" s="24">
        <f>Table1[[#This Row],[Character name]]</f>
        <v>0</v>
      </c>
      <c r="C703" s="25">
        <f>Table1[[#This Row],[At Handle]]</f>
        <v>0</v>
      </c>
      <c r="D703" s="25">
        <f>Table1[[#This Row],[Fleet Rank]]</f>
        <v>0</v>
      </c>
      <c r="E703" s="25">
        <f>Table1[[#This Row],[PVP For ADV]]</f>
        <v>0</v>
      </c>
      <c r="F703" s="25">
        <f>Table1[[#This Row],[STF Lead For ADV]]</f>
        <v>0</v>
      </c>
      <c r="G703" s="25" t="str">
        <f>IF(Table1[[#This Row],[LFC Still Needed For ADV]]&lt;0,"Yes","No")</f>
        <v>No</v>
      </c>
      <c r="H703">
        <f>Table1[[#This Row],[On Website]]</f>
        <v>0</v>
      </c>
      <c r="I703">
        <f>Table1[[#This Row],[Setup Team Speak]]</f>
        <v>0</v>
      </c>
      <c r="J703" s="26" t="str">
        <f>IF(AND(Table2[[#This Row],[STF for ADV]],Table2[[#This Row],[PVP For ADV]],Table2[[#This Row],[On Website]],Table2[[#This Row],[Setup Team Speak]]="Yes"),"Yes","No")</f>
        <v>No</v>
      </c>
    </row>
    <row r="704" spans="2:10" x14ac:dyDescent="0.25">
      <c r="B704" s="24">
        <f>Table1[[#This Row],[Character name]]</f>
        <v>0</v>
      </c>
      <c r="C704" s="25">
        <f>Table1[[#This Row],[At Handle]]</f>
        <v>0</v>
      </c>
      <c r="D704" s="25">
        <f>Table1[[#This Row],[Fleet Rank]]</f>
        <v>0</v>
      </c>
      <c r="E704" s="25">
        <f>Table1[[#This Row],[PVP For ADV]]</f>
        <v>0</v>
      </c>
      <c r="F704" s="25">
        <f>Table1[[#This Row],[STF Lead For ADV]]</f>
        <v>0</v>
      </c>
      <c r="G704" s="25" t="str">
        <f>IF(Table1[[#This Row],[LFC Still Needed For ADV]]&lt;0,"Yes","No")</f>
        <v>No</v>
      </c>
      <c r="H704">
        <f>Table1[[#This Row],[On Website]]</f>
        <v>0</v>
      </c>
      <c r="I704">
        <f>Table1[[#This Row],[Setup Team Speak]]</f>
        <v>0</v>
      </c>
      <c r="J704" s="26" t="str">
        <f>IF(AND(Table2[[#This Row],[STF for ADV]],Table2[[#This Row],[PVP For ADV]],Table2[[#This Row],[On Website]],Table2[[#This Row],[Setup Team Speak]]="Yes"),"Yes","No")</f>
        <v>No</v>
      </c>
    </row>
    <row r="705" spans="2:10" x14ac:dyDescent="0.25">
      <c r="B705" s="24">
        <f>Table1[[#This Row],[Character name]]</f>
        <v>0</v>
      </c>
      <c r="C705" s="25">
        <f>Table1[[#This Row],[At Handle]]</f>
        <v>0</v>
      </c>
      <c r="D705" s="25">
        <f>Table1[[#This Row],[Fleet Rank]]</f>
        <v>0</v>
      </c>
      <c r="E705" s="25">
        <f>Table1[[#This Row],[PVP For ADV]]</f>
        <v>0</v>
      </c>
      <c r="F705" s="25">
        <f>Table1[[#This Row],[STF Lead For ADV]]</f>
        <v>0</v>
      </c>
      <c r="G705" s="25" t="str">
        <f>IF(Table1[[#This Row],[LFC Still Needed For ADV]]&lt;0,"Yes","No")</f>
        <v>No</v>
      </c>
      <c r="H705">
        <f>Table1[[#This Row],[On Website]]</f>
        <v>0</v>
      </c>
      <c r="I705">
        <f>Table1[[#This Row],[Setup Team Speak]]</f>
        <v>0</v>
      </c>
      <c r="J705" s="26" t="str">
        <f>IF(AND(Table2[[#This Row],[STF for ADV]],Table2[[#This Row],[PVP For ADV]],Table2[[#This Row],[On Website]],Table2[[#This Row],[Setup Team Speak]]="Yes"),"Yes","No")</f>
        <v>No</v>
      </c>
    </row>
    <row r="706" spans="2:10" x14ac:dyDescent="0.25">
      <c r="B706" s="24">
        <f>Table1[[#This Row],[Character name]]</f>
        <v>0</v>
      </c>
      <c r="C706" s="25">
        <f>Table1[[#This Row],[At Handle]]</f>
        <v>0</v>
      </c>
      <c r="D706" s="25">
        <f>Table1[[#This Row],[Fleet Rank]]</f>
        <v>0</v>
      </c>
      <c r="E706" s="25">
        <f>Table1[[#This Row],[PVP For ADV]]</f>
        <v>0</v>
      </c>
      <c r="F706" s="25">
        <f>Table1[[#This Row],[STF Lead For ADV]]</f>
        <v>0</v>
      </c>
      <c r="G706" s="25" t="str">
        <f>IF(Table1[[#This Row],[LFC Still Needed For ADV]]&lt;0,"Yes","No")</f>
        <v>No</v>
      </c>
      <c r="H706">
        <f>Table1[[#This Row],[On Website]]</f>
        <v>0</v>
      </c>
      <c r="I706">
        <f>Table1[[#This Row],[Setup Team Speak]]</f>
        <v>0</v>
      </c>
      <c r="J706" s="26" t="str">
        <f>IF(AND(Table2[[#This Row],[STF for ADV]],Table2[[#This Row],[PVP For ADV]],Table2[[#This Row],[On Website]],Table2[[#This Row],[Setup Team Speak]]="Yes"),"Yes","No")</f>
        <v>No</v>
      </c>
    </row>
    <row r="707" spans="2:10" x14ac:dyDescent="0.25">
      <c r="B707" s="24">
        <f>Table1[[#This Row],[Character name]]</f>
        <v>0</v>
      </c>
      <c r="C707" s="25">
        <f>Table1[[#This Row],[At Handle]]</f>
        <v>0</v>
      </c>
      <c r="D707" s="25">
        <f>Table1[[#This Row],[Fleet Rank]]</f>
        <v>0</v>
      </c>
      <c r="E707" s="25">
        <f>Table1[[#This Row],[PVP For ADV]]</f>
        <v>0</v>
      </c>
      <c r="F707" s="25">
        <f>Table1[[#This Row],[STF Lead For ADV]]</f>
        <v>0</v>
      </c>
      <c r="G707" s="25" t="str">
        <f>IF(Table1[[#This Row],[LFC Still Needed For ADV]]&lt;0,"Yes","No")</f>
        <v>No</v>
      </c>
      <c r="H707">
        <f>Table1[[#This Row],[On Website]]</f>
        <v>0</v>
      </c>
      <c r="I707">
        <f>Table1[[#This Row],[Setup Team Speak]]</f>
        <v>0</v>
      </c>
      <c r="J707" s="26" t="str">
        <f>IF(AND(Table2[[#This Row],[STF for ADV]],Table2[[#This Row],[PVP For ADV]],Table2[[#This Row],[On Website]],Table2[[#This Row],[Setup Team Speak]]="Yes"),"Yes","No")</f>
        <v>No</v>
      </c>
    </row>
    <row r="708" spans="2:10" x14ac:dyDescent="0.25">
      <c r="B708" s="24">
        <f>Table1[[#This Row],[Character name]]</f>
        <v>0</v>
      </c>
      <c r="C708" s="25">
        <f>Table1[[#This Row],[At Handle]]</f>
        <v>0</v>
      </c>
      <c r="D708" s="25">
        <f>Table1[[#This Row],[Fleet Rank]]</f>
        <v>0</v>
      </c>
      <c r="E708" s="25">
        <f>Table1[[#This Row],[PVP For ADV]]</f>
        <v>0</v>
      </c>
      <c r="F708" s="25">
        <f>Table1[[#This Row],[STF Lead For ADV]]</f>
        <v>0</v>
      </c>
      <c r="G708" s="25" t="str">
        <f>IF(Table1[[#This Row],[LFC Still Needed For ADV]]&lt;0,"Yes","No")</f>
        <v>No</v>
      </c>
      <c r="H708">
        <f>Table1[[#This Row],[On Website]]</f>
        <v>0</v>
      </c>
      <c r="I708">
        <f>Table1[[#This Row],[Setup Team Speak]]</f>
        <v>0</v>
      </c>
      <c r="J708" s="26" t="str">
        <f>IF(AND(Table2[[#This Row],[STF for ADV]],Table2[[#This Row],[PVP For ADV]],Table2[[#This Row],[On Website]],Table2[[#This Row],[Setup Team Speak]]="Yes"),"Yes","No")</f>
        <v>No</v>
      </c>
    </row>
    <row r="709" spans="2:10" x14ac:dyDescent="0.25">
      <c r="B709" s="24">
        <f>Table1[[#This Row],[Character name]]</f>
        <v>0</v>
      </c>
      <c r="C709" s="25">
        <f>Table1[[#This Row],[At Handle]]</f>
        <v>0</v>
      </c>
      <c r="D709" s="25">
        <f>Table1[[#This Row],[Fleet Rank]]</f>
        <v>0</v>
      </c>
      <c r="E709" s="25">
        <f>Table1[[#This Row],[PVP For ADV]]</f>
        <v>0</v>
      </c>
      <c r="F709" s="25">
        <f>Table1[[#This Row],[STF Lead For ADV]]</f>
        <v>0</v>
      </c>
      <c r="G709" s="25" t="str">
        <f>IF(Table1[[#This Row],[LFC Still Needed For ADV]]&lt;0,"Yes","No")</f>
        <v>No</v>
      </c>
      <c r="H709">
        <f>Table1[[#This Row],[On Website]]</f>
        <v>0</v>
      </c>
      <c r="I709">
        <f>Table1[[#This Row],[Setup Team Speak]]</f>
        <v>0</v>
      </c>
      <c r="J709" s="26" t="str">
        <f>IF(AND(Table2[[#This Row],[STF for ADV]],Table2[[#This Row],[PVP For ADV]],Table2[[#This Row],[On Website]],Table2[[#This Row],[Setup Team Speak]]="Yes"),"Yes","No")</f>
        <v>No</v>
      </c>
    </row>
    <row r="710" spans="2:10" x14ac:dyDescent="0.25">
      <c r="B710" s="24">
        <f>Table1[[#This Row],[Character name]]</f>
        <v>0</v>
      </c>
      <c r="C710" s="25">
        <f>Table1[[#This Row],[At Handle]]</f>
        <v>0</v>
      </c>
      <c r="D710" s="25">
        <f>Table1[[#This Row],[Fleet Rank]]</f>
        <v>0</v>
      </c>
      <c r="E710" s="25">
        <f>Table1[[#This Row],[PVP For ADV]]</f>
        <v>0</v>
      </c>
      <c r="F710" s="25">
        <f>Table1[[#This Row],[STF Lead For ADV]]</f>
        <v>0</v>
      </c>
      <c r="G710" s="25" t="str">
        <f>IF(Table1[[#This Row],[LFC Still Needed For ADV]]&lt;0,"Yes","No")</f>
        <v>No</v>
      </c>
      <c r="H710">
        <f>Table1[[#This Row],[On Website]]</f>
        <v>0</v>
      </c>
      <c r="I710">
        <f>Table1[[#This Row],[Setup Team Speak]]</f>
        <v>0</v>
      </c>
      <c r="J710" s="26" t="str">
        <f>IF(AND(Table2[[#This Row],[STF for ADV]],Table2[[#This Row],[PVP For ADV]],Table2[[#This Row],[On Website]],Table2[[#This Row],[Setup Team Speak]]="Yes"),"Yes","No")</f>
        <v>No</v>
      </c>
    </row>
    <row r="711" spans="2:10" x14ac:dyDescent="0.25">
      <c r="B711" s="24">
        <f>Table1[[#This Row],[Character name]]</f>
        <v>0</v>
      </c>
      <c r="C711" s="25">
        <f>Table1[[#This Row],[At Handle]]</f>
        <v>0</v>
      </c>
      <c r="D711" s="25">
        <f>Table1[[#This Row],[Fleet Rank]]</f>
        <v>0</v>
      </c>
      <c r="E711" s="25">
        <f>Table1[[#This Row],[PVP For ADV]]</f>
        <v>0</v>
      </c>
      <c r="F711" s="25">
        <f>Table1[[#This Row],[STF Lead For ADV]]</f>
        <v>0</v>
      </c>
      <c r="G711" s="25" t="str">
        <f>IF(Table1[[#This Row],[LFC Still Needed For ADV]]&lt;0,"Yes","No")</f>
        <v>No</v>
      </c>
      <c r="H711">
        <f>Table1[[#This Row],[On Website]]</f>
        <v>0</v>
      </c>
      <c r="I711">
        <f>Table1[[#This Row],[Setup Team Speak]]</f>
        <v>0</v>
      </c>
      <c r="J711" s="26" t="str">
        <f>IF(AND(Table2[[#This Row],[STF for ADV]],Table2[[#This Row],[PVP For ADV]],Table2[[#This Row],[On Website]],Table2[[#This Row],[Setup Team Speak]]="Yes"),"Yes","No")</f>
        <v>No</v>
      </c>
    </row>
    <row r="712" spans="2:10" x14ac:dyDescent="0.25">
      <c r="B712" s="24">
        <f>Table1[[#This Row],[Character name]]</f>
        <v>0</v>
      </c>
      <c r="C712" s="25">
        <f>Table1[[#This Row],[At Handle]]</f>
        <v>0</v>
      </c>
      <c r="D712" s="25">
        <f>Table1[[#This Row],[Fleet Rank]]</f>
        <v>0</v>
      </c>
      <c r="E712" s="25">
        <f>Table1[[#This Row],[PVP For ADV]]</f>
        <v>0</v>
      </c>
      <c r="F712" s="25">
        <f>Table1[[#This Row],[STF Lead For ADV]]</f>
        <v>0</v>
      </c>
      <c r="G712" s="25" t="str">
        <f>IF(Table1[[#This Row],[LFC Still Needed For ADV]]&lt;0,"Yes","No")</f>
        <v>No</v>
      </c>
      <c r="H712">
        <f>Table1[[#This Row],[On Website]]</f>
        <v>0</v>
      </c>
      <c r="I712">
        <f>Table1[[#This Row],[Setup Team Speak]]</f>
        <v>0</v>
      </c>
      <c r="J712" s="26" t="str">
        <f>IF(AND(Table2[[#This Row],[STF for ADV]],Table2[[#This Row],[PVP For ADV]],Table2[[#This Row],[On Website]],Table2[[#This Row],[Setup Team Speak]]="Yes"),"Yes","No")</f>
        <v>No</v>
      </c>
    </row>
    <row r="713" spans="2:10" x14ac:dyDescent="0.25">
      <c r="B713" s="24">
        <f>Table1[[#This Row],[Character name]]</f>
        <v>0</v>
      </c>
      <c r="C713" s="25">
        <f>Table1[[#This Row],[At Handle]]</f>
        <v>0</v>
      </c>
      <c r="D713" s="25">
        <f>Table1[[#This Row],[Fleet Rank]]</f>
        <v>0</v>
      </c>
      <c r="E713" s="25">
        <f>Table1[[#This Row],[PVP For ADV]]</f>
        <v>0</v>
      </c>
      <c r="F713" s="25">
        <f>Table1[[#This Row],[STF Lead For ADV]]</f>
        <v>0</v>
      </c>
      <c r="G713" s="25" t="str">
        <f>IF(Table1[[#This Row],[LFC Still Needed For ADV]]&lt;0,"Yes","No")</f>
        <v>No</v>
      </c>
      <c r="H713">
        <f>Table1[[#This Row],[On Website]]</f>
        <v>0</v>
      </c>
      <c r="I713">
        <f>Table1[[#This Row],[Setup Team Speak]]</f>
        <v>0</v>
      </c>
      <c r="J713" s="26" t="str">
        <f>IF(AND(Table2[[#This Row],[STF for ADV]],Table2[[#This Row],[PVP For ADV]],Table2[[#This Row],[On Website]],Table2[[#This Row],[Setup Team Speak]]="Yes"),"Yes","No")</f>
        <v>No</v>
      </c>
    </row>
    <row r="714" spans="2:10" x14ac:dyDescent="0.25">
      <c r="B714" s="24">
        <f>Table1[[#This Row],[Character name]]</f>
        <v>0</v>
      </c>
      <c r="C714" s="25">
        <f>Table1[[#This Row],[At Handle]]</f>
        <v>0</v>
      </c>
      <c r="D714" s="25">
        <f>Table1[[#This Row],[Fleet Rank]]</f>
        <v>0</v>
      </c>
      <c r="E714" s="25">
        <f>Table1[[#This Row],[PVP For ADV]]</f>
        <v>0</v>
      </c>
      <c r="F714" s="25">
        <f>Table1[[#This Row],[STF Lead For ADV]]</f>
        <v>0</v>
      </c>
      <c r="G714" s="25" t="str">
        <f>IF(Table1[[#This Row],[LFC Still Needed For ADV]]&lt;0,"Yes","No")</f>
        <v>No</v>
      </c>
      <c r="H714">
        <f>Table1[[#This Row],[On Website]]</f>
        <v>0</v>
      </c>
      <c r="I714">
        <f>Table1[[#This Row],[Setup Team Speak]]</f>
        <v>0</v>
      </c>
      <c r="J714" s="26" t="str">
        <f>IF(AND(Table2[[#This Row],[STF for ADV]],Table2[[#This Row],[PVP For ADV]],Table2[[#This Row],[On Website]],Table2[[#This Row],[Setup Team Speak]]="Yes"),"Yes","No")</f>
        <v>No</v>
      </c>
    </row>
    <row r="715" spans="2:10" x14ac:dyDescent="0.25">
      <c r="B715" s="24">
        <f>Table1[[#This Row],[Character name]]</f>
        <v>0</v>
      </c>
      <c r="C715" s="25">
        <f>Table1[[#This Row],[At Handle]]</f>
        <v>0</v>
      </c>
      <c r="D715" s="25">
        <f>Table1[[#This Row],[Fleet Rank]]</f>
        <v>0</v>
      </c>
      <c r="E715" s="25">
        <f>Table1[[#This Row],[PVP For ADV]]</f>
        <v>0</v>
      </c>
      <c r="F715" s="25">
        <f>Table1[[#This Row],[STF Lead For ADV]]</f>
        <v>0</v>
      </c>
      <c r="G715" s="25" t="str">
        <f>IF(Table1[[#This Row],[LFC Still Needed For ADV]]&lt;0,"Yes","No")</f>
        <v>No</v>
      </c>
      <c r="H715">
        <f>Table1[[#This Row],[On Website]]</f>
        <v>0</v>
      </c>
      <c r="I715">
        <f>Table1[[#This Row],[Setup Team Speak]]</f>
        <v>0</v>
      </c>
      <c r="J715" s="26" t="str">
        <f>IF(AND(Table2[[#This Row],[STF for ADV]],Table2[[#This Row],[PVP For ADV]],Table2[[#This Row],[On Website]],Table2[[#This Row],[Setup Team Speak]]="Yes"),"Yes","No")</f>
        <v>No</v>
      </c>
    </row>
    <row r="716" spans="2:10" x14ac:dyDescent="0.25">
      <c r="B716" s="24">
        <f>Table1[[#This Row],[Character name]]</f>
        <v>0</v>
      </c>
      <c r="C716" s="25">
        <f>Table1[[#This Row],[At Handle]]</f>
        <v>0</v>
      </c>
      <c r="D716" s="25">
        <f>Table1[[#This Row],[Fleet Rank]]</f>
        <v>0</v>
      </c>
      <c r="E716" s="25">
        <f>Table1[[#This Row],[PVP For ADV]]</f>
        <v>0</v>
      </c>
      <c r="F716" s="25">
        <f>Table1[[#This Row],[STF Lead For ADV]]</f>
        <v>0</v>
      </c>
      <c r="G716" s="25" t="str">
        <f>IF(Table1[[#This Row],[LFC Still Needed For ADV]]&lt;0,"Yes","No")</f>
        <v>No</v>
      </c>
      <c r="H716">
        <f>Table1[[#This Row],[On Website]]</f>
        <v>0</v>
      </c>
      <c r="I716">
        <f>Table1[[#This Row],[Setup Team Speak]]</f>
        <v>0</v>
      </c>
      <c r="J716" s="26" t="str">
        <f>IF(AND(Table2[[#This Row],[STF for ADV]],Table2[[#This Row],[PVP For ADV]],Table2[[#This Row],[On Website]],Table2[[#This Row],[Setup Team Speak]]="Yes"),"Yes","No")</f>
        <v>No</v>
      </c>
    </row>
    <row r="717" spans="2:10" x14ac:dyDescent="0.25">
      <c r="B717" s="24">
        <f>Table1[[#This Row],[Character name]]</f>
        <v>0</v>
      </c>
      <c r="C717" s="25">
        <f>Table1[[#This Row],[At Handle]]</f>
        <v>0</v>
      </c>
      <c r="D717" s="25">
        <f>Table1[[#This Row],[Fleet Rank]]</f>
        <v>0</v>
      </c>
      <c r="E717" s="25">
        <f>Table1[[#This Row],[PVP For ADV]]</f>
        <v>0</v>
      </c>
      <c r="F717" s="25">
        <f>Table1[[#This Row],[STF Lead For ADV]]</f>
        <v>0</v>
      </c>
      <c r="G717" s="25" t="str">
        <f>IF(Table1[[#This Row],[LFC Still Needed For ADV]]&lt;0,"Yes","No")</f>
        <v>No</v>
      </c>
      <c r="H717">
        <f>Table1[[#This Row],[On Website]]</f>
        <v>0</v>
      </c>
      <c r="I717">
        <f>Table1[[#This Row],[Setup Team Speak]]</f>
        <v>0</v>
      </c>
      <c r="J717" s="26" t="str">
        <f>IF(AND(Table2[[#This Row],[STF for ADV]],Table2[[#This Row],[PVP For ADV]],Table2[[#This Row],[On Website]],Table2[[#This Row],[Setup Team Speak]]="Yes"),"Yes","No")</f>
        <v>No</v>
      </c>
    </row>
    <row r="718" spans="2:10" x14ac:dyDescent="0.25">
      <c r="B718" s="24">
        <f>Table1[[#This Row],[Character name]]</f>
        <v>0</v>
      </c>
      <c r="C718" s="25">
        <f>Table1[[#This Row],[At Handle]]</f>
        <v>0</v>
      </c>
      <c r="D718" s="25">
        <f>Table1[[#This Row],[Fleet Rank]]</f>
        <v>0</v>
      </c>
      <c r="E718" s="25">
        <f>Table1[[#This Row],[PVP For ADV]]</f>
        <v>0</v>
      </c>
      <c r="F718" s="25">
        <f>Table1[[#This Row],[STF Lead For ADV]]</f>
        <v>0</v>
      </c>
      <c r="G718" s="25" t="str">
        <f>IF(Table1[[#This Row],[LFC Still Needed For ADV]]&lt;0,"Yes","No")</f>
        <v>No</v>
      </c>
      <c r="H718">
        <f>Table1[[#This Row],[On Website]]</f>
        <v>0</v>
      </c>
      <c r="I718">
        <f>Table1[[#This Row],[Setup Team Speak]]</f>
        <v>0</v>
      </c>
      <c r="J718" s="26" t="str">
        <f>IF(AND(Table2[[#This Row],[STF for ADV]],Table2[[#This Row],[PVP For ADV]],Table2[[#This Row],[On Website]],Table2[[#This Row],[Setup Team Speak]]="Yes"),"Yes","No")</f>
        <v>No</v>
      </c>
    </row>
    <row r="719" spans="2:10" x14ac:dyDescent="0.25">
      <c r="B719" s="24">
        <f>Table1[[#This Row],[Character name]]</f>
        <v>0</v>
      </c>
      <c r="C719" s="25">
        <f>Table1[[#This Row],[At Handle]]</f>
        <v>0</v>
      </c>
      <c r="D719" s="25">
        <f>Table1[[#This Row],[Fleet Rank]]</f>
        <v>0</v>
      </c>
      <c r="E719" s="25">
        <f>Table1[[#This Row],[PVP For ADV]]</f>
        <v>0</v>
      </c>
      <c r="F719" s="25">
        <f>Table1[[#This Row],[STF Lead For ADV]]</f>
        <v>0</v>
      </c>
      <c r="G719" s="25" t="str">
        <f>IF(Table1[[#This Row],[LFC Still Needed For ADV]]&lt;0,"Yes","No")</f>
        <v>No</v>
      </c>
      <c r="H719">
        <f>Table1[[#This Row],[On Website]]</f>
        <v>0</v>
      </c>
      <c r="I719">
        <f>Table1[[#This Row],[Setup Team Speak]]</f>
        <v>0</v>
      </c>
      <c r="J719" s="26" t="str">
        <f>IF(AND(Table2[[#This Row],[STF for ADV]],Table2[[#This Row],[PVP For ADV]],Table2[[#This Row],[On Website]],Table2[[#This Row],[Setup Team Speak]]="Yes"),"Yes","No")</f>
        <v>No</v>
      </c>
    </row>
    <row r="720" spans="2:10" x14ac:dyDescent="0.25">
      <c r="B720" s="24">
        <f>Table1[[#This Row],[Character name]]</f>
        <v>0</v>
      </c>
      <c r="C720" s="25">
        <f>Table1[[#This Row],[At Handle]]</f>
        <v>0</v>
      </c>
      <c r="D720" s="25">
        <f>Table1[[#This Row],[Fleet Rank]]</f>
        <v>0</v>
      </c>
      <c r="E720" s="25">
        <f>Table1[[#This Row],[PVP For ADV]]</f>
        <v>0</v>
      </c>
      <c r="F720" s="25">
        <f>Table1[[#This Row],[STF Lead For ADV]]</f>
        <v>0</v>
      </c>
      <c r="G720" s="25" t="str">
        <f>IF(Table1[[#This Row],[LFC Still Needed For ADV]]&lt;0,"Yes","No")</f>
        <v>No</v>
      </c>
      <c r="H720">
        <f>Table1[[#This Row],[On Website]]</f>
        <v>0</v>
      </c>
      <c r="I720">
        <f>Table1[[#This Row],[Setup Team Speak]]</f>
        <v>0</v>
      </c>
      <c r="J720" s="26" t="str">
        <f>IF(AND(Table2[[#This Row],[STF for ADV]],Table2[[#This Row],[PVP For ADV]],Table2[[#This Row],[On Website]],Table2[[#This Row],[Setup Team Speak]]="Yes"),"Yes","No")</f>
        <v>No</v>
      </c>
    </row>
    <row r="721" spans="2:10" x14ac:dyDescent="0.25">
      <c r="B721" s="24">
        <f>Table1[[#This Row],[Character name]]</f>
        <v>0</v>
      </c>
      <c r="C721" s="25">
        <f>Table1[[#This Row],[At Handle]]</f>
        <v>0</v>
      </c>
      <c r="D721" s="25">
        <f>Table1[[#This Row],[Fleet Rank]]</f>
        <v>0</v>
      </c>
      <c r="E721" s="25">
        <f>Table1[[#This Row],[PVP For ADV]]</f>
        <v>0</v>
      </c>
      <c r="F721" s="25">
        <f>Table1[[#This Row],[STF Lead For ADV]]</f>
        <v>0</v>
      </c>
      <c r="G721" s="25" t="str">
        <f>IF(Table1[[#This Row],[LFC Still Needed For ADV]]&lt;0,"Yes","No")</f>
        <v>No</v>
      </c>
      <c r="H721">
        <f>Table1[[#This Row],[On Website]]</f>
        <v>0</v>
      </c>
      <c r="I721">
        <f>Table1[[#This Row],[Setup Team Speak]]</f>
        <v>0</v>
      </c>
      <c r="J721" s="26" t="str">
        <f>IF(AND(Table2[[#This Row],[STF for ADV]],Table2[[#This Row],[PVP For ADV]],Table2[[#This Row],[On Website]],Table2[[#This Row],[Setup Team Speak]]="Yes"),"Yes","No")</f>
        <v>No</v>
      </c>
    </row>
    <row r="722" spans="2:10" x14ac:dyDescent="0.25">
      <c r="B722" s="24">
        <f>Table1[[#This Row],[Character name]]</f>
        <v>0</v>
      </c>
      <c r="C722" s="25">
        <f>Table1[[#This Row],[At Handle]]</f>
        <v>0</v>
      </c>
      <c r="D722" s="25">
        <f>Table1[[#This Row],[Fleet Rank]]</f>
        <v>0</v>
      </c>
      <c r="E722" s="25">
        <f>Table1[[#This Row],[PVP For ADV]]</f>
        <v>0</v>
      </c>
      <c r="F722" s="25">
        <f>Table1[[#This Row],[STF Lead For ADV]]</f>
        <v>0</v>
      </c>
      <c r="G722" s="25" t="str">
        <f>IF(Table1[[#This Row],[LFC Still Needed For ADV]]&lt;0,"Yes","No")</f>
        <v>No</v>
      </c>
      <c r="H722">
        <f>Table1[[#This Row],[On Website]]</f>
        <v>0</v>
      </c>
      <c r="I722">
        <f>Table1[[#This Row],[Setup Team Speak]]</f>
        <v>0</v>
      </c>
      <c r="J722" s="26" t="str">
        <f>IF(AND(Table2[[#This Row],[STF for ADV]],Table2[[#This Row],[PVP For ADV]],Table2[[#This Row],[On Website]],Table2[[#This Row],[Setup Team Speak]]="Yes"),"Yes","No")</f>
        <v>No</v>
      </c>
    </row>
    <row r="723" spans="2:10" x14ac:dyDescent="0.25">
      <c r="B723" s="24">
        <f>Table1[[#This Row],[Character name]]</f>
        <v>0</v>
      </c>
      <c r="C723" s="25">
        <f>Table1[[#This Row],[At Handle]]</f>
        <v>0</v>
      </c>
      <c r="D723" s="25">
        <f>Table1[[#This Row],[Fleet Rank]]</f>
        <v>0</v>
      </c>
      <c r="E723" s="25">
        <f>Table1[[#This Row],[PVP For ADV]]</f>
        <v>0</v>
      </c>
      <c r="F723" s="25">
        <f>Table1[[#This Row],[STF Lead For ADV]]</f>
        <v>0</v>
      </c>
      <c r="G723" s="25" t="str">
        <f>IF(Table1[[#This Row],[LFC Still Needed For ADV]]&lt;0,"Yes","No")</f>
        <v>No</v>
      </c>
      <c r="H723">
        <f>Table1[[#This Row],[On Website]]</f>
        <v>0</v>
      </c>
      <c r="I723">
        <f>Table1[[#This Row],[Setup Team Speak]]</f>
        <v>0</v>
      </c>
      <c r="J723" s="26" t="str">
        <f>IF(AND(Table2[[#This Row],[STF for ADV]],Table2[[#This Row],[PVP For ADV]],Table2[[#This Row],[On Website]],Table2[[#This Row],[Setup Team Speak]]="Yes"),"Yes","No")</f>
        <v>No</v>
      </c>
    </row>
    <row r="724" spans="2:10" x14ac:dyDescent="0.25">
      <c r="B724" s="24">
        <f>Table1[[#This Row],[Character name]]</f>
        <v>0</v>
      </c>
      <c r="C724" s="25">
        <f>Table1[[#This Row],[At Handle]]</f>
        <v>0</v>
      </c>
      <c r="D724" s="25">
        <f>Table1[[#This Row],[Fleet Rank]]</f>
        <v>0</v>
      </c>
      <c r="E724" s="25">
        <f>Table1[[#This Row],[PVP For ADV]]</f>
        <v>0</v>
      </c>
      <c r="F724" s="25">
        <f>Table1[[#This Row],[STF Lead For ADV]]</f>
        <v>0</v>
      </c>
      <c r="G724" s="25" t="str">
        <f>IF(Table1[[#This Row],[LFC Still Needed For ADV]]&lt;0,"Yes","No")</f>
        <v>No</v>
      </c>
      <c r="H724">
        <f>Table1[[#This Row],[On Website]]</f>
        <v>0</v>
      </c>
      <c r="I724">
        <f>Table1[[#This Row],[Setup Team Speak]]</f>
        <v>0</v>
      </c>
      <c r="J724" s="26" t="str">
        <f>IF(AND(Table2[[#This Row],[STF for ADV]],Table2[[#This Row],[PVP For ADV]],Table2[[#This Row],[On Website]],Table2[[#This Row],[Setup Team Speak]]="Yes"),"Yes","No")</f>
        <v>No</v>
      </c>
    </row>
    <row r="725" spans="2:10" x14ac:dyDescent="0.25">
      <c r="B725" s="24">
        <f>Table1[[#This Row],[Character name]]</f>
        <v>0</v>
      </c>
      <c r="C725" s="25">
        <f>Table1[[#This Row],[At Handle]]</f>
        <v>0</v>
      </c>
      <c r="D725" s="25">
        <f>Table1[[#This Row],[Fleet Rank]]</f>
        <v>0</v>
      </c>
      <c r="E725" s="25">
        <f>Table1[[#This Row],[PVP For ADV]]</f>
        <v>0</v>
      </c>
      <c r="F725" s="25">
        <f>Table1[[#This Row],[STF Lead For ADV]]</f>
        <v>0</v>
      </c>
      <c r="G725" s="25" t="str">
        <f>IF(Table1[[#This Row],[LFC Still Needed For ADV]]&lt;0,"Yes","No")</f>
        <v>No</v>
      </c>
      <c r="H725">
        <f>Table1[[#This Row],[On Website]]</f>
        <v>0</v>
      </c>
      <c r="I725">
        <f>Table1[[#This Row],[Setup Team Speak]]</f>
        <v>0</v>
      </c>
      <c r="J725" s="26" t="str">
        <f>IF(AND(Table2[[#This Row],[STF for ADV]],Table2[[#This Row],[PVP For ADV]],Table2[[#This Row],[On Website]],Table2[[#This Row],[Setup Team Speak]]="Yes"),"Yes","No")</f>
        <v>No</v>
      </c>
    </row>
    <row r="726" spans="2:10" x14ac:dyDescent="0.25">
      <c r="B726" s="24">
        <f>Table1[[#This Row],[Character name]]</f>
        <v>0</v>
      </c>
      <c r="C726" s="25">
        <f>Table1[[#This Row],[At Handle]]</f>
        <v>0</v>
      </c>
      <c r="D726" s="25">
        <f>Table1[[#This Row],[Fleet Rank]]</f>
        <v>0</v>
      </c>
      <c r="E726" s="25">
        <f>Table1[[#This Row],[PVP For ADV]]</f>
        <v>0</v>
      </c>
      <c r="F726" s="25">
        <f>Table1[[#This Row],[STF Lead For ADV]]</f>
        <v>0</v>
      </c>
      <c r="G726" s="25" t="str">
        <f>IF(Table1[[#This Row],[LFC Still Needed For ADV]]&lt;0,"Yes","No")</f>
        <v>No</v>
      </c>
      <c r="H726">
        <f>Table1[[#This Row],[On Website]]</f>
        <v>0</v>
      </c>
      <c r="I726">
        <f>Table1[[#This Row],[Setup Team Speak]]</f>
        <v>0</v>
      </c>
      <c r="J726" s="26" t="str">
        <f>IF(AND(Table2[[#This Row],[STF for ADV]],Table2[[#This Row],[PVP For ADV]],Table2[[#This Row],[On Website]],Table2[[#This Row],[Setup Team Speak]]="Yes"),"Yes","No")</f>
        <v>No</v>
      </c>
    </row>
    <row r="727" spans="2:10" x14ac:dyDescent="0.25">
      <c r="B727" s="24">
        <f>Table1[[#This Row],[Character name]]</f>
        <v>0</v>
      </c>
      <c r="C727" s="25">
        <f>Table1[[#This Row],[At Handle]]</f>
        <v>0</v>
      </c>
      <c r="D727" s="25">
        <f>Table1[[#This Row],[Fleet Rank]]</f>
        <v>0</v>
      </c>
      <c r="E727" s="25">
        <f>Table1[[#This Row],[PVP For ADV]]</f>
        <v>0</v>
      </c>
      <c r="F727" s="25">
        <f>Table1[[#This Row],[STF Lead For ADV]]</f>
        <v>0</v>
      </c>
      <c r="G727" s="25" t="str">
        <f>IF(Table1[[#This Row],[LFC Still Needed For ADV]]&lt;0,"Yes","No")</f>
        <v>No</v>
      </c>
      <c r="H727">
        <f>Table1[[#This Row],[On Website]]</f>
        <v>0</v>
      </c>
      <c r="I727">
        <f>Table1[[#This Row],[Setup Team Speak]]</f>
        <v>0</v>
      </c>
      <c r="J727" s="26" t="str">
        <f>IF(AND(Table2[[#This Row],[STF for ADV]],Table2[[#This Row],[PVP For ADV]],Table2[[#This Row],[On Website]],Table2[[#This Row],[Setup Team Speak]]="Yes"),"Yes","No")</f>
        <v>No</v>
      </c>
    </row>
    <row r="728" spans="2:10" x14ac:dyDescent="0.25">
      <c r="B728" s="24">
        <f>Table1[[#This Row],[Character name]]</f>
        <v>0</v>
      </c>
      <c r="C728" s="25">
        <f>Table1[[#This Row],[At Handle]]</f>
        <v>0</v>
      </c>
      <c r="D728" s="25">
        <f>Table1[[#This Row],[Fleet Rank]]</f>
        <v>0</v>
      </c>
      <c r="E728" s="25">
        <f>Table1[[#This Row],[PVP For ADV]]</f>
        <v>0</v>
      </c>
      <c r="F728" s="25">
        <f>Table1[[#This Row],[STF Lead For ADV]]</f>
        <v>0</v>
      </c>
      <c r="G728" s="25" t="str">
        <f>IF(Table1[[#This Row],[LFC Still Needed For ADV]]&lt;0,"Yes","No")</f>
        <v>No</v>
      </c>
      <c r="H728">
        <f>Table1[[#This Row],[On Website]]</f>
        <v>0</v>
      </c>
      <c r="I728">
        <f>Table1[[#This Row],[Setup Team Speak]]</f>
        <v>0</v>
      </c>
      <c r="J728" s="26" t="str">
        <f>IF(AND(Table2[[#This Row],[STF for ADV]],Table2[[#This Row],[PVP For ADV]],Table2[[#This Row],[On Website]],Table2[[#This Row],[Setup Team Speak]]="Yes"),"Yes","No")</f>
        <v>No</v>
      </c>
    </row>
    <row r="729" spans="2:10" x14ac:dyDescent="0.25">
      <c r="B729" s="24">
        <f>Table1[[#This Row],[Character name]]</f>
        <v>0</v>
      </c>
      <c r="C729" s="25">
        <f>Table1[[#This Row],[At Handle]]</f>
        <v>0</v>
      </c>
      <c r="D729" s="25">
        <f>Table1[[#This Row],[Fleet Rank]]</f>
        <v>0</v>
      </c>
      <c r="E729" s="25">
        <f>Table1[[#This Row],[PVP For ADV]]</f>
        <v>0</v>
      </c>
      <c r="F729" s="25">
        <f>Table1[[#This Row],[STF Lead For ADV]]</f>
        <v>0</v>
      </c>
      <c r="G729" s="25" t="str">
        <f>IF(Table1[[#This Row],[LFC Still Needed For ADV]]&lt;0,"Yes","No")</f>
        <v>No</v>
      </c>
      <c r="H729">
        <f>Table1[[#This Row],[On Website]]</f>
        <v>0</v>
      </c>
      <c r="I729">
        <f>Table1[[#This Row],[Setup Team Speak]]</f>
        <v>0</v>
      </c>
      <c r="J729" s="26" t="str">
        <f>IF(AND(Table2[[#This Row],[STF for ADV]],Table2[[#This Row],[PVP For ADV]],Table2[[#This Row],[On Website]],Table2[[#This Row],[Setup Team Speak]]="Yes"),"Yes","No")</f>
        <v>No</v>
      </c>
    </row>
    <row r="730" spans="2:10" x14ac:dyDescent="0.25">
      <c r="B730" s="24">
        <f>Table1[[#This Row],[Character name]]</f>
        <v>0</v>
      </c>
      <c r="C730" s="25">
        <f>Table1[[#This Row],[At Handle]]</f>
        <v>0</v>
      </c>
      <c r="D730" s="25">
        <f>Table1[[#This Row],[Fleet Rank]]</f>
        <v>0</v>
      </c>
      <c r="E730" s="25">
        <f>Table1[[#This Row],[PVP For ADV]]</f>
        <v>0</v>
      </c>
      <c r="F730" s="25">
        <f>Table1[[#This Row],[STF Lead For ADV]]</f>
        <v>0</v>
      </c>
      <c r="G730" s="25" t="str">
        <f>IF(Table1[[#This Row],[LFC Still Needed For ADV]]&lt;0,"Yes","No")</f>
        <v>No</v>
      </c>
      <c r="H730">
        <f>Table1[[#This Row],[On Website]]</f>
        <v>0</v>
      </c>
      <c r="I730">
        <f>Table1[[#This Row],[Setup Team Speak]]</f>
        <v>0</v>
      </c>
      <c r="J730" s="26" t="str">
        <f>IF(AND(Table2[[#This Row],[STF for ADV]],Table2[[#This Row],[PVP For ADV]],Table2[[#This Row],[On Website]],Table2[[#This Row],[Setup Team Speak]]="Yes"),"Yes","No")</f>
        <v>No</v>
      </c>
    </row>
    <row r="731" spans="2:10" x14ac:dyDescent="0.25">
      <c r="B731" s="24">
        <f>Table1[[#This Row],[Character name]]</f>
        <v>0</v>
      </c>
      <c r="C731" s="25">
        <f>Table1[[#This Row],[At Handle]]</f>
        <v>0</v>
      </c>
      <c r="D731" s="25">
        <f>Table1[[#This Row],[Fleet Rank]]</f>
        <v>0</v>
      </c>
      <c r="E731" s="25">
        <f>Table1[[#This Row],[PVP For ADV]]</f>
        <v>0</v>
      </c>
      <c r="F731" s="25">
        <f>Table1[[#This Row],[STF Lead For ADV]]</f>
        <v>0</v>
      </c>
      <c r="G731" s="25" t="str">
        <f>IF(Table1[[#This Row],[LFC Still Needed For ADV]]&lt;0,"Yes","No")</f>
        <v>No</v>
      </c>
      <c r="H731">
        <f>Table1[[#This Row],[On Website]]</f>
        <v>0</v>
      </c>
      <c r="I731">
        <f>Table1[[#This Row],[Setup Team Speak]]</f>
        <v>0</v>
      </c>
      <c r="J731" s="26" t="str">
        <f>IF(AND(Table2[[#This Row],[STF for ADV]],Table2[[#This Row],[PVP For ADV]],Table2[[#This Row],[On Website]],Table2[[#This Row],[Setup Team Speak]]="Yes"),"Yes","No")</f>
        <v>No</v>
      </c>
    </row>
    <row r="732" spans="2:10" x14ac:dyDescent="0.25">
      <c r="B732" s="24">
        <f>Table1[[#This Row],[Character name]]</f>
        <v>0</v>
      </c>
      <c r="C732" s="25">
        <f>Table1[[#This Row],[At Handle]]</f>
        <v>0</v>
      </c>
      <c r="D732" s="25">
        <f>Table1[[#This Row],[Fleet Rank]]</f>
        <v>0</v>
      </c>
      <c r="E732" s="25">
        <f>Table1[[#This Row],[PVP For ADV]]</f>
        <v>0</v>
      </c>
      <c r="F732" s="25">
        <f>Table1[[#This Row],[STF Lead For ADV]]</f>
        <v>0</v>
      </c>
      <c r="G732" s="25" t="str">
        <f>IF(Table1[[#This Row],[LFC Still Needed For ADV]]&lt;0,"Yes","No")</f>
        <v>No</v>
      </c>
      <c r="H732">
        <f>Table1[[#This Row],[On Website]]</f>
        <v>0</v>
      </c>
      <c r="I732">
        <f>Table1[[#This Row],[Setup Team Speak]]</f>
        <v>0</v>
      </c>
      <c r="J732" s="26" t="str">
        <f>IF(AND(Table2[[#This Row],[STF for ADV]],Table2[[#This Row],[PVP For ADV]],Table2[[#This Row],[On Website]],Table2[[#This Row],[Setup Team Speak]]="Yes"),"Yes","No")</f>
        <v>No</v>
      </c>
    </row>
    <row r="733" spans="2:10" x14ac:dyDescent="0.25">
      <c r="B733" s="24">
        <f>Table1[[#This Row],[Character name]]</f>
        <v>0</v>
      </c>
      <c r="C733" s="25">
        <f>Table1[[#This Row],[At Handle]]</f>
        <v>0</v>
      </c>
      <c r="D733" s="25">
        <f>Table1[[#This Row],[Fleet Rank]]</f>
        <v>0</v>
      </c>
      <c r="E733" s="25">
        <f>Table1[[#This Row],[PVP For ADV]]</f>
        <v>0</v>
      </c>
      <c r="F733" s="25">
        <f>Table1[[#This Row],[STF Lead For ADV]]</f>
        <v>0</v>
      </c>
      <c r="G733" s="25" t="str">
        <f>IF(Table1[[#This Row],[LFC Still Needed For ADV]]&lt;0,"Yes","No")</f>
        <v>No</v>
      </c>
      <c r="H733">
        <f>Table1[[#This Row],[On Website]]</f>
        <v>0</v>
      </c>
      <c r="I733">
        <f>Table1[[#This Row],[Setup Team Speak]]</f>
        <v>0</v>
      </c>
      <c r="J733" s="26" t="str">
        <f>IF(AND(Table2[[#This Row],[STF for ADV]],Table2[[#This Row],[PVP For ADV]],Table2[[#This Row],[On Website]],Table2[[#This Row],[Setup Team Speak]]="Yes"),"Yes","No")</f>
        <v>No</v>
      </c>
    </row>
    <row r="734" spans="2:10" x14ac:dyDescent="0.25">
      <c r="B734" s="24">
        <f>Table1[[#This Row],[Character name]]</f>
        <v>0</v>
      </c>
      <c r="C734" s="25">
        <f>Table1[[#This Row],[At Handle]]</f>
        <v>0</v>
      </c>
      <c r="D734" s="25">
        <f>Table1[[#This Row],[Fleet Rank]]</f>
        <v>0</v>
      </c>
      <c r="E734" s="25">
        <f>Table1[[#This Row],[PVP For ADV]]</f>
        <v>0</v>
      </c>
      <c r="F734" s="25">
        <f>Table1[[#This Row],[STF Lead For ADV]]</f>
        <v>0</v>
      </c>
      <c r="G734" s="25" t="str">
        <f>IF(Table1[[#This Row],[LFC Still Needed For ADV]]&lt;0,"Yes","No")</f>
        <v>No</v>
      </c>
      <c r="H734">
        <f>Table1[[#This Row],[On Website]]</f>
        <v>0</v>
      </c>
      <c r="I734">
        <f>Table1[[#This Row],[Setup Team Speak]]</f>
        <v>0</v>
      </c>
      <c r="J734" s="26" t="str">
        <f>IF(AND(Table2[[#This Row],[STF for ADV]],Table2[[#This Row],[PVP For ADV]],Table2[[#This Row],[On Website]],Table2[[#This Row],[Setup Team Speak]]="Yes"),"Yes","No")</f>
        <v>No</v>
      </c>
    </row>
    <row r="735" spans="2:10" x14ac:dyDescent="0.25">
      <c r="B735" s="24">
        <f>Table1[[#This Row],[Character name]]</f>
        <v>0</v>
      </c>
      <c r="C735" s="25">
        <f>Table1[[#This Row],[At Handle]]</f>
        <v>0</v>
      </c>
      <c r="D735" s="25">
        <f>Table1[[#This Row],[Fleet Rank]]</f>
        <v>0</v>
      </c>
      <c r="E735" s="25">
        <f>Table1[[#This Row],[PVP For ADV]]</f>
        <v>0</v>
      </c>
      <c r="F735" s="25">
        <f>Table1[[#This Row],[STF Lead For ADV]]</f>
        <v>0</v>
      </c>
      <c r="G735" s="25" t="str">
        <f>IF(Table1[[#This Row],[LFC Still Needed For ADV]]&lt;0,"Yes","No")</f>
        <v>No</v>
      </c>
      <c r="H735">
        <f>Table1[[#This Row],[On Website]]</f>
        <v>0</v>
      </c>
      <c r="I735">
        <f>Table1[[#This Row],[Setup Team Speak]]</f>
        <v>0</v>
      </c>
      <c r="J735" s="26" t="str">
        <f>IF(AND(Table2[[#This Row],[STF for ADV]],Table2[[#This Row],[PVP For ADV]],Table2[[#This Row],[On Website]],Table2[[#This Row],[Setup Team Speak]]="Yes"),"Yes","No")</f>
        <v>No</v>
      </c>
    </row>
    <row r="736" spans="2:10" x14ac:dyDescent="0.25">
      <c r="B736" s="24">
        <f>Table1[[#This Row],[Character name]]</f>
        <v>0</v>
      </c>
      <c r="C736" s="25">
        <f>Table1[[#This Row],[At Handle]]</f>
        <v>0</v>
      </c>
      <c r="D736" s="25">
        <f>Table1[[#This Row],[Fleet Rank]]</f>
        <v>0</v>
      </c>
      <c r="E736" s="25">
        <f>Table1[[#This Row],[PVP For ADV]]</f>
        <v>0</v>
      </c>
      <c r="F736" s="25">
        <f>Table1[[#This Row],[STF Lead For ADV]]</f>
        <v>0</v>
      </c>
      <c r="G736" s="25" t="str">
        <f>IF(Table1[[#This Row],[LFC Still Needed For ADV]]&lt;0,"Yes","No")</f>
        <v>No</v>
      </c>
      <c r="H736">
        <f>Table1[[#This Row],[On Website]]</f>
        <v>0</v>
      </c>
      <c r="I736">
        <f>Table1[[#This Row],[Setup Team Speak]]</f>
        <v>0</v>
      </c>
      <c r="J736" s="26" t="str">
        <f>IF(AND(Table2[[#This Row],[STF for ADV]],Table2[[#This Row],[PVP For ADV]],Table2[[#This Row],[On Website]],Table2[[#This Row],[Setup Team Speak]]="Yes"),"Yes","No")</f>
        <v>No</v>
      </c>
    </row>
    <row r="737" spans="2:10" x14ac:dyDescent="0.25">
      <c r="B737" s="24">
        <f>Table1[[#This Row],[Character name]]</f>
        <v>0</v>
      </c>
      <c r="C737" s="25">
        <f>Table1[[#This Row],[At Handle]]</f>
        <v>0</v>
      </c>
      <c r="D737" s="25">
        <f>Table1[[#This Row],[Fleet Rank]]</f>
        <v>0</v>
      </c>
      <c r="E737" s="25">
        <f>Table1[[#This Row],[PVP For ADV]]</f>
        <v>0</v>
      </c>
      <c r="F737" s="25">
        <f>Table1[[#This Row],[STF Lead For ADV]]</f>
        <v>0</v>
      </c>
      <c r="G737" s="25" t="str">
        <f>IF(Table1[[#This Row],[LFC Still Needed For ADV]]&lt;0,"Yes","No")</f>
        <v>No</v>
      </c>
      <c r="H737">
        <f>Table1[[#This Row],[On Website]]</f>
        <v>0</v>
      </c>
      <c r="I737">
        <f>Table1[[#This Row],[Setup Team Speak]]</f>
        <v>0</v>
      </c>
      <c r="J737" s="26" t="str">
        <f>IF(AND(Table2[[#This Row],[STF for ADV]],Table2[[#This Row],[PVP For ADV]],Table2[[#This Row],[On Website]],Table2[[#This Row],[Setup Team Speak]]="Yes"),"Yes","No")</f>
        <v>No</v>
      </c>
    </row>
    <row r="738" spans="2:10" x14ac:dyDescent="0.25">
      <c r="B738" s="24">
        <f>Table1[[#This Row],[Character name]]</f>
        <v>0</v>
      </c>
      <c r="C738" s="25">
        <f>Table1[[#This Row],[At Handle]]</f>
        <v>0</v>
      </c>
      <c r="D738" s="25">
        <f>Table1[[#This Row],[Fleet Rank]]</f>
        <v>0</v>
      </c>
      <c r="E738" s="25">
        <f>Table1[[#This Row],[PVP For ADV]]</f>
        <v>0</v>
      </c>
      <c r="F738" s="25">
        <f>Table1[[#This Row],[STF Lead For ADV]]</f>
        <v>0</v>
      </c>
      <c r="G738" s="25" t="str">
        <f>IF(Table1[[#This Row],[LFC Still Needed For ADV]]&lt;0,"Yes","No")</f>
        <v>No</v>
      </c>
      <c r="H738">
        <f>Table1[[#This Row],[On Website]]</f>
        <v>0</v>
      </c>
      <c r="I738">
        <f>Table1[[#This Row],[Setup Team Speak]]</f>
        <v>0</v>
      </c>
      <c r="J738" s="26" t="str">
        <f>IF(AND(Table2[[#This Row],[STF for ADV]],Table2[[#This Row],[PVP For ADV]],Table2[[#This Row],[On Website]],Table2[[#This Row],[Setup Team Speak]]="Yes"),"Yes","No")</f>
        <v>No</v>
      </c>
    </row>
    <row r="739" spans="2:10" x14ac:dyDescent="0.25">
      <c r="B739" s="24">
        <f>Table1[[#This Row],[Character name]]</f>
        <v>0</v>
      </c>
      <c r="C739" s="25">
        <f>Table1[[#This Row],[At Handle]]</f>
        <v>0</v>
      </c>
      <c r="D739" s="25">
        <f>Table1[[#This Row],[Fleet Rank]]</f>
        <v>0</v>
      </c>
      <c r="E739" s="25">
        <f>Table1[[#This Row],[PVP For ADV]]</f>
        <v>0</v>
      </c>
      <c r="F739" s="25">
        <f>Table1[[#This Row],[STF Lead For ADV]]</f>
        <v>0</v>
      </c>
      <c r="G739" s="25" t="str">
        <f>IF(Table1[[#This Row],[LFC Still Needed For ADV]]&lt;0,"Yes","No")</f>
        <v>No</v>
      </c>
      <c r="H739">
        <f>Table1[[#This Row],[On Website]]</f>
        <v>0</v>
      </c>
      <c r="I739">
        <f>Table1[[#This Row],[Setup Team Speak]]</f>
        <v>0</v>
      </c>
      <c r="J739" s="26" t="str">
        <f>IF(AND(Table2[[#This Row],[STF for ADV]],Table2[[#This Row],[PVP For ADV]],Table2[[#This Row],[On Website]],Table2[[#This Row],[Setup Team Speak]]="Yes"),"Yes","No")</f>
        <v>No</v>
      </c>
    </row>
    <row r="740" spans="2:10" x14ac:dyDescent="0.25">
      <c r="B740" s="24">
        <f>Table1[[#This Row],[Character name]]</f>
        <v>0</v>
      </c>
      <c r="C740" s="25">
        <f>Table1[[#This Row],[At Handle]]</f>
        <v>0</v>
      </c>
      <c r="D740" s="25">
        <f>Table1[[#This Row],[Fleet Rank]]</f>
        <v>0</v>
      </c>
      <c r="E740" s="25">
        <f>Table1[[#This Row],[PVP For ADV]]</f>
        <v>0</v>
      </c>
      <c r="F740" s="25">
        <f>Table1[[#This Row],[STF Lead For ADV]]</f>
        <v>0</v>
      </c>
      <c r="G740" s="25" t="str">
        <f>IF(Table1[[#This Row],[LFC Still Needed For ADV]]&lt;0,"Yes","No")</f>
        <v>No</v>
      </c>
      <c r="H740">
        <f>Table1[[#This Row],[On Website]]</f>
        <v>0</v>
      </c>
      <c r="I740">
        <f>Table1[[#This Row],[Setup Team Speak]]</f>
        <v>0</v>
      </c>
      <c r="J740" s="26" t="str">
        <f>IF(AND(Table2[[#This Row],[STF for ADV]],Table2[[#This Row],[PVP For ADV]],Table2[[#This Row],[On Website]],Table2[[#This Row],[Setup Team Speak]]="Yes"),"Yes","No")</f>
        <v>No</v>
      </c>
    </row>
    <row r="741" spans="2:10" x14ac:dyDescent="0.25">
      <c r="B741" s="24">
        <f>Table1[[#This Row],[Character name]]</f>
        <v>0</v>
      </c>
      <c r="C741" s="25">
        <f>Table1[[#This Row],[At Handle]]</f>
        <v>0</v>
      </c>
      <c r="D741" s="25">
        <f>Table1[[#This Row],[Fleet Rank]]</f>
        <v>0</v>
      </c>
      <c r="E741" s="25">
        <f>Table1[[#This Row],[PVP For ADV]]</f>
        <v>0</v>
      </c>
      <c r="F741" s="25">
        <f>Table1[[#This Row],[STF Lead For ADV]]</f>
        <v>0</v>
      </c>
      <c r="G741" s="25" t="str">
        <f>IF(Table1[[#This Row],[LFC Still Needed For ADV]]&lt;0,"Yes","No")</f>
        <v>No</v>
      </c>
      <c r="H741">
        <f>Table1[[#This Row],[On Website]]</f>
        <v>0</v>
      </c>
      <c r="I741">
        <f>Table1[[#This Row],[Setup Team Speak]]</f>
        <v>0</v>
      </c>
      <c r="J741" s="26" t="str">
        <f>IF(AND(Table2[[#This Row],[STF for ADV]],Table2[[#This Row],[PVP For ADV]],Table2[[#This Row],[On Website]],Table2[[#This Row],[Setup Team Speak]]="Yes"),"Yes","No")</f>
        <v>No</v>
      </c>
    </row>
    <row r="742" spans="2:10" x14ac:dyDescent="0.25">
      <c r="B742" s="24">
        <f>Table1[[#This Row],[Character name]]</f>
        <v>0</v>
      </c>
      <c r="C742" s="25">
        <f>Table1[[#This Row],[At Handle]]</f>
        <v>0</v>
      </c>
      <c r="D742" s="25">
        <f>Table1[[#This Row],[Fleet Rank]]</f>
        <v>0</v>
      </c>
      <c r="E742" s="25">
        <f>Table1[[#This Row],[PVP For ADV]]</f>
        <v>0</v>
      </c>
      <c r="F742" s="25">
        <f>Table1[[#This Row],[STF Lead For ADV]]</f>
        <v>0</v>
      </c>
      <c r="G742" s="25" t="str">
        <f>IF(Table1[[#This Row],[LFC Still Needed For ADV]]&lt;0,"Yes","No")</f>
        <v>No</v>
      </c>
      <c r="H742">
        <f>Table1[[#This Row],[On Website]]</f>
        <v>0</v>
      </c>
      <c r="I742">
        <f>Table1[[#This Row],[Setup Team Speak]]</f>
        <v>0</v>
      </c>
      <c r="J742" s="26" t="str">
        <f>IF(AND(Table2[[#This Row],[STF for ADV]],Table2[[#This Row],[PVP For ADV]],Table2[[#This Row],[On Website]],Table2[[#This Row],[Setup Team Speak]]="Yes"),"Yes","No")</f>
        <v>No</v>
      </c>
    </row>
    <row r="743" spans="2:10" x14ac:dyDescent="0.25">
      <c r="B743" s="24">
        <f>Table1[[#This Row],[Character name]]</f>
        <v>0</v>
      </c>
      <c r="C743" s="25">
        <f>Table1[[#This Row],[At Handle]]</f>
        <v>0</v>
      </c>
      <c r="D743" s="25">
        <f>Table1[[#This Row],[Fleet Rank]]</f>
        <v>0</v>
      </c>
      <c r="E743" s="25">
        <f>Table1[[#This Row],[PVP For ADV]]</f>
        <v>0</v>
      </c>
      <c r="F743" s="25">
        <f>Table1[[#This Row],[STF Lead For ADV]]</f>
        <v>0</v>
      </c>
      <c r="G743" s="25" t="str">
        <f>IF(Table1[[#This Row],[LFC Still Needed For ADV]]&lt;0,"Yes","No")</f>
        <v>No</v>
      </c>
      <c r="H743">
        <f>Table1[[#This Row],[On Website]]</f>
        <v>0</v>
      </c>
      <c r="I743">
        <f>Table1[[#This Row],[Setup Team Speak]]</f>
        <v>0</v>
      </c>
      <c r="J743" s="26" t="str">
        <f>IF(AND(Table2[[#This Row],[STF for ADV]],Table2[[#This Row],[PVP For ADV]],Table2[[#This Row],[On Website]],Table2[[#This Row],[Setup Team Speak]]="Yes"),"Yes","No")</f>
        <v>No</v>
      </c>
    </row>
    <row r="744" spans="2:10" x14ac:dyDescent="0.25">
      <c r="B744" s="24">
        <f>Table1[[#This Row],[Character name]]</f>
        <v>0</v>
      </c>
      <c r="C744" s="25">
        <f>Table1[[#This Row],[At Handle]]</f>
        <v>0</v>
      </c>
      <c r="D744" s="25">
        <f>Table1[[#This Row],[Fleet Rank]]</f>
        <v>0</v>
      </c>
      <c r="E744" s="25">
        <f>Table1[[#This Row],[PVP For ADV]]</f>
        <v>0</v>
      </c>
      <c r="F744" s="25">
        <f>Table1[[#This Row],[STF Lead For ADV]]</f>
        <v>0</v>
      </c>
      <c r="G744" s="25" t="str">
        <f>IF(Table1[[#This Row],[LFC Still Needed For ADV]]&lt;0,"Yes","No")</f>
        <v>No</v>
      </c>
      <c r="H744">
        <f>Table1[[#This Row],[On Website]]</f>
        <v>0</v>
      </c>
      <c r="I744">
        <f>Table1[[#This Row],[Setup Team Speak]]</f>
        <v>0</v>
      </c>
      <c r="J744" s="26" t="str">
        <f>IF(AND(Table2[[#This Row],[STF for ADV]],Table2[[#This Row],[PVP For ADV]],Table2[[#This Row],[On Website]],Table2[[#This Row],[Setup Team Speak]]="Yes"),"Yes","No")</f>
        <v>No</v>
      </c>
    </row>
    <row r="745" spans="2:10" x14ac:dyDescent="0.25">
      <c r="B745" s="24">
        <f>Table1[[#This Row],[Character name]]</f>
        <v>0</v>
      </c>
      <c r="C745" s="25">
        <f>Table1[[#This Row],[At Handle]]</f>
        <v>0</v>
      </c>
      <c r="D745" s="25">
        <f>Table1[[#This Row],[Fleet Rank]]</f>
        <v>0</v>
      </c>
      <c r="E745" s="25">
        <f>Table1[[#This Row],[PVP For ADV]]</f>
        <v>0</v>
      </c>
      <c r="F745" s="25">
        <f>Table1[[#This Row],[STF Lead For ADV]]</f>
        <v>0</v>
      </c>
      <c r="G745" s="25" t="str">
        <f>IF(Table1[[#This Row],[LFC Still Needed For ADV]]&lt;0,"Yes","No")</f>
        <v>No</v>
      </c>
      <c r="H745">
        <f>Table1[[#This Row],[On Website]]</f>
        <v>0</v>
      </c>
      <c r="I745">
        <f>Table1[[#This Row],[Setup Team Speak]]</f>
        <v>0</v>
      </c>
      <c r="J745" s="26" t="str">
        <f>IF(AND(Table2[[#This Row],[STF for ADV]],Table2[[#This Row],[PVP For ADV]],Table2[[#This Row],[On Website]],Table2[[#This Row],[Setup Team Speak]]="Yes"),"Yes","No")</f>
        <v>No</v>
      </c>
    </row>
    <row r="746" spans="2:10" x14ac:dyDescent="0.25">
      <c r="B746" s="24">
        <f>Table1[[#This Row],[Character name]]</f>
        <v>0</v>
      </c>
      <c r="C746" s="25">
        <f>Table1[[#This Row],[At Handle]]</f>
        <v>0</v>
      </c>
      <c r="D746" s="25">
        <f>Table1[[#This Row],[Fleet Rank]]</f>
        <v>0</v>
      </c>
      <c r="E746" s="25">
        <f>Table1[[#This Row],[PVP For ADV]]</f>
        <v>0</v>
      </c>
      <c r="F746" s="25">
        <f>Table1[[#This Row],[STF Lead For ADV]]</f>
        <v>0</v>
      </c>
      <c r="G746" s="25" t="str">
        <f>IF(Table1[[#This Row],[LFC Still Needed For ADV]]&lt;0,"Yes","No")</f>
        <v>No</v>
      </c>
      <c r="H746">
        <f>Table1[[#This Row],[On Website]]</f>
        <v>0</v>
      </c>
      <c r="I746">
        <f>Table1[[#This Row],[Setup Team Speak]]</f>
        <v>0</v>
      </c>
      <c r="J746" s="26" t="str">
        <f>IF(AND(Table2[[#This Row],[STF for ADV]],Table2[[#This Row],[PVP For ADV]],Table2[[#This Row],[On Website]],Table2[[#This Row],[Setup Team Speak]]="Yes"),"Yes","No")</f>
        <v>No</v>
      </c>
    </row>
    <row r="747" spans="2:10" x14ac:dyDescent="0.25">
      <c r="B747" s="24">
        <f>Table1[[#This Row],[Character name]]</f>
        <v>0</v>
      </c>
      <c r="C747" s="25">
        <f>Table1[[#This Row],[At Handle]]</f>
        <v>0</v>
      </c>
      <c r="D747" s="25">
        <f>Table1[[#This Row],[Fleet Rank]]</f>
        <v>0</v>
      </c>
      <c r="E747" s="25">
        <f>Table1[[#This Row],[PVP For ADV]]</f>
        <v>0</v>
      </c>
      <c r="F747" s="25">
        <f>Table1[[#This Row],[STF Lead For ADV]]</f>
        <v>0</v>
      </c>
      <c r="G747" s="25" t="str">
        <f>IF(Table1[[#This Row],[LFC Still Needed For ADV]]&lt;0,"Yes","No")</f>
        <v>No</v>
      </c>
      <c r="H747">
        <f>Table1[[#This Row],[On Website]]</f>
        <v>0</v>
      </c>
      <c r="I747">
        <f>Table1[[#This Row],[Setup Team Speak]]</f>
        <v>0</v>
      </c>
      <c r="J747" s="26" t="str">
        <f>IF(AND(Table2[[#This Row],[STF for ADV]],Table2[[#This Row],[PVP For ADV]],Table2[[#This Row],[On Website]],Table2[[#This Row],[Setup Team Speak]]="Yes"),"Yes","No")</f>
        <v>No</v>
      </c>
    </row>
    <row r="748" spans="2:10" x14ac:dyDescent="0.25">
      <c r="B748" s="24">
        <f>Table1[[#This Row],[Character name]]</f>
        <v>0</v>
      </c>
      <c r="C748" s="25">
        <f>Table1[[#This Row],[At Handle]]</f>
        <v>0</v>
      </c>
      <c r="D748" s="25">
        <f>Table1[[#This Row],[Fleet Rank]]</f>
        <v>0</v>
      </c>
      <c r="E748" s="25">
        <f>Table1[[#This Row],[PVP For ADV]]</f>
        <v>0</v>
      </c>
      <c r="F748" s="25">
        <f>Table1[[#This Row],[STF Lead For ADV]]</f>
        <v>0</v>
      </c>
      <c r="G748" s="25" t="str">
        <f>IF(Table1[[#This Row],[LFC Still Needed For ADV]]&lt;0,"Yes","No")</f>
        <v>No</v>
      </c>
      <c r="H748">
        <f>Table1[[#This Row],[On Website]]</f>
        <v>0</v>
      </c>
      <c r="I748">
        <f>Table1[[#This Row],[Setup Team Speak]]</f>
        <v>0</v>
      </c>
      <c r="J748" s="26" t="str">
        <f>IF(AND(Table2[[#This Row],[STF for ADV]],Table2[[#This Row],[PVP For ADV]],Table2[[#This Row],[On Website]],Table2[[#This Row],[Setup Team Speak]]="Yes"),"Yes","No")</f>
        <v>No</v>
      </c>
    </row>
    <row r="749" spans="2:10" x14ac:dyDescent="0.25">
      <c r="B749" s="24">
        <f>Table1[[#This Row],[Character name]]</f>
        <v>0</v>
      </c>
      <c r="C749" s="25">
        <f>Table1[[#This Row],[At Handle]]</f>
        <v>0</v>
      </c>
      <c r="D749" s="25">
        <f>Table1[[#This Row],[Fleet Rank]]</f>
        <v>0</v>
      </c>
      <c r="E749" s="25">
        <f>Table1[[#This Row],[PVP For ADV]]</f>
        <v>0</v>
      </c>
      <c r="F749" s="25">
        <f>Table1[[#This Row],[STF Lead For ADV]]</f>
        <v>0</v>
      </c>
      <c r="G749" s="25" t="str">
        <f>IF(Table1[[#This Row],[LFC Still Needed For ADV]]&lt;0,"Yes","No")</f>
        <v>No</v>
      </c>
      <c r="H749">
        <f>Table1[[#This Row],[On Website]]</f>
        <v>0</v>
      </c>
      <c r="I749">
        <f>Table1[[#This Row],[Setup Team Speak]]</f>
        <v>0</v>
      </c>
      <c r="J749" s="26" t="str">
        <f>IF(AND(Table2[[#This Row],[STF for ADV]],Table2[[#This Row],[PVP For ADV]],Table2[[#This Row],[On Website]],Table2[[#This Row],[Setup Team Speak]]="Yes"),"Yes","No")</f>
        <v>No</v>
      </c>
    </row>
    <row r="750" spans="2:10" x14ac:dyDescent="0.25">
      <c r="B750" s="24">
        <f>Table1[[#This Row],[Character name]]</f>
        <v>0</v>
      </c>
      <c r="C750" s="25">
        <f>Table1[[#This Row],[At Handle]]</f>
        <v>0</v>
      </c>
      <c r="D750" s="25">
        <f>Table1[[#This Row],[Fleet Rank]]</f>
        <v>0</v>
      </c>
      <c r="E750" s="25">
        <f>Table1[[#This Row],[PVP For ADV]]</f>
        <v>0</v>
      </c>
      <c r="F750" s="25">
        <f>Table1[[#This Row],[STF Lead For ADV]]</f>
        <v>0</v>
      </c>
      <c r="G750" s="25" t="str">
        <f>IF(Table1[[#This Row],[LFC Still Needed For ADV]]&lt;0,"Yes","No")</f>
        <v>No</v>
      </c>
      <c r="H750">
        <f>Table1[[#This Row],[On Website]]</f>
        <v>0</v>
      </c>
      <c r="I750">
        <f>Table1[[#This Row],[Setup Team Speak]]</f>
        <v>0</v>
      </c>
      <c r="J750" s="26" t="str">
        <f>IF(AND(Table2[[#This Row],[STF for ADV]],Table2[[#This Row],[PVP For ADV]],Table2[[#This Row],[On Website]],Table2[[#This Row],[Setup Team Speak]]="Yes"),"Yes","No")</f>
        <v>No</v>
      </c>
    </row>
    <row r="751" spans="2:10" x14ac:dyDescent="0.25">
      <c r="B751" s="24">
        <f>Table1[[#This Row],[Character name]]</f>
        <v>0</v>
      </c>
      <c r="C751" s="25">
        <f>Table1[[#This Row],[At Handle]]</f>
        <v>0</v>
      </c>
      <c r="D751" s="25">
        <f>Table1[[#This Row],[Fleet Rank]]</f>
        <v>0</v>
      </c>
      <c r="E751" s="25">
        <f>Table1[[#This Row],[PVP For ADV]]</f>
        <v>0</v>
      </c>
      <c r="F751" s="25">
        <f>Table1[[#This Row],[STF Lead For ADV]]</f>
        <v>0</v>
      </c>
      <c r="G751" s="25" t="str">
        <f>IF(Table1[[#This Row],[LFC Still Needed For ADV]]&lt;0,"Yes","No")</f>
        <v>No</v>
      </c>
      <c r="H751">
        <f>Table1[[#This Row],[On Website]]</f>
        <v>0</v>
      </c>
      <c r="I751">
        <f>Table1[[#This Row],[Setup Team Speak]]</f>
        <v>0</v>
      </c>
      <c r="J751" s="26" t="str">
        <f>IF(AND(Table2[[#This Row],[STF for ADV]],Table2[[#This Row],[PVP For ADV]],Table2[[#This Row],[On Website]],Table2[[#This Row],[Setup Team Speak]]="Yes"),"Yes","No")</f>
        <v>No</v>
      </c>
    </row>
    <row r="752" spans="2:10" x14ac:dyDescent="0.25">
      <c r="B752" s="24">
        <f>Table1[[#This Row],[Character name]]</f>
        <v>0</v>
      </c>
      <c r="C752" s="25">
        <f>Table1[[#This Row],[At Handle]]</f>
        <v>0</v>
      </c>
      <c r="D752" s="25">
        <f>Table1[[#This Row],[Fleet Rank]]</f>
        <v>0</v>
      </c>
      <c r="E752" s="25">
        <f>Table1[[#This Row],[PVP For ADV]]</f>
        <v>0</v>
      </c>
      <c r="F752" s="25">
        <f>Table1[[#This Row],[STF Lead For ADV]]</f>
        <v>0</v>
      </c>
      <c r="G752" s="25" t="str">
        <f>IF(Table1[[#This Row],[LFC Still Needed For ADV]]&lt;0,"Yes","No")</f>
        <v>No</v>
      </c>
      <c r="H752">
        <f>Table1[[#This Row],[On Website]]</f>
        <v>0</v>
      </c>
      <c r="I752">
        <f>Table1[[#This Row],[Setup Team Speak]]</f>
        <v>0</v>
      </c>
      <c r="J752" s="26" t="str">
        <f>IF(AND(Table2[[#This Row],[STF for ADV]],Table2[[#This Row],[PVP For ADV]],Table2[[#This Row],[On Website]],Table2[[#This Row],[Setup Team Speak]]="Yes"),"Yes","No")</f>
        <v>No</v>
      </c>
    </row>
    <row r="753" spans="2:10" x14ac:dyDescent="0.25">
      <c r="B753" s="24">
        <f>Table1[[#This Row],[Character name]]</f>
        <v>0</v>
      </c>
      <c r="C753" s="25">
        <f>Table1[[#This Row],[At Handle]]</f>
        <v>0</v>
      </c>
      <c r="D753" s="25">
        <f>Table1[[#This Row],[Fleet Rank]]</f>
        <v>0</v>
      </c>
      <c r="E753" s="25">
        <f>Table1[[#This Row],[PVP For ADV]]</f>
        <v>0</v>
      </c>
      <c r="F753" s="25">
        <f>Table1[[#This Row],[STF Lead For ADV]]</f>
        <v>0</v>
      </c>
      <c r="G753" s="25" t="str">
        <f>IF(Table1[[#This Row],[LFC Still Needed For ADV]]&lt;0,"Yes","No")</f>
        <v>No</v>
      </c>
      <c r="H753">
        <f>Table1[[#This Row],[On Website]]</f>
        <v>0</v>
      </c>
      <c r="I753">
        <f>Table1[[#This Row],[Setup Team Speak]]</f>
        <v>0</v>
      </c>
      <c r="J753" s="26" t="str">
        <f>IF(AND(Table2[[#This Row],[STF for ADV]],Table2[[#This Row],[PVP For ADV]],Table2[[#This Row],[On Website]],Table2[[#This Row],[Setup Team Speak]]="Yes"),"Yes","No")</f>
        <v>No</v>
      </c>
    </row>
    <row r="754" spans="2:10" x14ac:dyDescent="0.25">
      <c r="B754" s="24">
        <f>Table1[[#This Row],[Character name]]</f>
        <v>0</v>
      </c>
      <c r="C754" s="25">
        <f>Table1[[#This Row],[At Handle]]</f>
        <v>0</v>
      </c>
      <c r="D754" s="25">
        <f>Table1[[#This Row],[Fleet Rank]]</f>
        <v>0</v>
      </c>
      <c r="E754" s="25">
        <f>Table1[[#This Row],[PVP For ADV]]</f>
        <v>0</v>
      </c>
      <c r="F754" s="25">
        <f>Table1[[#This Row],[STF Lead For ADV]]</f>
        <v>0</v>
      </c>
      <c r="G754" s="25" t="str">
        <f>IF(Table1[[#This Row],[LFC Still Needed For ADV]]&lt;0,"Yes","No")</f>
        <v>No</v>
      </c>
      <c r="H754">
        <f>Table1[[#This Row],[On Website]]</f>
        <v>0</v>
      </c>
      <c r="I754">
        <f>Table1[[#This Row],[Setup Team Speak]]</f>
        <v>0</v>
      </c>
      <c r="J754" s="26" t="str">
        <f>IF(AND(Table2[[#This Row],[STF for ADV]],Table2[[#This Row],[PVP For ADV]],Table2[[#This Row],[On Website]],Table2[[#This Row],[Setup Team Speak]]="Yes"),"Yes","No")</f>
        <v>No</v>
      </c>
    </row>
    <row r="755" spans="2:10" x14ac:dyDescent="0.25">
      <c r="B755" s="24">
        <f>Table1[[#This Row],[Character name]]</f>
        <v>0</v>
      </c>
      <c r="C755" s="25">
        <f>Table1[[#This Row],[At Handle]]</f>
        <v>0</v>
      </c>
      <c r="D755" s="25">
        <f>Table1[[#This Row],[Fleet Rank]]</f>
        <v>0</v>
      </c>
      <c r="E755" s="25">
        <f>Table1[[#This Row],[PVP For ADV]]</f>
        <v>0</v>
      </c>
      <c r="F755" s="25">
        <f>Table1[[#This Row],[STF Lead For ADV]]</f>
        <v>0</v>
      </c>
      <c r="G755" s="25" t="str">
        <f>IF(Table1[[#This Row],[LFC Still Needed For ADV]]&lt;0,"Yes","No")</f>
        <v>No</v>
      </c>
      <c r="H755">
        <f>Table1[[#This Row],[On Website]]</f>
        <v>0</v>
      </c>
      <c r="I755">
        <f>Table1[[#This Row],[Setup Team Speak]]</f>
        <v>0</v>
      </c>
      <c r="J755" s="26" t="str">
        <f>IF(AND(Table2[[#This Row],[STF for ADV]],Table2[[#This Row],[PVP For ADV]],Table2[[#This Row],[On Website]],Table2[[#This Row],[Setup Team Speak]]="Yes"),"Yes","No")</f>
        <v>No</v>
      </c>
    </row>
    <row r="756" spans="2:10" x14ac:dyDescent="0.25">
      <c r="B756" s="24">
        <f>Table1[[#This Row],[Character name]]</f>
        <v>0</v>
      </c>
      <c r="C756" s="25">
        <f>Table1[[#This Row],[At Handle]]</f>
        <v>0</v>
      </c>
      <c r="D756" s="25">
        <f>Table1[[#This Row],[Fleet Rank]]</f>
        <v>0</v>
      </c>
      <c r="E756" s="25">
        <f>Table1[[#This Row],[PVP For ADV]]</f>
        <v>0</v>
      </c>
      <c r="F756" s="25">
        <f>Table1[[#This Row],[STF Lead For ADV]]</f>
        <v>0</v>
      </c>
      <c r="G756" s="25" t="str">
        <f>IF(Table1[[#This Row],[LFC Still Needed For ADV]]&lt;0,"Yes","No")</f>
        <v>No</v>
      </c>
      <c r="H756">
        <f>Table1[[#This Row],[On Website]]</f>
        <v>0</v>
      </c>
      <c r="I756">
        <f>Table1[[#This Row],[Setup Team Speak]]</f>
        <v>0</v>
      </c>
      <c r="J756" s="26" t="str">
        <f>IF(AND(Table2[[#This Row],[STF for ADV]],Table2[[#This Row],[PVP For ADV]],Table2[[#This Row],[On Website]],Table2[[#This Row],[Setup Team Speak]]="Yes"),"Yes","No")</f>
        <v>No</v>
      </c>
    </row>
    <row r="757" spans="2:10" x14ac:dyDescent="0.25">
      <c r="B757" s="24">
        <f>Table1[[#This Row],[Character name]]</f>
        <v>0</v>
      </c>
      <c r="C757" s="25">
        <f>Table1[[#This Row],[At Handle]]</f>
        <v>0</v>
      </c>
      <c r="D757" s="25">
        <f>Table1[[#This Row],[Fleet Rank]]</f>
        <v>0</v>
      </c>
      <c r="E757" s="25">
        <f>Table1[[#This Row],[PVP For ADV]]</f>
        <v>0</v>
      </c>
      <c r="F757" s="25">
        <f>Table1[[#This Row],[STF Lead For ADV]]</f>
        <v>0</v>
      </c>
      <c r="G757" s="25" t="str">
        <f>IF(Table1[[#This Row],[LFC Still Needed For ADV]]&lt;0,"Yes","No")</f>
        <v>No</v>
      </c>
      <c r="H757">
        <f>Table1[[#This Row],[On Website]]</f>
        <v>0</v>
      </c>
      <c r="I757">
        <f>Table1[[#This Row],[Setup Team Speak]]</f>
        <v>0</v>
      </c>
      <c r="J757" s="26" t="str">
        <f>IF(AND(Table2[[#This Row],[STF for ADV]],Table2[[#This Row],[PVP For ADV]],Table2[[#This Row],[On Website]],Table2[[#This Row],[Setup Team Speak]]="Yes"),"Yes","No")</f>
        <v>No</v>
      </c>
    </row>
    <row r="758" spans="2:10" x14ac:dyDescent="0.25">
      <c r="B758" s="24">
        <f>Table1[[#This Row],[Character name]]</f>
        <v>0</v>
      </c>
      <c r="C758" s="25">
        <f>Table1[[#This Row],[At Handle]]</f>
        <v>0</v>
      </c>
      <c r="D758" s="25">
        <f>Table1[[#This Row],[Fleet Rank]]</f>
        <v>0</v>
      </c>
      <c r="E758" s="25">
        <f>Table1[[#This Row],[PVP For ADV]]</f>
        <v>0</v>
      </c>
      <c r="F758" s="25">
        <f>Table1[[#This Row],[STF Lead For ADV]]</f>
        <v>0</v>
      </c>
      <c r="G758" s="25" t="str">
        <f>IF(Table1[[#This Row],[LFC Still Needed For ADV]]&lt;0,"Yes","No")</f>
        <v>No</v>
      </c>
      <c r="H758">
        <f>Table1[[#This Row],[On Website]]</f>
        <v>0</v>
      </c>
      <c r="I758">
        <f>Table1[[#This Row],[Setup Team Speak]]</f>
        <v>0</v>
      </c>
      <c r="J758" s="26" t="str">
        <f>IF(AND(Table2[[#This Row],[STF for ADV]],Table2[[#This Row],[PVP For ADV]],Table2[[#This Row],[On Website]],Table2[[#This Row],[Setup Team Speak]]="Yes"),"Yes","No")</f>
        <v>No</v>
      </c>
    </row>
    <row r="759" spans="2:10" x14ac:dyDescent="0.25">
      <c r="B759" s="24">
        <f>Table1[[#This Row],[Character name]]</f>
        <v>0</v>
      </c>
      <c r="C759" s="25">
        <f>Table1[[#This Row],[At Handle]]</f>
        <v>0</v>
      </c>
      <c r="D759" s="25">
        <f>Table1[[#This Row],[Fleet Rank]]</f>
        <v>0</v>
      </c>
      <c r="E759" s="25">
        <f>Table1[[#This Row],[PVP For ADV]]</f>
        <v>0</v>
      </c>
      <c r="F759" s="25">
        <f>Table1[[#This Row],[STF Lead For ADV]]</f>
        <v>0</v>
      </c>
      <c r="G759" s="25" t="str">
        <f>IF(Table1[[#This Row],[LFC Still Needed For ADV]]&lt;0,"Yes","No")</f>
        <v>No</v>
      </c>
      <c r="H759">
        <f>Table1[[#This Row],[On Website]]</f>
        <v>0</v>
      </c>
      <c r="I759">
        <f>Table1[[#This Row],[Setup Team Speak]]</f>
        <v>0</v>
      </c>
      <c r="J759" s="26" t="str">
        <f>IF(AND(Table2[[#This Row],[STF for ADV]],Table2[[#This Row],[PVP For ADV]],Table2[[#This Row],[On Website]],Table2[[#This Row],[Setup Team Speak]]="Yes"),"Yes","No")</f>
        <v>No</v>
      </c>
    </row>
    <row r="760" spans="2:10" x14ac:dyDescent="0.25">
      <c r="B760" s="24">
        <f>Table1[[#This Row],[Character name]]</f>
        <v>0</v>
      </c>
      <c r="C760" s="25">
        <f>Table1[[#This Row],[At Handle]]</f>
        <v>0</v>
      </c>
      <c r="D760" s="25">
        <f>Table1[[#This Row],[Fleet Rank]]</f>
        <v>0</v>
      </c>
      <c r="E760" s="25">
        <f>Table1[[#This Row],[PVP For ADV]]</f>
        <v>0</v>
      </c>
      <c r="F760" s="25">
        <f>Table1[[#This Row],[STF Lead For ADV]]</f>
        <v>0</v>
      </c>
      <c r="G760" s="25" t="str">
        <f>IF(Table1[[#This Row],[LFC Still Needed For ADV]]&lt;0,"Yes","No")</f>
        <v>No</v>
      </c>
      <c r="H760">
        <f>Table1[[#This Row],[On Website]]</f>
        <v>0</v>
      </c>
      <c r="I760">
        <f>Table1[[#This Row],[Setup Team Speak]]</f>
        <v>0</v>
      </c>
      <c r="J760" s="26" t="str">
        <f>IF(AND(Table2[[#This Row],[STF for ADV]],Table2[[#This Row],[PVP For ADV]],Table2[[#This Row],[On Website]],Table2[[#This Row],[Setup Team Speak]]="Yes"),"Yes","No")</f>
        <v>No</v>
      </c>
    </row>
    <row r="761" spans="2:10" x14ac:dyDescent="0.25">
      <c r="B761" s="24">
        <f>Table1[[#This Row],[Character name]]</f>
        <v>0</v>
      </c>
      <c r="C761" s="25">
        <f>Table1[[#This Row],[At Handle]]</f>
        <v>0</v>
      </c>
      <c r="D761" s="25">
        <f>Table1[[#This Row],[Fleet Rank]]</f>
        <v>0</v>
      </c>
      <c r="E761" s="25">
        <f>Table1[[#This Row],[PVP For ADV]]</f>
        <v>0</v>
      </c>
      <c r="F761" s="25">
        <f>Table1[[#This Row],[STF Lead For ADV]]</f>
        <v>0</v>
      </c>
      <c r="G761" s="25" t="str">
        <f>IF(Table1[[#This Row],[LFC Still Needed For ADV]]&lt;0,"Yes","No")</f>
        <v>No</v>
      </c>
      <c r="H761">
        <f>Table1[[#This Row],[On Website]]</f>
        <v>0</v>
      </c>
      <c r="I761">
        <f>Table1[[#This Row],[Setup Team Speak]]</f>
        <v>0</v>
      </c>
      <c r="J761" s="26" t="str">
        <f>IF(AND(Table2[[#This Row],[STF for ADV]],Table2[[#This Row],[PVP For ADV]],Table2[[#This Row],[On Website]],Table2[[#This Row],[Setup Team Speak]]="Yes"),"Yes","No")</f>
        <v>No</v>
      </c>
    </row>
    <row r="762" spans="2:10" x14ac:dyDescent="0.25">
      <c r="B762" s="24">
        <f>Table1[[#This Row],[Character name]]</f>
        <v>0</v>
      </c>
      <c r="C762" s="25">
        <f>Table1[[#This Row],[At Handle]]</f>
        <v>0</v>
      </c>
      <c r="D762" s="25">
        <f>Table1[[#This Row],[Fleet Rank]]</f>
        <v>0</v>
      </c>
      <c r="E762" s="25">
        <f>Table1[[#This Row],[PVP For ADV]]</f>
        <v>0</v>
      </c>
      <c r="F762" s="25">
        <f>Table1[[#This Row],[STF Lead For ADV]]</f>
        <v>0</v>
      </c>
      <c r="G762" s="25" t="str">
        <f>IF(Table1[[#This Row],[LFC Still Needed For ADV]]&lt;0,"Yes","No")</f>
        <v>No</v>
      </c>
      <c r="H762">
        <f>Table1[[#This Row],[On Website]]</f>
        <v>0</v>
      </c>
      <c r="I762">
        <f>Table1[[#This Row],[Setup Team Speak]]</f>
        <v>0</v>
      </c>
      <c r="J762" s="26" t="str">
        <f>IF(AND(Table2[[#This Row],[STF for ADV]],Table2[[#This Row],[PVP For ADV]],Table2[[#This Row],[On Website]],Table2[[#This Row],[Setup Team Speak]]="Yes"),"Yes","No")</f>
        <v>No</v>
      </c>
    </row>
    <row r="763" spans="2:10" x14ac:dyDescent="0.25">
      <c r="B763" s="24">
        <f>Table1[[#This Row],[Character name]]</f>
        <v>0</v>
      </c>
      <c r="C763" s="25">
        <f>Table1[[#This Row],[At Handle]]</f>
        <v>0</v>
      </c>
      <c r="D763" s="25">
        <f>Table1[[#This Row],[Fleet Rank]]</f>
        <v>0</v>
      </c>
      <c r="E763" s="25">
        <f>Table1[[#This Row],[PVP For ADV]]</f>
        <v>0</v>
      </c>
      <c r="F763" s="25">
        <f>Table1[[#This Row],[STF Lead For ADV]]</f>
        <v>0</v>
      </c>
      <c r="G763" s="25" t="str">
        <f>IF(Table1[[#This Row],[LFC Still Needed For ADV]]&lt;0,"Yes","No")</f>
        <v>No</v>
      </c>
      <c r="H763">
        <f>Table1[[#This Row],[On Website]]</f>
        <v>0</v>
      </c>
      <c r="I763">
        <f>Table1[[#This Row],[Setup Team Speak]]</f>
        <v>0</v>
      </c>
      <c r="J763" s="26" t="str">
        <f>IF(AND(Table2[[#This Row],[STF for ADV]],Table2[[#This Row],[PVP For ADV]],Table2[[#This Row],[On Website]],Table2[[#This Row],[Setup Team Speak]]="Yes"),"Yes","No")</f>
        <v>No</v>
      </c>
    </row>
    <row r="764" spans="2:10" x14ac:dyDescent="0.25">
      <c r="B764" s="24">
        <f>Table1[[#This Row],[Character name]]</f>
        <v>0</v>
      </c>
      <c r="C764" s="25">
        <f>Table1[[#This Row],[At Handle]]</f>
        <v>0</v>
      </c>
      <c r="D764" s="25">
        <f>Table1[[#This Row],[Fleet Rank]]</f>
        <v>0</v>
      </c>
      <c r="E764" s="25">
        <f>Table1[[#This Row],[PVP For ADV]]</f>
        <v>0</v>
      </c>
      <c r="F764" s="25">
        <f>Table1[[#This Row],[STF Lead For ADV]]</f>
        <v>0</v>
      </c>
      <c r="G764" s="25" t="str">
        <f>IF(Table1[[#This Row],[LFC Still Needed For ADV]]&lt;0,"Yes","No")</f>
        <v>No</v>
      </c>
      <c r="H764">
        <f>Table1[[#This Row],[On Website]]</f>
        <v>0</v>
      </c>
      <c r="I764">
        <f>Table1[[#This Row],[Setup Team Speak]]</f>
        <v>0</v>
      </c>
      <c r="J764" s="26" t="str">
        <f>IF(AND(Table2[[#This Row],[STF for ADV]],Table2[[#This Row],[PVP For ADV]],Table2[[#This Row],[On Website]],Table2[[#This Row],[Setup Team Speak]]="Yes"),"Yes","No")</f>
        <v>No</v>
      </c>
    </row>
    <row r="765" spans="2:10" x14ac:dyDescent="0.25">
      <c r="B765" s="24">
        <f>Table1[[#This Row],[Character name]]</f>
        <v>0</v>
      </c>
      <c r="C765" s="25">
        <f>Table1[[#This Row],[At Handle]]</f>
        <v>0</v>
      </c>
      <c r="D765" s="25">
        <f>Table1[[#This Row],[Fleet Rank]]</f>
        <v>0</v>
      </c>
      <c r="E765" s="25">
        <f>Table1[[#This Row],[PVP For ADV]]</f>
        <v>0</v>
      </c>
      <c r="F765" s="25">
        <f>Table1[[#This Row],[STF Lead For ADV]]</f>
        <v>0</v>
      </c>
      <c r="G765" s="25" t="str">
        <f>IF(Table1[[#This Row],[LFC Still Needed For ADV]]&lt;0,"Yes","No")</f>
        <v>No</v>
      </c>
      <c r="H765">
        <f>Table1[[#This Row],[On Website]]</f>
        <v>0</v>
      </c>
      <c r="I765">
        <f>Table1[[#This Row],[Setup Team Speak]]</f>
        <v>0</v>
      </c>
      <c r="J765" s="26" t="str">
        <f>IF(AND(Table2[[#This Row],[STF for ADV]],Table2[[#This Row],[PVP For ADV]],Table2[[#This Row],[On Website]],Table2[[#This Row],[Setup Team Speak]]="Yes"),"Yes","No")</f>
        <v>No</v>
      </c>
    </row>
    <row r="766" spans="2:10" x14ac:dyDescent="0.25">
      <c r="B766" s="24">
        <f>Table1[[#This Row],[Character name]]</f>
        <v>0</v>
      </c>
      <c r="C766" s="25">
        <f>Table1[[#This Row],[At Handle]]</f>
        <v>0</v>
      </c>
      <c r="D766" s="25">
        <f>Table1[[#This Row],[Fleet Rank]]</f>
        <v>0</v>
      </c>
      <c r="E766" s="25">
        <f>Table1[[#This Row],[PVP For ADV]]</f>
        <v>0</v>
      </c>
      <c r="F766" s="25">
        <f>Table1[[#This Row],[STF Lead For ADV]]</f>
        <v>0</v>
      </c>
      <c r="G766" s="25" t="str">
        <f>IF(Table1[[#This Row],[LFC Still Needed For ADV]]&lt;0,"Yes","No")</f>
        <v>No</v>
      </c>
      <c r="H766">
        <f>Table1[[#This Row],[On Website]]</f>
        <v>0</v>
      </c>
      <c r="I766">
        <f>Table1[[#This Row],[Setup Team Speak]]</f>
        <v>0</v>
      </c>
      <c r="J766" s="26" t="str">
        <f>IF(AND(Table2[[#This Row],[STF for ADV]],Table2[[#This Row],[PVP For ADV]],Table2[[#This Row],[On Website]],Table2[[#This Row],[Setup Team Speak]]="Yes"),"Yes","No")</f>
        <v>No</v>
      </c>
    </row>
    <row r="767" spans="2:10" x14ac:dyDescent="0.25">
      <c r="B767" s="24">
        <f>Table1[[#This Row],[Character name]]</f>
        <v>0</v>
      </c>
      <c r="C767" s="25">
        <f>Table1[[#This Row],[At Handle]]</f>
        <v>0</v>
      </c>
      <c r="D767" s="25">
        <f>Table1[[#This Row],[Fleet Rank]]</f>
        <v>0</v>
      </c>
      <c r="E767" s="25">
        <f>Table1[[#This Row],[PVP For ADV]]</f>
        <v>0</v>
      </c>
      <c r="F767" s="25">
        <f>Table1[[#This Row],[STF Lead For ADV]]</f>
        <v>0</v>
      </c>
      <c r="G767" s="25" t="str">
        <f>IF(Table1[[#This Row],[LFC Still Needed For ADV]]&lt;0,"Yes","No")</f>
        <v>No</v>
      </c>
      <c r="H767">
        <f>Table1[[#This Row],[On Website]]</f>
        <v>0</v>
      </c>
      <c r="I767">
        <f>Table1[[#This Row],[Setup Team Speak]]</f>
        <v>0</v>
      </c>
      <c r="J767" s="26" t="str">
        <f>IF(AND(Table2[[#This Row],[STF for ADV]],Table2[[#This Row],[PVP For ADV]],Table2[[#This Row],[On Website]],Table2[[#This Row],[Setup Team Speak]]="Yes"),"Yes","No")</f>
        <v>No</v>
      </c>
    </row>
    <row r="768" spans="2:10" x14ac:dyDescent="0.25">
      <c r="B768" s="24">
        <f>Table1[[#This Row],[Character name]]</f>
        <v>0</v>
      </c>
      <c r="C768" s="25">
        <f>Table1[[#This Row],[At Handle]]</f>
        <v>0</v>
      </c>
      <c r="D768" s="25">
        <f>Table1[[#This Row],[Fleet Rank]]</f>
        <v>0</v>
      </c>
      <c r="E768" s="25">
        <f>Table1[[#This Row],[PVP For ADV]]</f>
        <v>0</v>
      </c>
      <c r="F768" s="25">
        <f>Table1[[#This Row],[STF Lead For ADV]]</f>
        <v>0</v>
      </c>
      <c r="G768" s="25" t="str">
        <f>IF(Table1[[#This Row],[LFC Still Needed For ADV]]&lt;0,"Yes","No")</f>
        <v>No</v>
      </c>
      <c r="H768">
        <f>Table1[[#This Row],[On Website]]</f>
        <v>0</v>
      </c>
      <c r="I768">
        <f>Table1[[#This Row],[Setup Team Speak]]</f>
        <v>0</v>
      </c>
      <c r="J768" s="26" t="str">
        <f>IF(AND(Table2[[#This Row],[STF for ADV]],Table2[[#This Row],[PVP For ADV]],Table2[[#This Row],[On Website]],Table2[[#This Row],[Setup Team Speak]]="Yes"),"Yes","No")</f>
        <v>No</v>
      </c>
    </row>
    <row r="769" spans="2:10" x14ac:dyDescent="0.25">
      <c r="B769" s="24">
        <f>Table1[[#This Row],[Character name]]</f>
        <v>0</v>
      </c>
      <c r="C769" s="25">
        <f>Table1[[#This Row],[At Handle]]</f>
        <v>0</v>
      </c>
      <c r="D769" s="25">
        <f>Table1[[#This Row],[Fleet Rank]]</f>
        <v>0</v>
      </c>
      <c r="E769" s="25">
        <f>Table1[[#This Row],[PVP For ADV]]</f>
        <v>0</v>
      </c>
      <c r="F769" s="25">
        <f>Table1[[#This Row],[STF Lead For ADV]]</f>
        <v>0</v>
      </c>
      <c r="G769" s="25" t="str">
        <f>IF(Table1[[#This Row],[LFC Still Needed For ADV]]&lt;0,"Yes","No")</f>
        <v>No</v>
      </c>
      <c r="H769">
        <f>Table1[[#This Row],[On Website]]</f>
        <v>0</v>
      </c>
      <c r="I769">
        <f>Table1[[#This Row],[Setup Team Speak]]</f>
        <v>0</v>
      </c>
      <c r="J769" s="26" t="str">
        <f>IF(AND(Table2[[#This Row],[STF for ADV]],Table2[[#This Row],[PVP For ADV]],Table2[[#This Row],[On Website]],Table2[[#This Row],[Setup Team Speak]]="Yes"),"Yes","No")</f>
        <v>No</v>
      </c>
    </row>
    <row r="770" spans="2:10" x14ac:dyDescent="0.25">
      <c r="B770" s="24">
        <f>Table1[[#This Row],[Character name]]</f>
        <v>0</v>
      </c>
      <c r="C770" s="25">
        <f>Table1[[#This Row],[At Handle]]</f>
        <v>0</v>
      </c>
      <c r="D770" s="25">
        <f>Table1[[#This Row],[Fleet Rank]]</f>
        <v>0</v>
      </c>
      <c r="E770" s="25">
        <f>Table1[[#This Row],[PVP For ADV]]</f>
        <v>0</v>
      </c>
      <c r="F770" s="25">
        <f>Table1[[#This Row],[STF Lead For ADV]]</f>
        <v>0</v>
      </c>
      <c r="G770" s="25" t="str">
        <f>IF(Table1[[#This Row],[LFC Still Needed For ADV]]&lt;0,"Yes","No")</f>
        <v>No</v>
      </c>
      <c r="H770">
        <f>Table1[[#This Row],[On Website]]</f>
        <v>0</v>
      </c>
      <c r="I770">
        <f>Table1[[#This Row],[Setup Team Speak]]</f>
        <v>0</v>
      </c>
      <c r="J770" s="26" t="str">
        <f>IF(AND(Table2[[#This Row],[STF for ADV]],Table2[[#This Row],[PVP For ADV]],Table2[[#This Row],[On Website]],Table2[[#This Row],[Setup Team Speak]]="Yes"),"Yes","No")</f>
        <v>No</v>
      </c>
    </row>
    <row r="771" spans="2:10" x14ac:dyDescent="0.25">
      <c r="B771" s="24">
        <f>Table1[[#This Row],[Character name]]</f>
        <v>0</v>
      </c>
      <c r="C771" s="25">
        <f>Table1[[#This Row],[At Handle]]</f>
        <v>0</v>
      </c>
      <c r="D771" s="25">
        <f>Table1[[#This Row],[Fleet Rank]]</f>
        <v>0</v>
      </c>
      <c r="E771" s="25">
        <f>Table1[[#This Row],[PVP For ADV]]</f>
        <v>0</v>
      </c>
      <c r="F771" s="25">
        <f>Table1[[#This Row],[STF Lead For ADV]]</f>
        <v>0</v>
      </c>
      <c r="G771" s="25" t="str">
        <f>IF(Table1[[#This Row],[LFC Still Needed For ADV]]&lt;0,"Yes","No")</f>
        <v>No</v>
      </c>
      <c r="H771">
        <f>Table1[[#This Row],[On Website]]</f>
        <v>0</v>
      </c>
      <c r="I771">
        <f>Table1[[#This Row],[Setup Team Speak]]</f>
        <v>0</v>
      </c>
      <c r="J771" s="26" t="str">
        <f>IF(AND(Table2[[#This Row],[STF for ADV]],Table2[[#This Row],[PVP For ADV]],Table2[[#This Row],[On Website]],Table2[[#This Row],[Setup Team Speak]]="Yes"),"Yes","No")</f>
        <v>No</v>
      </c>
    </row>
    <row r="772" spans="2:10" x14ac:dyDescent="0.25">
      <c r="B772" s="24">
        <f>Table1[[#This Row],[Character name]]</f>
        <v>0</v>
      </c>
      <c r="C772" s="25">
        <f>Table1[[#This Row],[At Handle]]</f>
        <v>0</v>
      </c>
      <c r="D772" s="25">
        <f>Table1[[#This Row],[Fleet Rank]]</f>
        <v>0</v>
      </c>
      <c r="E772" s="25">
        <f>Table1[[#This Row],[PVP For ADV]]</f>
        <v>0</v>
      </c>
      <c r="F772" s="25">
        <f>Table1[[#This Row],[STF Lead For ADV]]</f>
        <v>0</v>
      </c>
      <c r="G772" s="25" t="str">
        <f>IF(Table1[[#This Row],[LFC Still Needed For ADV]]&lt;0,"Yes","No")</f>
        <v>No</v>
      </c>
      <c r="H772">
        <f>Table1[[#This Row],[On Website]]</f>
        <v>0</v>
      </c>
      <c r="I772">
        <f>Table1[[#This Row],[Setup Team Speak]]</f>
        <v>0</v>
      </c>
      <c r="J772" s="26" t="str">
        <f>IF(AND(Table2[[#This Row],[STF for ADV]],Table2[[#This Row],[PVP For ADV]],Table2[[#This Row],[On Website]],Table2[[#This Row],[Setup Team Speak]]="Yes"),"Yes","No")</f>
        <v>No</v>
      </c>
    </row>
    <row r="773" spans="2:10" x14ac:dyDescent="0.25">
      <c r="B773" s="24">
        <f>Table1[[#This Row],[Character name]]</f>
        <v>0</v>
      </c>
      <c r="C773" s="25">
        <f>Table1[[#This Row],[At Handle]]</f>
        <v>0</v>
      </c>
      <c r="D773" s="25">
        <f>Table1[[#This Row],[Fleet Rank]]</f>
        <v>0</v>
      </c>
      <c r="E773" s="25">
        <f>Table1[[#This Row],[PVP For ADV]]</f>
        <v>0</v>
      </c>
      <c r="F773" s="25">
        <f>Table1[[#This Row],[STF Lead For ADV]]</f>
        <v>0</v>
      </c>
      <c r="G773" s="25" t="str">
        <f>IF(Table1[[#This Row],[LFC Still Needed For ADV]]&lt;0,"Yes","No")</f>
        <v>No</v>
      </c>
      <c r="H773">
        <f>Table1[[#This Row],[On Website]]</f>
        <v>0</v>
      </c>
      <c r="I773">
        <f>Table1[[#This Row],[Setup Team Speak]]</f>
        <v>0</v>
      </c>
      <c r="J773" s="26" t="str">
        <f>IF(AND(Table2[[#This Row],[STF for ADV]],Table2[[#This Row],[PVP For ADV]],Table2[[#This Row],[On Website]],Table2[[#This Row],[Setup Team Speak]]="Yes"),"Yes","No")</f>
        <v>No</v>
      </c>
    </row>
    <row r="774" spans="2:10" x14ac:dyDescent="0.25">
      <c r="B774" s="24">
        <f>Table1[[#This Row],[Character name]]</f>
        <v>0</v>
      </c>
      <c r="C774" s="25">
        <f>Table1[[#This Row],[At Handle]]</f>
        <v>0</v>
      </c>
      <c r="D774" s="25">
        <f>Table1[[#This Row],[Fleet Rank]]</f>
        <v>0</v>
      </c>
      <c r="E774" s="25">
        <f>Table1[[#This Row],[PVP For ADV]]</f>
        <v>0</v>
      </c>
      <c r="F774" s="25">
        <f>Table1[[#This Row],[STF Lead For ADV]]</f>
        <v>0</v>
      </c>
      <c r="G774" s="25" t="str">
        <f>IF(Table1[[#This Row],[LFC Still Needed For ADV]]&lt;0,"Yes","No")</f>
        <v>No</v>
      </c>
      <c r="H774">
        <f>Table1[[#This Row],[On Website]]</f>
        <v>0</v>
      </c>
      <c r="I774">
        <f>Table1[[#This Row],[Setup Team Speak]]</f>
        <v>0</v>
      </c>
      <c r="J774" s="26" t="str">
        <f>IF(AND(Table2[[#This Row],[STF for ADV]],Table2[[#This Row],[PVP For ADV]],Table2[[#This Row],[On Website]],Table2[[#This Row],[Setup Team Speak]]="Yes"),"Yes","No")</f>
        <v>No</v>
      </c>
    </row>
    <row r="775" spans="2:10" x14ac:dyDescent="0.25">
      <c r="B775" s="24">
        <f>Table1[[#This Row],[Character name]]</f>
        <v>0</v>
      </c>
      <c r="C775" s="25">
        <f>Table1[[#This Row],[At Handle]]</f>
        <v>0</v>
      </c>
      <c r="D775" s="25">
        <f>Table1[[#This Row],[Fleet Rank]]</f>
        <v>0</v>
      </c>
      <c r="E775" s="25">
        <f>Table1[[#This Row],[PVP For ADV]]</f>
        <v>0</v>
      </c>
      <c r="F775" s="25">
        <f>Table1[[#This Row],[STF Lead For ADV]]</f>
        <v>0</v>
      </c>
      <c r="G775" s="25" t="str">
        <f>IF(Table1[[#This Row],[LFC Still Needed For ADV]]&lt;0,"Yes","No")</f>
        <v>No</v>
      </c>
      <c r="H775">
        <f>Table1[[#This Row],[On Website]]</f>
        <v>0</v>
      </c>
      <c r="I775">
        <f>Table1[[#This Row],[Setup Team Speak]]</f>
        <v>0</v>
      </c>
      <c r="J775" s="26" t="str">
        <f>IF(AND(Table2[[#This Row],[STF for ADV]],Table2[[#This Row],[PVP For ADV]],Table2[[#This Row],[On Website]],Table2[[#This Row],[Setup Team Speak]]="Yes"),"Yes","No")</f>
        <v>No</v>
      </c>
    </row>
    <row r="776" spans="2:10" x14ac:dyDescent="0.25">
      <c r="B776" s="24">
        <f>Table1[[#This Row],[Character name]]</f>
        <v>0</v>
      </c>
      <c r="C776" s="25">
        <f>Table1[[#This Row],[At Handle]]</f>
        <v>0</v>
      </c>
      <c r="D776" s="25">
        <f>Table1[[#This Row],[Fleet Rank]]</f>
        <v>0</v>
      </c>
      <c r="E776" s="25">
        <f>Table1[[#This Row],[PVP For ADV]]</f>
        <v>0</v>
      </c>
      <c r="F776" s="25">
        <f>Table1[[#This Row],[STF Lead For ADV]]</f>
        <v>0</v>
      </c>
      <c r="G776" s="25" t="str">
        <f>IF(Table1[[#This Row],[LFC Still Needed For ADV]]&lt;0,"Yes","No")</f>
        <v>No</v>
      </c>
      <c r="H776">
        <f>Table1[[#This Row],[On Website]]</f>
        <v>0</v>
      </c>
      <c r="I776">
        <f>Table1[[#This Row],[Setup Team Speak]]</f>
        <v>0</v>
      </c>
      <c r="J776" s="26" t="str">
        <f>IF(AND(Table2[[#This Row],[STF for ADV]],Table2[[#This Row],[PVP For ADV]],Table2[[#This Row],[On Website]],Table2[[#This Row],[Setup Team Speak]]="Yes"),"Yes","No")</f>
        <v>No</v>
      </c>
    </row>
    <row r="777" spans="2:10" x14ac:dyDescent="0.25">
      <c r="B777" s="24">
        <f>Table1[[#This Row],[Character name]]</f>
        <v>0</v>
      </c>
      <c r="C777" s="25">
        <f>Table1[[#This Row],[At Handle]]</f>
        <v>0</v>
      </c>
      <c r="D777" s="25">
        <f>Table1[[#This Row],[Fleet Rank]]</f>
        <v>0</v>
      </c>
      <c r="E777" s="25">
        <f>Table1[[#This Row],[PVP For ADV]]</f>
        <v>0</v>
      </c>
      <c r="F777" s="25">
        <f>Table1[[#This Row],[STF Lead For ADV]]</f>
        <v>0</v>
      </c>
      <c r="G777" s="25" t="str">
        <f>IF(Table1[[#This Row],[LFC Still Needed For ADV]]&lt;0,"Yes","No")</f>
        <v>No</v>
      </c>
      <c r="H777">
        <f>Table1[[#This Row],[On Website]]</f>
        <v>0</v>
      </c>
      <c r="I777">
        <f>Table1[[#This Row],[Setup Team Speak]]</f>
        <v>0</v>
      </c>
      <c r="J777" s="26" t="str">
        <f>IF(AND(Table2[[#This Row],[STF for ADV]],Table2[[#This Row],[PVP For ADV]],Table2[[#This Row],[On Website]],Table2[[#This Row],[Setup Team Speak]]="Yes"),"Yes","No")</f>
        <v>No</v>
      </c>
    </row>
    <row r="778" spans="2:10" x14ac:dyDescent="0.25">
      <c r="B778" s="24">
        <f>Table1[[#This Row],[Character name]]</f>
        <v>0</v>
      </c>
      <c r="C778" s="25">
        <f>Table1[[#This Row],[At Handle]]</f>
        <v>0</v>
      </c>
      <c r="D778" s="25">
        <f>Table1[[#This Row],[Fleet Rank]]</f>
        <v>0</v>
      </c>
      <c r="E778" s="25">
        <f>Table1[[#This Row],[PVP For ADV]]</f>
        <v>0</v>
      </c>
      <c r="F778" s="25">
        <f>Table1[[#This Row],[STF Lead For ADV]]</f>
        <v>0</v>
      </c>
      <c r="G778" s="25" t="str">
        <f>IF(Table1[[#This Row],[LFC Still Needed For ADV]]&lt;0,"Yes","No")</f>
        <v>No</v>
      </c>
      <c r="H778">
        <f>Table1[[#This Row],[On Website]]</f>
        <v>0</v>
      </c>
      <c r="I778">
        <f>Table1[[#This Row],[Setup Team Speak]]</f>
        <v>0</v>
      </c>
      <c r="J778" s="26" t="str">
        <f>IF(AND(Table2[[#This Row],[STF for ADV]],Table2[[#This Row],[PVP For ADV]],Table2[[#This Row],[On Website]],Table2[[#This Row],[Setup Team Speak]]="Yes"),"Yes","No")</f>
        <v>No</v>
      </c>
    </row>
    <row r="779" spans="2:10" x14ac:dyDescent="0.25">
      <c r="B779" s="24">
        <f>Table1[[#This Row],[Character name]]</f>
        <v>0</v>
      </c>
      <c r="C779" s="25">
        <f>Table1[[#This Row],[At Handle]]</f>
        <v>0</v>
      </c>
      <c r="D779" s="25">
        <f>Table1[[#This Row],[Fleet Rank]]</f>
        <v>0</v>
      </c>
      <c r="E779" s="25">
        <f>Table1[[#This Row],[PVP For ADV]]</f>
        <v>0</v>
      </c>
      <c r="F779" s="25">
        <f>Table1[[#This Row],[STF Lead For ADV]]</f>
        <v>0</v>
      </c>
      <c r="G779" s="25" t="str">
        <f>IF(Table1[[#This Row],[LFC Still Needed For ADV]]&lt;0,"Yes","No")</f>
        <v>No</v>
      </c>
      <c r="H779">
        <f>Table1[[#This Row],[On Website]]</f>
        <v>0</v>
      </c>
      <c r="I779">
        <f>Table1[[#This Row],[Setup Team Speak]]</f>
        <v>0</v>
      </c>
      <c r="J779" s="26" t="str">
        <f>IF(AND(Table2[[#This Row],[STF for ADV]],Table2[[#This Row],[PVP For ADV]],Table2[[#This Row],[On Website]],Table2[[#This Row],[Setup Team Speak]]="Yes"),"Yes","No")</f>
        <v>No</v>
      </c>
    </row>
    <row r="780" spans="2:10" x14ac:dyDescent="0.25">
      <c r="B780" s="24">
        <f>Table1[[#This Row],[Character name]]</f>
        <v>0</v>
      </c>
      <c r="C780" s="25">
        <f>Table1[[#This Row],[At Handle]]</f>
        <v>0</v>
      </c>
      <c r="D780" s="25">
        <f>Table1[[#This Row],[Fleet Rank]]</f>
        <v>0</v>
      </c>
      <c r="E780" s="25">
        <f>Table1[[#This Row],[PVP For ADV]]</f>
        <v>0</v>
      </c>
      <c r="F780" s="25">
        <f>Table1[[#This Row],[STF Lead For ADV]]</f>
        <v>0</v>
      </c>
      <c r="G780" s="25" t="str">
        <f>IF(Table1[[#This Row],[LFC Still Needed For ADV]]&lt;0,"Yes","No")</f>
        <v>No</v>
      </c>
      <c r="H780">
        <f>Table1[[#This Row],[On Website]]</f>
        <v>0</v>
      </c>
      <c r="I780">
        <f>Table1[[#This Row],[Setup Team Speak]]</f>
        <v>0</v>
      </c>
      <c r="J780" s="26" t="str">
        <f>IF(AND(Table2[[#This Row],[STF for ADV]],Table2[[#This Row],[PVP For ADV]],Table2[[#This Row],[On Website]],Table2[[#This Row],[Setup Team Speak]]="Yes"),"Yes","No")</f>
        <v>No</v>
      </c>
    </row>
    <row r="781" spans="2:10" x14ac:dyDescent="0.25">
      <c r="B781" s="24">
        <f>Table1[[#This Row],[Character name]]</f>
        <v>0</v>
      </c>
      <c r="C781" s="25">
        <f>Table1[[#This Row],[At Handle]]</f>
        <v>0</v>
      </c>
      <c r="D781" s="25">
        <f>Table1[[#This Row],[Fleet Rank]]</f>
        <v>0</v>
      </c>
      <c r="E781" s="25">
        <f>Table1[[#This Row],[PVP For ADV]]</f>
        <v>0</v>
      </c>
      <c r="F781" s="25">
        <f>Table1[[#This Row],[STF Lead For ADV]]</f>
        <v>0</v>
      </c>
      <c r="G781" s="25" t="str">
        <f>IF(Table1[[#This Row],[LFC Still Needed For ADV]]&lt;0,"Yes","No")</f>
        <v>No</v>
      </c>
      <c r="H781">
        <f>Table1[[#This Row],[On Website]]</f>
        <v>0</v>
      </c>
      <c r="I781">
        <f>Table1[[#This Row],[Setup Team Speak]]</f>
        <v>0</v>
      </c>
      <c r="J781" s="26" t="str">
        <f>IF(AND(Table2[[#This Row],[STF for ADV]],Table2[[#This Row],[PVP For ADV]],Table2[[#This Row],[On Website]],Table2[[#This Row],[Setup Team Speak]]="Yes"),"Yes","No")</f>
        <v>No</v>
      </c>
    </row>
    <row r="782" spans="2:10" x14ac:dyDescent="0.25">
      <c r="B782" s="24">
        <f>Table1[[#This Row],[Character name]]</f>
        <v>0</v>
      </c>
      <c r="C782" s="25">
        <f>Table1[[#This Row],[At Handle]]</f>
        <v>0</v>
      </c>
      <c r="D782" s="25">
        <f>Table1[[#This Row],[Fleet Rank]]</f>
        <v>0</v>
      </c>
      <c r="E782" s="25">
        <f>Table1[[#This Row],[PVP For ADV]]</f>
        <v>0</v>
      </c>
      <c r="F782" s="25">
        <f>Table1[[#This Row],[STF Lead For ADV]]</f>
        <v>0</v>
      </c>
      <c r="G782" s="25" t="str">
        <f>IF(Table1[[#This Row],[LFC Still Needed For ADV]]&lt;0,"Yes","No")</f>
        <v>No</v>
      </c>
      <c r="H782">
        <f>Table1[[#This Row],[On Website]]</f>
        <v>0</v>
      </c>
      <c r="I782">
        <f>Table1[[#This Row],[Setup Team Speak]]</f>
        <v>0</v>
      </c>
      <c r="J782" s="26" t="str">
        <f>IF(AND(Table2[[#This Row],[STF for ADV]],Table2[[#This Row],[PVP For ADV]],Table2[[#This Row],[On Website]],Table2[[#This Row],[Setup Team Speak]]="Yes"),"Yes","No")</f>
        <v>No</v>
      </c>
    </row>
    <row r="783" spans="2:10" x14ac:dyDescent="0.25">
      <c r="B783" s="24">
        <f>Table1[[#This Row],[Character name]]</f>
        <v>0</v>
      </c>
      <c r="C783" s="25">
        <f>Table1[[#This Row],[At Handle]]</f>
        <v>0</v>
      </c>
      <c r="D783" s="25">
        <f>Table1[[#This Row],[Fleet Rank]]</f>
        <v>0</v>
      </c>
      <c r="E783" s="25">
        <f>Table1[[#This Row],[PVP For ADV]]</f>
        <v>0</v>
      </c>
      <c r="F783" s="25">
        <f>Table1[[#This Row],[STF Lead For ADV]]</f>
        <v>0</v>
      </c>
      <c r="G783" s="25" t="str">
        <f>IF(Table1[[#This Row],[LFC Still Needed For ADV]]&lt;0,"Yes","No")</f>
        <v>No</v>
      </c>
      <c r="H783">
        <f>Table1[[#This Row],[On Website]]</f>
        <v>0</v>
      </c>
      <c r="I783">
        <f>Table1[[#This Row],[Setup Team Speak]]</f>
        <v>0</v>
      </c>
      <c r="J783" s="26" t="str">
        <f>IF(AND(Table2[[#This Row],[STF for ADV]],Table2[[#This Row],[PVP For ADV]],Table2[[#This Row],[On Website]],Table2[[#This Row],[Setup Team Speak]]="Yes"),"Yes","No")</f>
        <v>No</v>
      </c>
    </row>
    <row r="784" spans="2:10" x14ac:dyDescent="0.25">
      <c r="B784" s="24">
        <f>Table1[[#This Row],[Character name]]</f>
        <v>0</v>
      </c>
      <c r="C784" s="25">
        <f>Table1[[#This Row],[At Handle]]</f>
        <v>0</v>
      </c>
      <c r="D784" s="25">
        <f>Table1[[#This Row],[Fleet Rank]]</f>
        <v>0</v>
      </c>
      <c r="E784" s="25">
        <f>Table1[[#This Row],[PVP For ADV]]</f>
        <v>0</v>
      </c>
      <c r="F784" s="25">
        <f>Table1[[#This Row],[STF Lead For ADV]]</f>
        <v>0</v>
      </c>
      <c r="G784" s="25" t="str">
        <f>IF(Table1[[#This Row],[LFC Still Needed For ADV]]&lt;0,"Yes","No")</f>
        <v>No</v>
      </c>
      <c r="H784">
        <f>Table1[[#This Row],[On Website]]</f>
        <v>0</v>
      </c>
      <c r="I784">
        <f>Table1[[#This Row],[Setup Team Speak]]</f>
        <v>0</v>
      </c>
      <c r="J784" s="26" t="str">
        <f>IF(AND(Table2[[#This Row],[STF for ADV]],Table2[[#This Row],[PVP For ADV]],Table2[[#This Row],[On Website]],Table2[[#This Row],[Setup Team Speak]]="Yes"),"Yes","No")</f>
        <v>No</v>
      </c>
    </row>
    <row r="785" spans="2:10" x14ac:dyDescent="0.25">
      <c r="B785" s="24">
        <f>Table1[[#This Row],[Character name]]</f>
        <v>0</v>
      </c>
      <c r="C785" s="25">
        <f>Table1[[#This Row],[At Handle]]</f>
        <v>0</v>
      </c>
      <c r="D785" s="25">
        <f>Table1[[#This Row],[Fleet Rank]]</f>
        <v>0</v>
      </c>
      <c r="E785" s="25">
        <f>Table1[[#This Row],[PVP For ADV]]</f>
        <v>0</v>
      </c>
      <c r="F785" s="25">
        <f>Table1[[#This Row],[STF Lead For ADV]]</f>
        <v>0</v>
      </c>
      <c r="G785" s="25" t="str">
        <f>IF(Table1[[#This Row],[LFC Still Needed For ADV]]&lt;0,"Yes","No")</f>
        <v>No</v>
      </c>
      <c r="H785">
        <f>Table1[[#This Row],[On Website]]</f>
        <v>0</v>
      </c>
      <c r="I785">
        <f>Table1[[#This Row],[Setup Team Speak]]</f>
        <v>0</v>
      </c>
      <c r="J785" s="26" t="str">
        <f>IF(AND(Table2[[#This Row],[STF for ADV]],Table2[[#This Row],[PVP For ADV]],Table2[[#This Row],[On Website]],Table2[[#This Row],[Setup Team Speak]]="Yes"),"Yes","No")</f>
        <v>No</v>
      </c>
    </row>
    <row r="786" spans="2:10" x14ac:dyDescent="0.25">
      <c r="B786" s="24">
        <f>Table1[[#This Row],[Character name]]</f>
        <v>0</v>
      </c>
      <c r="C786" s="25">
        <f>Table1[[#This Row],[At Handle]]</f>
        <v>0</v>
      </c>
      <c r="D786" s="25">
        <f>Table1[[#This Row],[Fleet Rank]]</f>
        <v>0</v>
      </c>
      <c r="E786" s="25">
        <f>Table1[[#This Row],[PVP For ADV]]</f>
        <v>0</v>
      </c>
      <c r="F786" s="25">
        <f>Table1[[#This Row],[STF Lead For ADV]]</f>
        <v>0</v>
      </c>
      <c r="G786" s="25" t="str">
        <f>IF(Table1[[#This Row],[LFC Still Needed For ADV]]&lt;0,"Yes","No")</f>
        <v>No</v>
      </c>
      <c r="H786">
        <f>Table1[[#This Row],[On Website]]</f>
        <v>0</v>
      </c>
      <c r="I786">
        <f>Table1[[#This Row],[Setup Team Speak]]</f>
        <v>0</v>
      </c>
      <c r="J786" s="26" t="str">
        <f>IF(AND(Table2[[#This Row],[STF for ADV]],Table2[[#This Row],[PVP For ADV]],Table2[[#This Row],[On Website]],Table2[[#This Row],[Setup Team Speak]]="Yes"),"Yes","No")</f>
        <v>No</v>
      </c>
    </row>
    <row r="787" spans="2:10" x14ac:dyDescent="0.25">
      <c r="B787" s="24">
        <f>Table1[[#This Row],[Character name]]</f>
        <v>0</v>
      </c>
      <c r="C787" s="25">
        <f>Table1[[#This Row],[At Handle]]</f>
        <v>0</v>
      </c>
      <c r="D787" s="25">
        <f>Table1[[#This Row],[Fleet Rank]]</f>
        <v>0</v>
      </c>
      <c r="E787" s="25">
        <f>Table1[[#This Row],[PVP For ADV]]</f>
        <v>0</v>
      </c>
      <c r="F787" s="25">
        <f>Table1[[#This Row],[STF Lead For ADV]]</f>
        <v>0</v>
      </c>
      <c r="G787" s="25" t="str">
        <f>IF(Table1[[#This Row],[LFC Still Needed For ADV]]&lt;0,"Yes","No")</f>
        <v>No</v>
      </c>
      <c r="H787">
        <f>Table1[[#This Row],[On Website]]</f>
        <v>0</v>
      </c>
      <c r="I787">
        <f>Table1[[#This Row],[Setup Team Speak]]</f>
        <v>0</v>
      </c>
      <c r="J787" s="26" t="str">
        <f>IF(AND(Table2[[#This Row],[STF for ADV]],Table2[[#This Row],[PVP For ADV]],Table2[[#This Row],[On Website]],Table2[[#This Row],[Setup Team Speak]]="Yes"),"Yes","No")</f>
        <v>No</v>
      </c>
    </row>
    <row r="788" spans="2:10" x14ac:dyDescent="0.25">
      <c r="B788" s="24">
        <f>Table1[[#This Row],[Character name]]</f>
        <v>0</v>
      </c>
      <c r="C788" s="25">
        <f>Table1[[#This Row],[At Handle]]</f>
        <v>0</v>
      </c>
      <c r="D788" s="25">
        <f>Table1[[#This Row],[Fleet Rank]]</f>
        <v>0</v>
      </c>
      <c r="E788" s="25">
        <f>Table1[[#This Row],[PVP For ADV]]</f>
        <v>0</v>
      </c>
      <c r="F788" s="25">
        <f>Table1[[#This Row],[STF Lead For ADV]]</f>
        <v>0</v>
      </c>
      <c r="G788" s="25" t="str">
        <f>IF(Table1[[#This Row],[LFC Still Needed For ADV]]&lt;0,"Yes","No")</f>
        <v>No</v>
      </c>
      <c r="H788">
        <f>Table1[[#This Row],[On Website]]</f>
        <v>0</v>
      </c>
      <c r="I788">
        <f>Table1[[#This Row],[Setup Team Speak]]</f>
        <v>0</v>
      </c>
      <c r="J788" s="26" t="str">
        <f>IF(AND(Table2[[#This Row],[STF for ADV]],Table2[[#This Row],[PVP For ADV]],Table2[[#This Row],[On Website]],Table2[[#This Row],[Setup Team Speak]]="Yes"),"Yes","No")</f>
        <v>No</v>
      </c>
    </row>
    <row r="789" spans="2:10" x14ac:dyDescent="0.25">
      <c r="B789" s="24">
        <f>Table1[[#This Row],[Character name]]</f>
        <v>0</v>
      </c>
      <c r="C789" s="25">
        <f>Table1[[#This Row],[At Handle]]</f>
        <v>0</v>
      </c>
      <c r="D789" s="25">
        <f>Table1[[#This Row],[Fleet Rank]]</f>
        <v>0</v>
      </c>
      <c r="E789" s="25">
        <f>Table1[[#This Row],[PVP For ADV]]</f>
        <v>0</v>
      </c>
      <c r="F789" s="25">
        <f>Table1[[#This Row],[STF Lead For ADV]]</f>
        <v>0</v>
      </c>
      <c r="G789" s="25" t="str">
        <f>IF(Table1[[#This Row],[LFC Still Needed For ADV]]&lt;0,"Yes","No")</f>
        <v>No</v>
      </c>
      <c r="H789">
        <f>Table1[[#This Row],[On Website]]</f>
        <v>0</v>
      </c>
      <c r="I789">
        <f>Table1[[#This Row],[Setup Team Speak]]</f>
        <v>0</v>
      </c>
      <c r="J789" s="26" t="str">
        <f>IF(AND(Table2[[#This Row],[STF for ADV]],Table2[[#This Row],[PVP For ADV]],Table2[[#This Row],[On Website]],Table2[[#This Row],[Setup Team Speak]]="Yes"),"Yes","No")</f>
        <v>No</v>
      </c>
    </row>
    <row r="790" spans="2:10" x14ac:dyDescent="0.25">
      <c r="B790" s="24">
        <f>Table1[[#This Row],[Character name]]</f>
        <v>0</v>
      </c>
      <c r="C790" s="25">
        <f>Table1[[#This Row],[At Handle]]</f>
        <v>0</v>
      </c>
      <c r="D790" s="25">
        <f>Table1[[#This Row],[Fleet Rank]]</f>
        <v>0</v>
      </c>
      <c r="E790" s="25">
        <f>Table1[[#This Row],[PVP For ADV]]</f>
        <v>0</v>
      </c>
      <c r="F790" s="25">
        <f>Table1[[#This Row],[STF Lead For ADV]]</f>
        <v>0</v>
      </c>
      <c r="G790" s="25" t="str">
        <f>IF(Table1[[#This Row],[LFC Still Needed For ADV]]&lt;0,"Yes","No")</f>
        <v>No</v>
      </c>
      <c r="H790">
        <f>Table1[[#This Row],[On Website]]</f>
        <v>0</v>
      </c>
      <c r="I790">
        <f>Table1[[#This Row],[Setup Team Speak]]</f>
        <v>0</v>
      </c>
      <c r="J790" s="26" t="str">
        <f>IF(AND(Table2[[#This Row],[STF for ADV]],Table2[[#This Row],[PVP For ADV]],Table2[[#This Row],[On Website]],Table2[[#This Row],[Setup Team Speak]]="Yes"),"Yes","No")</f>
        <v>No</v>
      </c>
    </row>
    <row r="791" spans="2:10" x14ac:dyDescent="0.25">
      <c r="B791" s="24">
        <f>Table1[[#This Row],[Character name]]</f>
        <v>0</v>
      </c>
      <c r="C791" s="25">
        <f>Table1[[#This Row],[At Handle]]</f>
        <v>0</v>
      </c>
      <c r="D791" s="25">
        <f>Table1[[#This Row],[Fleet Rank]]</f>
        <v>0</v>
      </c>
      <c r="E791" s="25">
        <f>Table1[[#This Row],[PVP For ADV]]</f>
        <v>0</v>
      </c>
      <c r="F791" s="25">
        <f>Table1[[#This Row],[STF Lead For ADV]]</f>
        <v>0</v>
      </c>
      <c r="G791" s="25" t="str">
        <f>IF(Table1[[#This Row],[LFC Still Needed For ADV]]&lt;0,"Yes","No")</f>
        <v>No</v>
      </c>
      <c r="H791">
        <f>Table1[[#This Row],[On Website]]</f>
        <v>0</v>
      </c>
      <c r="I791">
        <f>Table1[[#This Row],[Setup Team Speak]]</f>
        <v>0</v>
      </c>
      <c r="J791" s="26" t="str">
        <f>IF(AND(Table2[[#This Row],[STF for ADV]],Table2[[#This Row],[PVP For ADV]],Table2[[#This Row],[On Website]],Table2[[#This Row],[Setup Team Speak]]="Yes"),"Yes","No")</f>
        <v>No</v>
      </c>
    </row>
    <row r="792" spans="2:10" x14ac:dyDescent="0.25">
      <c r="B792" s="24">
        <f>Table1[[#This Row],[Character name]]</f>
        <v>0</v>
      </c>
      <c r="C792" s="25">
        <f>Table1[[#This Row],[At Handle]]</f>
        <v>0</v>
      </c>
      <c r="D792" s="25">
        <f>Table1[[#This Row],[Fleet Rank]]</f>
        <v>0</v>
      </c>
      <c r="E792" s="25">
        <f>Table1[[#This Row],[PVP For ADV]]</f>
        <v>0</v>
      </c>
      <c r="F792" s="25">
        <f>Table1[[#This Row],[STF Lead For ADV]]</f>
        <v>0</v>
      </c>
      <c r="G792" s="25" t="str">
        <f>IF(Table1[[#This Row],[LFC Still Needed For ADV]]&lt;0,"Yes","No")</f>
        <v>No</v>
      </c>
      <c r="H792">
        <f>Table1[[#This Row],[On Website]]</f>
        <v>0</v>
      </c>
      <c r="I792">
        <f>Table1[[#This Row],[Setup Team Speak]]</f>
        <v>0</v>
      </c>
      <c r="J792" s="26" t="str">
        <f>IF(AND(Table2[[#This Row],[STF for ADV]],Table2[[#This Row],[PVP For ADV]],Table2[[#This Row],[On Website]],Table2[[#This Row],[Setup Team Speak]]="Yes"),"Yes","No")</f>
        <v>No</v>
      </c>
    </row>
    <row r="793" spans="2:10" x14ac:dyDescent="0.25">
      <c r="B793" s="24">
        <f>Table1[[#This Row],[Character name]]</f>
        <v>0</v>
      </c>
      <c r="C793" s="25">
        <f>Table1[[#This Row],[At Handle]]</f>
        <v>0</v>
      </c>
      <c r="D793" s="25">
        <f>Table1[[#This Row],[Fleet Rank]]</f>
        <v>0</v>
      </c>
      <c r="E793" s="25">
        <f>Table1[[#This Row],[PVP For ADV]]</f>
        <v>0</v>
      </c>
      <c r="F793" s="25">
        <f>Table1[[#This Row],[STF Lead For ADV]]</f>
        <v>0</v>
      </c>
      <c r="G793" s="25" t="str">
        <f>IF(Table1[[#This Row],[LFC Still Needed For ADV]]&lt;0,"Yes","No")</f>
        <v>No</v>
      </c>
      <c r="H793">
        <f>Table1[[#This Row],[On Website]]</f>
        <v>0</v>
      </c>
      <c r="I793">
        <f>Table1[[#This Row],[Setup Team Speak]]</f>
        <v>0</v>
      </c>
      <c r="J793" s="26" t="str">
        <f>IF(AND(Table2[[#This Row],[STF for ADV]],Table2[[#This Row],[PVP For ADV]],Table2[[#This Row],[On Website]],Table2[[#This Row],[Setup Team Speak]]="Yes"),"Yes","No")</f>
        <v>No</v>
      </c>
    </row>
    <row r="794" spans="2:10" x14ac:dyDescent="0.25">
      <c r="B794" s="24">
        <f>Table1[[#This Row],[Character name]]</f>
        <v>0</v>
      </c>
      <c r="C794" s="25">
        <f>Table1[[#This Row],[At Handle]]</f>
        <v>0</v>
      </c>
      <c r="D794" s="25">
        <f>Table1[[#This Row],[Fleet Rank]]</f>
        <v>0</v>
      </c>
      <c r="E794" s="25">
        <f>Table1[[#This Row],[PVP For ADV]]</f>
        <v>0</v>
      </c>
      <c r="F794" s="25">
        <f>Table1[[#This Row],[STF Lead For ADV]]</f>
        <v>0</v>
      </c>
      <c r="G794" s="25" t="str">
        <f>IF(Table1[[#This Row],[LFC Still Needed For ADV]]&lt;0,"Yes","No")</f>
        <v>No</v>
      </c>
      <c r="H794">
        <f>Table1[[#This Row],[On Website]]</f>
        <v>0</v>
      </c>
      <c r="I794">
        <f>Table1[[#This Row],[Setup Team Speak]]</f>
        <v>0</v>
      </c>
      <c r="J794" s="26" t="str">
        <f>IF(AND(Table2[[#This Row],[STF for ADV]],Table2[[#This Row],[PVP For ADV]],Table2[[#This Row],[On Website]],Table2[[#This Row],[Setup Team Speak]]="Yes"),"Yes","No")</f>
        <v>No</v>
      </c>
    </row>
    <row r="795" spans="2:10" x14ac:dyDescent="0.25">
      <c r="B795" s="24">
        <f>Table1[[#This Row],[Character name]]</f>
        <v>0</v>
      </c>
      <c r="C795" s="25">
        <f>Table1[[#This Row],[At Handle]]</f>
        <v>0</v>
      </c>
      <c r="D795" s="25">
        <f>Table1[[#This Row],[Fleet Rank]]</f>
        <v>0</v>
      </c>
      <c r="E795" s="25">
        <f>Table1[[#This Row],[PVP For ADV]]</f>
        <v>0</v>
      </c>
      <c r="F795" s="25">
        <f>Table1[[#This Row],[STF Lead For ADV]]</f>
        <v>0</v>
      </c>
      <c r="G795" s="25" t="str">
        <f>IF(Table1[[#This Row],[LFC Still Needed For ADV]]&lt;0,"Yes","No")</f>
        <v>No</v>
      </c>
      <c r="H795">
        <f>Table1[[#This Row],[On Website]]</f>
        <v>0</v>
      </c>
      <c r="I795">
        <f>Table1[[#This Row],[Setup Team Speak]]</f>
        <v>0</v>
      </c>
      <c r="J795" s="26" t="str">
        <f>IF(AND(Table2[[#This Row],[STF for ADV]],Table2[[#This Row],[PVP For ADV]],Table2[[#This Row],[On Website]],Table2[[#This Row],[Setup Team Speak]]="Yes"),"Yes","No")</f>
        <v>No</v>
      </c>
    </row>
    <row r="796" spans="2:10" x14ac:dyDescent="0.25">
      <c r="B796" s="24">
        <f>Table1[[#This Row],[Character name]]</f>
        <v>0</v>
      </c>
      <c r="C796" s="25">
        <f>Table1[[#This Row],[At Handle]]</f>
        <v>0</v>
      </c>
      <c r="D796" s="25">
        <f>Table1[[#This Row],[Fleet Rank]]</f>
        <v>0</v>
      </c>
      <c r="E796" s="25">
        <f>Table1[[#This Row],[PVP For ADV]]</f>
        <v>0</v>
      </c>
      <c r="F796" s="25">
        <f>Table1[[#This Row],[STF Lead For ADV]]</f>
        <v>0</v>
      </c>
      <c r="G796" s="25" t="str">
        <f>IF(Table1[[#This Row],[LFC Still Needed For ADV]]&lt;0,"Yes","No")</f>
        <v>No</v>
      </c>
      <c r="H796">
        <f>Table1[[#This Row],[On Website]]</f>
        <v>0</v>
      </c>
      <c r="I796">
        <f>Table1[[#This Row],[Setup Team Speak]]</f>
        <v>0</v>
      </c>
      <c r="J796" s="26" t="str">
        <f>IF(AND(Table2[[#This Row],[STF for ADV]],Table2[[#This Row],[PVP For ADV]],Table2[[#This Row],[On Website]],Table2[[#This Row],[Setup Team Speak]]="Yes"),"Yes","No")</f>
        <v>No</v>
      </c>
    </row>
    <row r="797" spans="2:10" x14ac:dyDescent="0.25">
      <c r="B797" s="24">
        <f>Table1[[#This Row],[Character name]]</f>
        <v>0</v>
      </c>
      <c r="C797" s="25">
        <f>Table1[[#This Row],[At Handle]]</f>
        <v>0</v>
      </c>
      <c r="D797" s="25">
        <f>Table1[[#This Row],[Fleet Rank]]</f>
        <v>0</v>
      </c>
      <c r="E797" s="25">
        <f>Table1[[#This Row],[PVP For ADV]]</f>
        <v>0</v>
      </c>
      <c r="F797" s="25">
        <f>Table1[[#This Row],[STF Lead For ADV]]</f>
        <v>0</v>
      </c>
      <c r="G797" s="25" t="str">
        <f>IF(Table1[[#This Row],[LFC Still Needed For ADV]]&lt;0,"Yes","No")</f>
        <v>No</v>
      </c>
      <c r="H797">
        <f>Table1[[#This Row],[On Website]]</f>
        <v>0</v>
      </c>
      <c r="I797">
        <f>Table1[[#This Row],[Setup Team Speak]]</f>
        <v>0</v>
      </c>
      <c r="J797" s="26" t="str">
        <f>IF(AND(Table2[[#This Row],[STF for ADV]],Table2[[#This Row],[PVP For ADV]],Table2[[#This Row],[On Website]],Table2[[#This Row],[Setup Team Speak]]="Yes"),"Yes","No")</f>
        <v>No</v>
      </c>
    </row>
    <row r="798" spans="2:10" x14ac:dyDescent="0.25">
      <c r="B798" s="24">
        <f>Table1[[#This Row],[Character name]]</f>
        <v>0</v>
      </c>
      <c r="C798" s="25">
        <f>Table1[[#This Row],[At Handle]]</f>
        <v>0</v>
      </c>
      <c r="D798" s="25">
        <f>Table1[[#This Row],[Fleet Rank]]</f>
        <v>0</v>
      </c>
      <c r="E798" s="25">
        <f>Table1[[#This Row],[PVP For ADV]]</f>
        <v>0</v>
      </c>
      <c r="F798" s="25">
        <f>Table1[[#This Row],[STF Lead For ADV]]</f>
        <v>0</v>
      </c>
      <c r="G798" s="25" t="str">
        <f>IF(Table1[[#This Row],[LFC Still Needed For ADV]]&lt;0,"Yes","No")</f>
        <v>No</v>
      </c>
      <c r="H798">
        <f>Table1[[#This Row],[On Website]]</f>
        <v>0</v>
      </c>
      <c r="I798">
        <f>Table1[[#This Row],[Setup Team Speak]]</f>
        <v>0</v>
      </c>
      <c r="J798" s="26" t="str">
        <f>IF(AND(Table2[[#This Row],[STF for ADV]],Table2[[#This Row],[PVP For ADV]],Table2[[#This Row],[On Website]],Table2[[#This Row],[Setup Team Speak]]="Yes"),"Yes","No")</f>
        <v>No</v>
      </c>
    </row>
    <row r="799" spans="2:10" x14ac:dyDescent="0.25">
      <c r="B799" s="24">
        <f>Table1[[#This Row],[Character name]]</f>
        <v>0</v>
      </c>
      <c r="C799" s="25">
        <f>Table1[[#This Row],[At Handle]]</f>
        <v>0</v>
      </c>
      <c r="D799" s="25">
        <f>Table1[[#This Row],[Fleet Rank]]</f>
        <v>0</v>
      </c>
      <c r="E799" s="25">
        <f>Table1[[#This Row],[PVP For ADV]]</f>
        <v>0</v>
      </c>
      <c r="F799" s="25">
        <f>Table1[[#This Row],[STF Lead For ADV]]</f>
        <v>0</v>
      </c>
      <c r="G799" s="25" t="str">
        <f>IF(Table1[[#This Row],[LFC Still Needed For ADV]]&lt;0,"Yes","No")</f>
        <v>No</v>
      </c>
      <c r="H799">
        <f>Table1[[#This Row],[On Website]]</f>
        <v>0</v>
      </c>
      <c r="I799">
        <f>Table1[[#This Row],[Setup Team Speak]]</f>
        <v>0</v>
      </c>
      <c r="J799" s="26" t="str">
        <f>IF(AND(Table2[[#This Row],[STF for ADV]],Table2[[#This Row],[PVP For ADV]],Table2[[#This Row],[On Website]],Table2[[#This Row],[Setup Team Speak]]="Yes"),"Yes","No")</f>
        <v>No</v>
      </c>
    </row>
    <row r="800" spans="2:10" x14ac:dyDescent="0.25">
      <c r="B800" s="24">
        <f>Table1[[#This Row],[Character name]]</f>
        <v>0</v>
      </c>
      <c r="C800" s="25">
        <f>Table1[[#This Row],[At Handle]]</f>
        <v>0</v>
      </c>
      <c r="D800" s="25">
        <f>Table1[[#This Row],[Fleet Rank]]</f>
        <v>0</v>
      </c>
      <c r="E800" s="25">
        <f>Table1[[#This Row],[PVP For ADV]]</f>
        <v>0</v>
      </c>
      <c r="F800" s="25">
        <f>Table1[[#This Row],[STF Lead For ADV]]</f>
        <v>0</v>
      </c>
      <c r="G800" s="25" t="str">
        <f>IF(Table1[[#This Row],[LFC Still Needed For ADV]]&lt;0,"Yes","No")</f>
        <v>No</v>
      </c>
      <c r="H800">
        <f>Table1[[#This Row],[On Website]]</f>
        <v>0</v>
      </c>
      <c r="I800">
        <f>Table1[[#This Row],[Setup Team Speak]]</f>
        <v>0</v>
      </c>
      <c r="J800" s="26" t="str">
        <f>IF(AND(Table2[[#This Row],[STF for ADV]],Table2[[#This Row],[PVP For ADV]],Table2[[#This Row],[On Website]],Table2[[#This Row],[Setup Team Speak]]="Yes"),"Yes","No")</f>
        <v>No</v>
      </c>
    </row>
    <row r="801" spans="2:10" x14ac:dyDescent="0.25">
      <c r="B801" s="24">
        <f>Table1[[#This Row],[Character name]]</f>
        <v>0</v>
      </c>
      <c r="C801" s="25">
        <f>Table1[[#This Row],[At Handle]]</f>
        <v>0</v>
      </c>
      <c r="D801" s="25">
        <f>Table1[[#This Row],[Fleet Rank]]</f>
        <v>0</v>
      </c>
      <c r="E801" s="25">
        <f>Table1[[#This Row],[PVP For ADV]]</f>
        <v>0</v>
      </c>
      <c r="F801" s="25">
        <f>Table1[[#This Row],[STF Lead For ADV]]</f>
        <v>0</v>
      </c>
      <c r="G801" s="25" t="str">
        <f>IF(Table1[[#This Row],[LFC Still Needed For ADV]]&lt;0,"Yes","No")</f>
        <v>No</v>
      </c>
      <c r="H801">
        <f>Table1[[#This Row],[On Website]]</f>
        <v>0</v>
      </c>
      <c r="I801">
        <f>Table1[[#This Row],[Setup Team Speak]]</f>
        <v>0</v>
      </c>
      <c r="J801" s="26" t="str">
        <f>IF(AND(Table2[[#This Row],[STF for ADV]],Table2[[#This Row],[PVP For ADV]],Table2[[#This Row],[On Website]],Table2[[#This Row],[Setup Team Speak]]="Yes"),"Yes","No")</f>
        <v>No</v>
      </c>
    </row>
    <row r="802" spans="2:10" x14ac:dyDescent="0.25">
      <c r="B802" s="24">
        <f>Table1[[#This Row],[Character name]]</f>
        <v>0</v>
      </c>
      <c r="C802" s="25">
        <f>Table1[[#This Row],[At Handle]]</f>
        <v>0</v>
      </c>
      <c r="D802" s="25">
        <f>Table1[[#This Row],[Fleet Rank]]</f>
        <v>0</v>
      </c>
      <c r="E802" s="25">
        <f>Table1[[#This Row],[PVP For ADV]]</f>
        <v>0</v>
      </c>
      <c r="F802" s="25">
        <f>Table1[[#This Row],[STF Lead For ADV]]</f>
        <v>0</v>
      </c>
      <c r="G802" s="25" t="str">
        <f>IF(Table1[[#This Row],[LFC Still Needed For ADV]]&lt;0,"Yes","No")</f>
        <v>No</v>
      </c>
      <c r="H802">
        <f>Table1[[#This Row],[On Website]]</f>
        <v>0</v>
      </c>
      <c r="I802">
        <f>Table1[[#This Row],[Setup Team Speak]]</f>
        <v>0</v>
      </c>
      <c r="J802" s="26" t="str">
        <f>IF(AND(Table2[[#This Row],[STF for ADV]],Table2[[#This Row],[PVP For ADV]],Table2[[#This Row],[On Website]],Table2[[#This Row],[Setup Team Speak]]="Yes"),"Yes","No")</f>
        <v>No</v>
      </c>
    </row>
    <row r="803" spans="2:10" x14ac:dyDescent="0.25">
      <c r="B803" s="24">
        <f>Table1[[#This Row],[Character name]]</f>
        <v>0</v>
      </c>
      <c r="C803" s="25">
        <f>Table1[[#This Row],[At Handle]]</f>
        <v>0</v>
      </c>
      <c r="D803" s="25">
        <f>Table1[[#This Row],[Fleet Rank]]</f>
        <v>0</v>
      </c>
      <c r="E803" s="25">
        <f>Table1[[#This Row],[PVP For ADV]]</f>
        <v>0</v>
      </c>
      <c r="F803" s="25">
        <f>Table1[[#This Row],[STF Lead For ADV]]</f>
        <v>0</v>
      </c>
      <c r="G803" s="25" t="str">
        <f>IF(Table1[[#This Row],[LFC Still Needed For ADV]]&lt;0,"Yes","No")</f>
        <v>No</v>
      </c>
      <c r="H803">
        <f>Table1[[#This Row],[On Website]]</f>
        <v>0</v>
      </c>
      <c r="I803">
        <f>Table1[[#This Row],[Setup Team Speak]]</f>
        <v>0</v>
      </c>
      <c r="J803" s="26" t="str">
        <f>IF(AND(Table2[[#This Row],[STF for ADV]],Table2[[#This Row],[PVP For ADV]],Table2[[#This Row],[On Website]],Table2[[#This Row],[Setup Team Speak]]="Yes"),"Yes","No")</f>
        <v>No</v>
      </c>
    </row>
    <row r="804" spans="2:10" x14ac:dyDescent="0.25">
      <c r="B804" s="24">
        <f>Table1[[#This Row],[Character name]]</f>
        <v>0</v>
      </c>
      <c r="C804" s="25">
        <f>Table1[[#This Row],[At Handle]]</f>
        <v>0</v>
      </c>
      <c r="D804" s="25">
        <f>Table1[[#This Row],[Fleet Rank]]</f>
        <v>0</v>
      </c>
      <c r="E804" s="25">
        <f>Table1[[#This Row],[PVP For ADV]]</f>
        <v>0</v>
      </c>
      <c r="F804" s="25">
        <f>Table1[[#This Row],[STF Lead For ADV]]</f>
        <v>0</v>
      </c>
      <c r="G804" s="25" t="str">
        <f>IF(Table1[[#This Row],[LFC Still Needed For ADV]]&lt;0,"Yes","No")</f>
        <v>No</v>
      </c>
      <c r="H804">
        <f>Table1[[#This Row],[On Website]]</f>
        <v>0</v>
      </c>
      <c r="I804">
        <f>Table1[[#This Row],[Setup Team Speak]]</f>
        <v>0</v>
      </c>
      <c r="J804" s="26" t="str">
        <f>IF(AND(Table2[[#This Row],[STF for ADV]],Table2[[#This Row],[PVP For ADV]],Table2[[#This Row],[On Website]],Table2[[#This Row],[Setup Team Speak]]="Yes"),"Yes","No")</f>
        <v>No</v>
      </c>
    </row>
    <row r="805" spans="2:10" x14ac:dyDescent="0.25">
      <c r="B805" s="24">
        <f>Table1[[#This Row],[Character name]]</f>
        <v>0</v>
      </c>
      <c r="C805" s="25">
        <f>Table1[[#This Row],[At Handle]]</f>
        <v>0</v>
      </c>
      <c r="D805" s="25">
        <f>Table1[[#This Row],[Fleet Rank]]</f>
        <v>0</v>
      </c>
      <c r="E805" s="25">
        <f>Table1[[#This Row],[PVP For ADV]]</f>
        <v>0</v>
      </c>
      <c r="F805" s="25">
        <f>Table1[[#This Row],[STF Lead For ADV]]</f>
        <v>0</v>
      </c>
      <c r="G805" s="25" t="str">
        <f>IF(Table1[[#This Row],[LFC Still Needed For ADV]]&lt;0,"Yes","No")</f>
        <v>No</v>
      </c>
      <c r="H805">
        <f>Table1[[#This Row],[On Website]]</f>
        <v>0</v>
      </c>
      <c r="I805">
        <f>Table1[[#This Row],[Setup Team Speak]]</f>
        <v>0</v>
      </c>
      <c r="J805" s="26" t="str">
        <f>IF(AND(Table2[[#This Row],[STF for ADV]],Table2[[#This Row],[PVP For ADV]],Table2[[#This Row],[On Website]],Table2[[#This Row],[Setup Team Speak]]="Yes"),"Yes","No")</f>
        <v>No</v>
      </c>
    </row>
    <row r="806" spans="2:10" x14ac:dyDescent="0.25">
      <c r="B806" s="24">
        <f>Table1[[#This Row],[Character name]]</f>
        <v>0</v>
      </c>
      <c r="C806" s="25">
        <f>Table1[[#This Row],[At Handle]]</f>
        <v>0</v>
      </c>
      <c r="D806" s="25">
        <f>Table1[[#This Row],[Fleet Rank]]</f>
        <v>0</v>
      </c>
      <c r="E806" s="25">
        <f>Table1[[#This Row],[PVP For ADV]]</f>
        <v>0</v>
      </c>
      <c r="F806" s="25">
        <f>Table1[[#This Row],[STF Lead For ADV]]</f>
        <v>0</v>
      </c>
      <c r="G806" s="25" t="str">
        <f>IF(Table1[[#This Row],[LFC Still Needed For ADV]]&lt;0,"Yes","No")</f>
        <v>No</v>
      </c>
      <c r="H806">
        <f>Table1[[#This Row],[On Website]]</f>
        <v>0</v>
      </c>
      <c r="I806">
        <f>Table1[[#This Row],[Setup Team Speak]]</f>
        <v>0</v>
      </c>
      <c r="J806" s="26" t="str">
        <f>IF(AND(Table2[[#This Row],[STF for ADV]],Table2[[#This Row],[PVP For ADV]],Table2[[#This Row],[On Website]],Table2[[#This Row],[Setup Team Speak]]="Yes"),"Yes","No")</f>
        <v>No</v>
      </c>
    </row>
    <row r="807" spans="2:10" x14ac:dyDescent="0.25">
      <c r="B807" s="24">
        <f>Table1[[#This Row],[Character name]]</f>
        <v>0</v>
      </c>
      <c r="C807" s="25">
        <f>Table1[[#This Row],[At Handle]]</f>
        <v>0</v>
      </c>
      <c r="D807" s="25">
        <f>Table1[[#This Row],[Fleet Rank]]</f>
        <v>0</v>
      </c>
      <c r="E807" s="25">
        <f>Table1[[#This Row],[PVP For ADV]]</f>
        <v>0</v>
      </c>
      <c r="F807" s="25">
        <f>Table1[[#This Row],[STF Lead For ADV]]</f>
        <v>0</v>
      </c>
      <c r="G807" s="25" t="str">
        <f>IF(Table1[[#This Row],[LFC Still Needed For ADV]]&lt;0,"Yes","No")</f>
        <v>No</v>
      </c>
      <c r="H807">
        <f>Table1[[#This Row],[On Website]]</f>
        <v>0</v>
      </c>
      <c r="I807">
        <f>Table1[[#This Row],[Setup Team Speak]]</f>
        <v>0</v>
      </c>
      <c r="J807" s="26" t="str">
        <f>IF(AND(Table2[[#This Row],[STF for ADV]],Table2[[#This Row],[PVP For ADV]],Table2[[#This Row],[On Website]],Table2[[#This Row],[Setup Team Speak]]="Yes"),"Yes","No")</f>
        <v>No</v>
      </c>
    </row>
    <row r="808" spans="2:10" x14ac:dyDescent="0.25">
      <c r="B808" s="24">
        <f>Table1[[#This Row],[Character name]]</f>
        <v>0</v>
      </c>
      <c r="C808" s="25">
        <f>Table1[[#This Row],[At Handle]]</f>
        <v>0</v>
      </c>
      <c r="D808" s="25">
        <f>Table1[[#This Row],[Fleet Rank]]</f>
        <v>0</v>
      </c>
      <c r="E808" s="25">
        <f>Table1[[#This Row],[PVP For ADV]]</f>
        <v>0</v>
      </c>
      <c r="F808" s="25">
        <f>Table1[[#This Row],[STF Lead For ADV]]</f>
        <v>0</v>
      </c>
      <c r="G808" s="25" t="str">
        <f>IF(Table1[[#This Row],[LFC Still Needed For ADV]]&lt;0,"Yes","No")</f>
        <v>No</v>
      </c>
      <c r="H808">
        <f>Table1[[#This Row],[On Website]]</f>
        <v>0</v>
      </c>
      <c r="I808">
        <f>Table1[[#This Row],[Setup Team Speak]]</f>
        <v>0</v>
      </c>
      <c r="J808" s="26" t="str">
        <f>IF(AND(Table2[[#This Row],[STF for ADV]],Table2[[#This Row],[PVP For ADV]],Table2[[#This Row],[On Website]],Table2[[#This Row],[Setup Team Speak]]="Yes"),"Yes","No")</f>
        <v>No</v>
      </c>
    </row>
    <row r="809" spans="2:10" x14ac:dyDescent="0.25">
      <c r="B809" s="24">
        <f>Table1[[#This Row],[Character name]]</f>
        <v>0</v>
      </c>
      <c r="C809" s="25">
        <f>Table1[[#This Row],[At Handle]]</f>
        <v>0</v>
      </c>
      <c r="D809" s="25">
        <f>Table1[[#This Row],[Fleet Rank]]</f>
        <v>0</v>
      </c>
      <c r="E809" s="25">
        <f>Table1[[#This Row],[PVP For ADV]]</f>
        <v>0</v>
      </c>
      <c r="F809" s="25">
        <f>Table1[[#This Row],[STF Lead For ADV]]</f>
        <v>0</v>
      </c>
      <c r="G809" s="25" t="str">
        <f>IF(Table1[[#This Row],[LFC Still Needed For ADV]]&lt;0,"Yes","No")</f>
        <v>No</v>
      </c>
      <c r="H809">
        <f>Table1[[#This Row],[On Website]]</f>
        <v>0</v>
      </c>
      <c r="I809">
        <f>Table1[[#This Row],[Setup Team Speak]]</f>
        <v>0</v>
      </c>
      <c r="J809" s="26" t="str">
        <f>IF(AND(Table2[[#This Row],[STF for ADV]],Table2[[#This Row],[PVP For ADV]],Table2[[#This Row],[On Website]],Table2[[#This Row],[Setup Team Speak]]="Yes"),"Yes","No")</f>
        <v>No</v>
      </c>
    </row>
    <row r="810" spans="2:10" x14ac:dyDescent="0.25">
      <c r="B810" s="24">
        <f>Table1[[#This Row],[Character name]]</f>
        <v>0</v>
      </c>
      <c r="C810" s="25">
        <f>Table1[[#This Row],[At Handle]]</f>
        <v>0</v>
      </c>
      <c r="D810" s="25">
        <f>Table1[[#This Row],[Fleet Rank]]</f>
        <v>0</v>
      </c>
      <c r="E810" s="25">
        <f>Table1[[#This Row],[PVP For ADV]]</f>
        <v>0</v>
      </c>
      <c r="F810" s="25">
        <f>Table1[[#This Row],[STF Lead For ADV]]</f>
        <v>0</v>
      </c>
      <c r="G810" s="25" t="str">
        <f>IF(Table1[[#This Row],[LFC Still Needed For ADV]]&lt;0,"Yes","No")</f>
        <v>No</v>
      </c>
      <c r="H810">
        <f>Table1[[#This Row],[On Website]]</f>
        <v>0</v>
      </c>
      <c r="I810">
        <f>Table1[[#This Row],[Setup Team Speak]]</f>
        <v>0</v>
      </c>
      <c r="J810" s="26" t="str">
        <f>IF(AND(Table2[[#This Row],[STF for ADV]],Table2[[#This Row],[PVP For ADV]],Table2[[#This Row],[On Website]],Table2[[#This Row],[Setup Team Speak]]="Yes"),"Yes","No")</f>
        <v>No</v>
      </c>
    </row>
    <row r="811" spans="2:10" x14ac:dyDescent="0.25">
      <c r="B811" s="24">
        <f>Table1[[#This Row],[Character name]]</f>
        <v>0</v>
      </c>
      <c r="C811" s="25">
        <f>Table1[[#This Row],[At Handle]]</f>
        <v>0</v>
      </c>
      <c r="D811" s="25">
        <f>Table1[[#This Row],[Fleet Rank]]</f>
        <v>0</v>
      </c>
      <c r="E811" s="25">
        <f>Table1[[#This Row],[PVP For ADV]]</f>
        <v>0</v>
      </c>
      <c r="F811" s="25">
        <f>Table1[[#This Row],[STF Lead For ADV]]</f>
        <v>0</v>
      </c>
      <c r="G811" s="25" t="str">
        <f>IF(Table1[[#This Row],[LFC Still Needed For ADV]]&lt;0,"Yes","No")</f>
        <v>No</v>
      </c>
      <c r="H811">
        <f>Table1[[#This Row],[On Website]]</f>
        <v>0</v>
      </c>
      <c r="I811">
        <f>Table1[[#This Row],[Setup Team Speak]]</f>
        <v>0</v>
      </c>
      <c r="J811" s="26" t="str">
        <f>IF(AND(Table2[[#This Row],[STF for ADV]],Table2[[#This Row],[PVP For ADV]],Table2[[#This Row],[On Website]],Table2[[#This Row],[Setup Team Speak]]="Yes"),"Yes","No")</f>
        <v>No</v>
      </c>
    </row>
    <row r="812" spans="2:10" x14ac:dyDescent="0.25">
      <c r="B812" s="24">
        <f>Table1[[#This Row],[Character name]]</f>
        <v>0</v>
      </c>
      <c r="C812" s="25">
        <f>Table1[[#This Row],[At Handle]]</f>
        <v>0</v>
      </c>
      <c r="D812" s="25">
        <f>Table1[[#This Row],[Fleet Rank]]</f>
        <v>0</v>
      </c>
      <c r="E812" s="25">
        <f>Table1[[#This Row],[PVP For ADV]]</f>
        <v>0</v>
      </c>
      <c r="F812" s="25">
        <f>Table1[[#This Row],[STF Lead For ADV]]</f>
        <v>0</v>
      </c>
      <c r="G812" s="25" t="str">
        <f>IF(Table1[[#This Row],[LFC Still Needed For ADV]]&lt;0,"Yes","No")</f>
        <v>No</v>
      </c>
      <c r="H812">
        <f>Table1[[#This Row],[On Website]]</f>
        <v>0</v>
      </c>
      <c r="I812">
        <f>Table1[[#This Row],[Setup Team Speak]]</f>
        <v>0</v>
      </c>
      <c r="J812" s="26" t="str">
        <f>IF(AND(Table2[[#This Row],[STF for ADV]],Table2[[#This Row],[PVP For ADV]],Table2[[#This Row],[On Website]],Table2[[#This Row],[Setup Team Speak]]="Yes"),"Yes","No")</f>
        <v>No</v>
      </c>
    </row>
    <row r="813" spans="2:10" x14ac:dyDescent="0.25">
      <c r="B813" s="24">
        <f>Table1[[#This Row],[Character name]]</f>
        <v>0</v>
      </c>
      <c r="C813" s="25">
        <f>Table1[[#This Row],[At Handle]]</f>
        <v>0</v>
      </c>
      <c r="D813" s="25">
        <f>Table1[[#This Row],[Fleet Rank]]</f>
        <v>0</v>
      </c>
      <c r="E813" s="25">
        <f>Table1[[#This Row],[PVP For ADV]]</f>
        <v>0</v>
      </c>
      <c r="F813" s="25">
        <f>Table1[[#This Row],[STF Lead For ADV]]</f>
        <v>0</v>
      </c>
      <c r="G813" s="25" t="str">
        <f>IF(Table1[[#This Row],[LFC Still Needed For ADV]]&lt;0,"Yes","No")</f>
        <v>No</v>
      </c>
      <c r="H813">
        <f>Table1[[#This Row],[On Website]]</f>
        <v>0</v>
      </c>
      <c r="I813">
        <f>Table1[[#This Row],[Setup Team Speak]]</f>
        <v>0</v>
      </c>
      <c r="J813" s="26" t="str">
        <f>IF(AND(Table2[[#This Row],[STF for ADV]],Table2[[#This Row],[PVP For ADV]],Table2[[#This Row],[On Website]],Table2[[#This Row],[Setup Team Speak]]="Yes"),"Yes","No")</f>
        <v>No</v>
      </c>
    </row>
    <row r="814" spans="2:10" x14ac:dyDescent="0.25">
      <c r="B814" s="24">
        <f>Table1[[#This Row],[Character name]]</f>
        <v>0</v>
      </c>
      <c r="C814" s="25">
        <f>Table1[[#This Row],[At Handle]]</f>
        <v>0</v>
      </c>
      <c r="D814" s="25">
        <f>Table1[[#This Row],[Fleet Rank]]</f>
        <v>0</v>
      </c>
      <c r="E814" s="25">
        <f>Table1[[#This Row],[PVP For ADV]]</f>
        <v>0</v>
      </c>
      <c r="F814" s="25">
        <f>Table1[[#This Row],[STF Lead For ADV]]</f>
        <v>0</v>
      </c>
      <c r="G814" s="25" t="str">
        <f>IF(Table1[[#This Row],[LFC Still Needed For ADV]]&lt;0,"Yes","No")</f>
        <v>No</v>
      </c>
      <c r="H814">
        <f>Table1[[#This Row],[On Website]]</f>
        <v>0</v>
      </c>
      <c r="I814">
        <f>Table1[[#This Row],[Setup Team Speak]]</f>
        <v>0</v>
      </c>
      <c r="J814" s="26" t="str">
        <f>IF(AND(Table2[[#This Row],[STF for ADV]],Table2[[#This Row],[PVP For ADV]],Table2[[#This Row],[On Website]],Table2[[#This Row],[Setup Team Speak]]="Yes"),"Yes","No")</f>
        <v>No</v>
      </c>
    </row>
    <row r="815" spans="2:10" x14ac:dyDescent="0.25">
      <c r="B815" s="24">
        <f>Table1[[#This Row],[Character name]]</f>
        <v>0</v>
      </c>
      <c r="C815" s="25">
        <f>Table1[[#This Row],[At Handle]]</f>
        <v>0</v>
      </c>
      <c r="D815" s="25">
        <f>Table1[[#This Row],[Fleet Rank]]</f>
        <v>0</v>
      </c>
      <c r="E815" s="25">
        <f>Table1[[#This Row],[PVP For ADV]]</f>
        <v>0</v>
      </c>
      <c r="F815" s="25">
        <f>Table1[[#This Row],[STF Lead For ADV]]</f>
        <v>0</v>
      </c>
      <c r="G815" s="25" t="str">
        <f>IF(Table1[[#This Row],[LFC Still Needed For ADV]]&lt;0,"Yes","No")</f>
        <v>No</v>
      </c>
      <c r="H815">
        <f>Table1[[#This Row],[On Website]]</f>
        <v>0</v>
      </c>
      <c r="I815">
        <f>Table1[[#This Row],[Setup Team Speak]]</f>
        <v>0</v>
      </c>
      <c r="J815" s="26" t="str">
        <f>IF(AND(Table2[[#This Row],[STF for ADV]],Table2[[#This Row],[PVP For ADV]],Table2[[#This Row],[On Website]],Table2[[#This Row],[Setup Team Speak]]="Yes"),"Yes","No")</f>
        <v>No</v>
      </c>
    </row>
    <row r="816" spans="2:10" x14ac:dyDescent="0.25">
      <c r="B816" s="24">
        <f>Table1[[#This Row],[Character name]]</f>
        <v>0</v>
      </c>
      <c r="C816" s="25">
        <f>Table1[[#This Row],[At Handle]]</f>
        <v>0</v>
      </c>
      <c r="D816" s="25">
        <f>Table1[[#This Row],[Fleet Rank]]</f>
        <v>0</v>
      </c>
      <c r="E816" s="25">
        <f>Table1[[#This Row],[PVP For ADV]]</f>
        <v>0</v>
      </c>
      <c r="F816" s="25">
        <f>Table1[[#This Row],[STF Lead For ADV]]</f>
        <v>0</v>
      </c>
      <c r="G816" s="25" t="str">
        <f>IF(Table1[[#This Row],[LFC Still Needed For ADV]]&lt;0,"Yes","No")</f>
        <v>No</v>
      </c>
      <c r="H816">
        <f>Table1[[#This Row],[On Website]]</f>
        <v>0</v>
      </c>
      <c r="I816">
        <f>Table1[[#This Row],[Setup Team Speak]]</f>
        <v>0</v>
      </c>
      <c r="J816" s="26" t="str">
        <f>IF(AND(Table2[[#This Row],[STF for ADV]],Table2[[#This Row],[PVP For ADV]],Table2[[#This Row],[On Website]],Table2[[#This Row],[Setup Team Speak]]="Yes"),"Yes","No")</f>
        <v>No</v>
      </c>
    </row>
    <row r="817" spans="2:10" x14ac:dyDescent="0.25">
      <c r="B817" s="24">
        <f>Table1[[#This Row],[Character name]]</f>
        <v>0</v>
      </c>
      <c r="C817" s="25">
        <f>Table1[[#This Row],[At Handle]]</f>
        <v>0</v>
      </c>
      <c r="D817" s="25">
        <f>Table1[[#This Row],[Fleet Rank]]</f>
        <v>0</v>
      </c>
      <c r="E817" s="25">
        <f>Table1[[#This Row],[PVP For ADV]]</f>
        <v>0</v>
      </c>
      <c r="F817" s="25">
        <f>Table1[[#This Row],[STF Lead For ADV]]</f>
        <v>0</v>
      </c>
      <c r="G817" s="25" t="str">
        <f>IF(Table1[[#This Row],[LFC Still Needed For ADV]]&lt;0,"Yes","No")</f>
        <v>No</v>
      </c>
      <c r="H817">
        <f>Table1[[#This Row],[On Website]]</f>
        <v>0</v>
      </c>
      <c r="I817">
        <f>Table1[[#This Row],[Setup Team Speak]]</f>
        <v>0</v>
      </c>
      <c r="J817" s="26" t="str">
        <f>IF(AND(Table2[[#This Row],[STF for ADV]],Table2[[#This Row],[PVP For ADV]],Table2[[#This Row],[On Website]],Table2[[#This Row],[Setup Team Speak]]="Yes"),"Yes","No")</f>
        <v>No</v>
      </c>
    </row>
    <row r="818" spans="2:10" x14ac:dyDescent="0.25">
      <c r="B818" s="24">
        <f>Table1[[#This Row],[Character name]]</f>
        <v>0</v>
      </c>
      <c r="C818" s="25">
        <f>Table1[[#This Row],[At Handle]]</f>
        <v>0</v>
      </c>
      <c r="D818" s="25">
        <f>Table1[[#This Row],[Fleet Rank]]</f>
        <v>0</v>
      </c>
      <c r="E818" s="25">
        <f>Table1[[#This Row],[PVP For ADV]]</f>
        <v>0</v>
      </c>
      <c r="F818" s="25">
        <f>Table1[[#This Row],[STF Lead For ADV]]</f>
        <v>0</v>
      </c>
      <c r="G818" s="25" t="str">
        <f>IF(Table1[[#This Row],[LFC Still Needed For ADV]]&lt;0,"Yes","No")</f>
        <v>No</v>
      </c>
      <c r="H818">
        <f>Table1[[#This Row],[On Website]]</f>
        <v>0</v>
      </c>
      <c r="I818">
        <f>Table1[[#This Row],[Setup Team Speak]]</f>
        <v>0</v>
      </c>
      <c r="J818" s="26" t="str">
        <f>IF(AND(Table2[[#This Row],[STF for ADV]],Table2[[#This Row],[PVP For ADV]],Table2[[#This Row],[On Website]],Table2[[#This Row],[Setup Team Speak]]="Yes"),"Yes","No")</f>
        <v>No</v>
      </c>
    </row>
    <row r="819" spans="2:10" x14ac:dyDescent="0.25">
      <c r="B819" s="24">
        <f>Table1[[#This Row],[Character name]]</f>
        <v>0</v>
      </c>
      <c r="C819" s="25">
        <f>Table1[[#This Row],[At Handle]]</f>
        <v>0</v>
      </c>
      <c r="D819" s="25">
        <f>Table1[[#This Row],[Fleet Rank]]</f>
        <v>0</v>
      </c>
      <c r="E819" s="25">
        <f>Table1[[#This Row],[PVP For ADV]]</f>
        <v>0</v>
      </c>
      <c r="F819" s="25">
        <f>Table1[[#This Row],[STF Lead For ADV]]</f>
        <v>0</v>
      </c>
      <c r="G819" s="25" t="str">
        <f>IF(Table1[[#This Row],[LFC Still Needed For ADV]]&lt;0,"Yes","No")</f>
        <v>No</v>
      </c>
      <c r="H819">
        <f>Table1[[#This Row],[On Website]]</f>
        <v>0</v>
      </c>
      <c r="I819">
        <f>Table1[[#This Row],[Setup Team Speak]]</f>
        <v>0</v>
      </c>
      <c r="J819" s="26" t="str">
        <f>IF(AND(Table2[[#This Row],[STF for ADV]],Table2[[#This Row],[PVP For ADV]],Table2[[#This Row],[On Website]],Table2[[#This Row],[Setup Team Speak]]="Yes"),"Yes","No")</f>
        <v>No</v>
      </c>
    </row>
    <row r="820" spans="2:10" x14ac:dyDescent="0.25">
      <c r="B820" s="24">
        <f>Table1[[#This Row],[Character name]]</f>
        <v>0</v>
      </c>
      <c r="C820" s="25">
        <f>Table1[[#This Row],[At Handle]]</f>
        <v>0</v>
      </c>
      <c r="D820" s="25">
        <f>Table1[[#This Row],[Fleet Rank]]</f>
        <v>0</v>
      </c>
      <c r="E820" s="25">
        <f>Table1[[#This Row],[PVP For ADV]]</f>
        <v>0</v>
      </c>
      <c r="F820" s="25">
        <f>Table1[[#This Row],[STF Lead For ADV]]</f>
        <v>0</v>
      </c>
      <c r="G820" s="25" t="str">
        <f>IF(Table1[[#This Row],[LFC Still Needed For ADV]]&lt;0,"Yes","No")</f>
        <v>No</v>
      </c>
      <c r="H820">
        <f>Table1[[#This Row],[On Website]]</f>
        <v>0</v>
      </c>
      <c r="I820">
        <f>Table1[[#This Row],[Setup Team Speak]]</f>
        <v>0</v>
      </c>
      <c r="J820" s="26" t="str">
        <f>IF(AND(Table2[[#This Row],[STF for ADV]],Table2[[#This Row],[PVP For ADV]],Table2[[#This Row],[On Website]],Table2[[#This Row],[Setup Team Speak]]="Yes"),"Yes","No")</f>
        <v>No</v>
      </c>
    </row>
    <row r="821" spans="2:10" x14ac:dyDescent="0.25">
      <c r="B821" s="24">
        <f>Table1[[#This Row],[Character name]]</f>
        <v>0</v>
      </c>
      <c r="C821" s="25">
        <f>Table1[[#This Row],[At Handle]]</f>
        <v>0</v>
      </c>
      <c r="D821" s="25">
        <f>Table1[[#This Row],[Fleet Rank]]</f>
        <v>0</v>
      </c>
      <c r="E821" s="25">
        <f>Table1[[#This Row],[PVP For ADV]]</f>
        <v>0</v>
      </c>
      <c r="F821" s="25">
        <f>Table1[[#This Row],[STF Lead For ADV]]</f>
        <v>0</v>
      </c>
      <c r="G821" s="25" t="str">
        <f>IF(Table1[[#This Row],[LFC Still Needed For ADV]]&lt;0,"Yes","No")</f>
        <v>No</v>
      </c>
      <c r="H821">
        <f>Table1[[#This Row],[On Website]]</f>
        <v>0</v>
      </c>
      <c r="I821">
        <f>Table1[[#This Row],[Setup Team Speak]]</f>
        <v>0</v>
      </c>
      <c r="J821" s="26" t="str">
        <f>IF(AND(Table2[[#This Row],[STF for ADV]],Table2[[#This Row],[PVP For ADV]],Table2[[#This Row],[On Website]],Table2[[#This Row],[Setup Team Speak]]="Yes"),"Yes","No")</f>
        <v>No</v>
      </c>
    </row>
    <row r="822" spans="2:10" x14ac:dyDescent="0.25">
      <c r="B822" s="24">
        <f>Table1[[#This Row],[Character name]]</f>
        <v>0</v>
      </c>
      <c r="C822" s="25">
        <f>Table1[[#This Row],[At Handle]]</f>
        <v>0</v>
      </c>
      <c r="D822" s="25">
        <f>Table1[[#This Row],[Fleet Rank]]</f>
        <v>0</v>
      </c>
      <c r="E822" s="25">
        <f>Table1[[#This Row],[PVP For ADV]]</f>
        <v>0</v>
      </c>
      <c r="F822" s="25">
        <f>Table1[[#This Row],[STF Lead For ADV]]</f>
        <v>0</v>
      </c>
      <c r="G822" s="25" t="str">
        <f>IF(Table1[[#This Row],[LFC Still Needed For ADV]]&lt;0,"Yes","No")</f>
        <v>No</v>
      </c>
      <c r="H822">
        <f>Table1[[#This Row],[On Website]]</f>
        <v>0</v>
      </c>
      <c r="I822">
        <f>Table1[[#This Row],[Setup Team Speak]]</f>
        <v>0</v>
      </c>
      <c r="J822" s="26" t="str">
        <f>IF(AND(Table2[[#This Row],[STF for ADV]],Table2[[#This Row],[PVP For ADV]],Table2[[#This Row],[On Website]],Table2[[#This Row],[Setup Team Speak]]="Yes"),"Yes","No")</f>
        <v>No</v>
      </c>
    </row>
    <row r="823" spans="2:10" x14ac:dyDescent="0.25">
      <c r="B823" s="24">
        <f>Table1[[#This Row],[Character name]]</f>
        <v>0</v>
      </c>
      <c r="C823" s="25">
        <f>Table1[[#This Row],[At Handle]]</f>
        <v>0</v>
      </c>
      <c r="D823" s="25">
        <f>Table1[[#This Row],[Fleet Rank]]</f>
        <v>0</v>
      </c>
      <c r="E823" s="25">
        <f>Table1[[#This Row],[PVP For ADV]]</f>
        <v>0</v>
      </c>
      <c r="F823" s="25">
        <f>Table1[[#This Row],[STF Lead For ADV]]</f>
        <v>0</v>
      </c>
      <c r="G823" s="25" t="str">
        <f>IF(Table1[[#This Row],[LFC Still Needed For ADV]]&lt;0,"Yes","No")</f>
        <v>No</v>
      </c>
      <c r="H823">
        <f>Table1[[#This Row],[On Website]]</f>
        <v>0</v>
      </c>
      <c r="I823">
        <f>Table1[[#This Row],[Setup Team Speak]]</f>
        <v>0</v>
      </c>
      <c r="J823" s="26" t="str">
        <f>IF(AND(Table2[[#This Row],[STF for ADV]],Table2[[#This Row],[PVP For ADV]],Table2[[#This Row],[On Website]],Table2[[#This Row],[Setup Team Speak]]="Yes"),"Yes","No")</f>
        <v>No</v>
      </c>
    </row>
    <row r="824" spans="2:10" x14ac:dyDescent="0.25">
      <c r="B824" s="24">
        <f>Table1[[#This Row],[Character name]]</f>
        <v>0</v>
      </c>
      <c r="C824" s="25">
        <f>Table1[[#This Row],[At Handle]]</f>
        <v>0</v>
      </c>
      <c r="D824" s="25">
        <f>Table1[[#This Row],[Fleet Rank]]</f>
        <v>0</v>
      </c>
      <c r="E824" s="25">
        <f>Table1[[#This Row],[PVP For ADV]]</f>
        <v>0</v>
      </c>
      <c r="F824" s="25">
        <f>Table1[[#This Row],[STF Lead For ADV]]</f>
        <v>0</v>
      </c>
      <c r="G824" s="25" t="str">
        <f>IF(Table1[[#This Row],[LFC Still Needed For ADV]]&lt;0,"Yes","No")</f>
        <v>No</v>
      </c>
      <c r="H824">
        <f>Table1[[#This Row],[On Website]]</f>
        <v>0</v>
      </c>
      <c r="I824">
        <f>Table1[[#This Row],[Setup Team Speak]]</f>
        <v>0</v>
      </c>
      <c r="J824" s="26" t="str">
        <f>IF(AND(Table2[[#This Row],[STF for ADV]],Table2[[#This Row],[PVP For ADV]],Table2[[#This Row],[On Website]],Table2[[#This Row],[Setup Team Speak]]="Yes"),"Yes","No")</f>
        <v>No</v>
      </c>
    </row>
    <row r="825" spans="2:10" x14ac:dyDescent="0.25">
      <c r="B825" s="24">
        <f>Table1[[#This Row],[Character name]]</f>
        <v>0</v>
      </c>
      <c r="C825" s="25">
        <f>Table1[[#This Row],[At Handle]]</f>
        <v>0</v>
      </c>
      <c r="D825" s="25">
        <f>Table1[[#This Row],[Fleet Rank]]</f>
        <v>0</v>
      </c>
      <c r="E825" s="25">
        <f>Table1[[#This Row],[PVP For ADV]]</f>
        <v>0</v>
      </c>
      <c r="F825" s="25">
        <f>Table1[[#This Row],[STF Lead For ADV]]</f>
        <v>0</v>
      </c>
      <c r="G825" s="25" t="str">
        <f>IF(Table1[[#This Row],[LFC Still Needed For ADV]]&lt;0,"Yes","No")</f>
        <v>No</v>
      </c>
      <c r="H825">
        <f>Table1[[#This Row],[On Website]]</f>
        <v>0</v>
      </c>
      <c r="I825">
        <f>Table1[[#This Row],[Setup Team Speak]]</f>
        <v>0</v>
      </c>
      <c r="J825" s="26" t="str">
        <f>IF(AND(Table2[[#This Row],[STF for ADV]],Table2[[#This Row],[PVP For ADV]],Table2[[#This Row],[On Website]],Table2[[#This Row],[Setup Team Speak]]="Yes"),"Yes","No")</f>
        <v>No</v>
      </c>
    </row>
    <row r="826" spans="2:10" x14ac:dyDescent="0.25">
      <c r="B826" s="24">
        <f>Table1[[#This Row],[Character name]]</f>
        <v>0</v>
      </c>
      <c r="C826" s="25">
        <f>Table1[[#This Row],[At Handle]]</f>
        <v>0</v>
      </c>
      <c r="D826" s="25">
        <f>Table1[[#This Row],[Fleet Rank]]</f>
        <v>0</v>
      </c>
      <c r="E826" s="25">
        <f>Table1[[#This Row],[PVP For ADV]]</f>
        <v>0</v>
      </c>
      <c r="F826" s="25">
        <f>Table1[[#This Row],[STF Lead For ADV]]</f>
        <v>0</v>
      </c>
      <c r="G826" s="25" t="str">
        <f>IF(Table1[[#This Row],[LFC Still Needed For ADV]]&lt;0,"Yes","No")</f>
        <v>No</v>
      </c>
      <c r="H826">
        <f>Table1[[#This Row],[On Website]]</f>
        <v>0</v>
      </c>
      <c r="I826">
        <f>Table1[[#This Row],[Setup Team Speak]]</f>
        <v>0</v>
      </c>
      <c r="J826" s="26" t="str">
        <f>IF(AND(Table2[[#This Row],[STF for ADV]],Table2[[#This Row],[PVP For ADV]],Table2[[#This Row],[On Website]],Table2[[#This Row],[Setup Team Speak]]="Yes"),"Yes","No")</f>
        <v>No</v>
      </c>
    </row>
    <row r="827" spans="2:10" x14ac:dyDescent="0.25">
      <c r="B827" s="24">
        <f>Table1[[#This Row],[Character name]]</f>
        <v>0</v>
      </c>
      <c r="C827" s="25">
        <f>Table1[[#This Row],[At Handle]]</f>
        <v>0</v>
      </c>
      <c r="D827" s="25">
        <f>Table1[[#This Row],[Fleet Rank]]</f>
        <v>0</v>
      </c>
      <c r="E827" s="25">
        <f>Table1[[#This Row],[PVP For ADV]]</f>
        <v>0</v>
      </c>
      <c r="F827" s="25">
        <f>Table1[[#This Row],[STF Lead For ADV]]</f>
        <v>0</v>
      </c>
      <c r="G827" s="25" t="str">
        <f>IF(Table1[[#This Row],[LFC Still Needed For ADV]]&lt;0,"Yes","No")</f>
        <v>No</v>
      </c>
      <c r="H827">
        <f>Table1[[#This Row],[On Website]]</f>
        <v>0</v>
      </c>
      <c r="I827">
        <f>Table1[[#This Row],[Setup Team Speak]]</f>
        <v>0</v>
      </c>
      <c r="J827" s="26" t="str">
        <f>IF(AND(Table2[[#This Row],[STF for ADV]],Table2[[#This Row],[PVP For ADV]],Table2[[#This Row],[On Website]],Table2[[#This Row],[Setup Team Speak]]="Yes"),"Yes","No")</f>
        <v>No</v>
      </c>
    </row>
    <row r="828" spans="2:10" x14ac:dyDescent="0.25">
      <c r="B828" s="24">
        <f>Table1[[#This Row],[Character name]]</f>
        <v>0</v>
      </c>
      <c r="C828" s="25">
        <f>Table1[[#This Row],[At Handle]]</f>
        <v>0</v>
      </c>
      <c r="D828" s="25">
        <f>Table1[[#This Row],[Fleet Rank]]</f>
        <v>0</v>
      </c>
      <c r="E828" s="25">
        <f>Table1[[#This Row],[PVP For ADV]]</f>
        <v>0</v>
      </c>
      <c r="F828" s="25">
        <f>Table1[[#This Row],[STF Lead For ADV]]</f>
        <v>0</v>
      </c>
      <c r="G828" s="25" t="str">
        <f>IF(Table1[[#This Row],[LFC Still Needed For ADV]]&lt;0,"Yes","No")</f>
        <v>No</v>
      </c>
      <c r="H828">
        <f>Table1[[#This Row],[On Website]]</f>
        <v>0</v>
      </c>
      <c r="I828">
        <f>Table1[[#This Row],[Setup Team Speak]]</f>
        <v>0</v>
      </c>
      <c r="J828" s="26" t="str">
        <f>IF(AND(Table2[[#This Row],[STF for ADV]],Table2[[#This Row],[PVP For ADV]],Table2[[#This Row],[On Website]],Table2[[#This Row],[Setup Team Speak]]="Yes"),"Yes","No")</f>
        <v>No</v>
      </c>
    </row>
    <row r="829" spans="2:10" x14ac:dyDescent="0.25">
      <c r="B829" s="24">
        <f>Table1[[#This Row],[Character name]]</f>
        <v>0</v>
      </c>
      <c r="C829" s="25">
        <f>Table1[[#This Row],[At Handle]]</f>
        <v>0</v>
      </c>
      <c r="D829" s="25">
        <f>Table1[[#This Row],[Fleet Rank]]</f>
        <v>0</v>
      </c>
      <c r="E829" s="25">
        <f>Table1[[#This Row],[PVP For ADV]]</f>
        <v>0</v>
      </c>
      <c r="F829" s="25">
        <f>Table1[[#This Row],[STF Lead For ADV]]</f>
        <v>0</v>
      </c>
      <c r="G829" s="25" t="str">
        <f>IF(Table1[[#This Row],[LFC Still Needed For ADV]]&lt;0,"Yes","No")</f>
        <v>No</v>
      </c>
      <c r="H829">
        <f>Table1[[#This Row],[On Website]]</f>
        <v>0</v>
      </c>
      <c r="I829">
        <f>Table1[[#This Row],[Setup Team Speak]]</f>
        <v>0</v>
      </c>
      <c r="J829" s="26" t="str">
        <f>IF(AND(Table2[[#This Row],[STF for ADV]],Table2[[#This Row],[PVP For ADV]],Table2[[#This Row],[On Website]],Table2[[#This Row],[Setup Team Speak]]="Yes"),"Yes","No")</f>
        <v>No</v>
      </c>
    </row>
    <row r="830" spans="2:10" x14ac:dyDescent="0.25">
      <c r="B830" s="24">
        <f>Table1[[#This Row],[Character name]]</f>
        <v>0</v>
      </c>
      <c r="C830" s="25">
        <f>Table1[[#This Row],[At Handle]]</f>
        <v>0</v>
      </c>
      <c r="D830" s="25">
        <f>Table1[[#This Row],[Fleet Rank]]</f>
        <v>0</v>
      </c>
      <c r="E830" s="25">
        <f>Table1[[#This Row],[PVP For ADV]]</f>
        <v>0</v>
      </c>
      <c r="F830" s="25">
        <f>Table1[[#This Row],[STF Lead For ADV]]</f>
        <v>0</v>
      </c>
      <c r="G830" s="25" t="str">
        <f>IF(Table1[[#This Row],[LFC Still Needed For ADV]]&lt;0,"Yes","No")</f>
        <v>No</v>
      </c>
      <c r="H830">
        <f>Table1[[#This Row],[On Website]]</f>
        <v>0</v>
      </c>
      <c r="I830">
        <f>Table1[[#This Row],[Setup Team Speak]]</f>
        <v>0</v>
      </c>
      <c r="J830" s="26" t="str">
        <f>IF(AND(Table2[[#This Row],[STF for ADV]],Table2[[#This Row],[PVP For ADV]],Table2[[#This Row],[On Website]],Table2[[#This Row],[Setup Team Speak]]="Yes"),"Yes","No")</f>
        <v>No</v>
      </c>
    </row>
    <row r="831" spans="2:10" x14ac:dyDescent="0.25">
      <c r="B831" s="24">
        <f>Table1[[#This Row],[Character name]]</f>
        <v>0</v>
      </c>
      <c r="C831" s="25">
        <f>Table1[[#This Row],[At Handle]]</f>
        <v>0</v>
      </c>
      <c r="D831" s="25">
        <f>Table1[[#This Row],[Fleet Rank]]</f>
        <v>0</v>
      </c>
      <c r="E831" s="25">
        <f>Table1[[#This Row],[PVP For ADV]]</f>
        <v>0</v>
      </c>
      <c r="F831" s="25">
        <f>Table1[[#This Row],[STF Lead For ADV]]</f>
        <v>0</v>
      </c>
      <c r="G831" s="25" t="str">
        <f>IF(Table1[[#This Row],[LFC Still Needed For ADV]]&lt;0,"Yes","No")</f>
        <v>No</v>
      </c>
      <c r="H831">
        <f>Table1[[#This Row],[On Website]]</f>
        <v>0</v>
      </c>
      <c r="I831">
        <f>Table1[[#This Row],[Setup Team Speak]]</f>
        <v>0</v>
      </c>
      <c r="J831" s="26" t="str">
        <f>IF(AND(Table2[[#This Row],[STF for ADV]],Table2[[#This Row],[PVP For ADV]],Table2[[#This Row],[On Website]],Table2[[#This Row],[Setup Team Speak]]="Yes"),"Yes","No")</f>
        <v>No</v>
      </c>
    </row>
    <row r="832" spans="2:10" x14ac:dyDescent="0.25">
      <c r="B832" s="24">
        <f>Table1[[#This Row],[Character name]]</f>
        <v>0</v>
      </c>
      <c r="C832" s="25">
        <f>Table1[[#This Row],[At Handle]]</f>
        <v>0</v>
      </c>
      <c r="D832" s="25">
        <f>Table1[[#This Row],[Fleet Rank]]</f>
        <v>0</v>
      </c>
      <c r="E832" s="25">
        <f>Table1[[#This Row],[PVP For ADV]]</f>
        <v>0</v>
      </c>
      <c r="F832" s="25">
        <f>Table1[[#This Row],[STF Lead For ADV]]</f>
        <v>0</v>
      </c>
      <c r="G832" s="25" t="str">
        <f>IF(Table1[[#This Row],[LFC Still Needed For ADV]]&lt;0,"Yes","No")</f>
        <v>No</v>
      </c>
      <c r="H832">
        <f>Table1[[#This Row],[On Website]]</f>
        <v>0</v>
      </c>
      <c r="I832">
        <f>Table1[[#This Row],[Setup Team Speak]]</f>
        <v>0</v>
      </c>
      <c r="J832" s="26" t="str">
        <f>IF(AND(Table2[[#This Row],[STF for ADV]],Table2[[#This Row],[PVP For ADV]],Table2[[#This Row],[On Website]],Table2[[#This Row],[Setup Team Speak]]="Yes"),"Yes","No")</f>
        <v>No</v>
      </c>
    </row>
    <row r="833" spans="2:10" x14ac:dyDescent="0.25">
      <c r="B833" s="24">
        <f>Table1[[#This Row],[Character name]]</f>
        <v>0</v>
      </c>
      <c r="C833" s="25">
        <f>Table1[[#This Row],[At Handle]]</f>
        <v>0</v>
      </c>
      <c r="D833" s="25">
        <f>Table1[[#This Row],[Fleet Rank]]</f>
        <v>0</v>
      </c>
      <c r="E833" s="25">
        <f>Table1[[#This Row],[PVP For ADV]]</f>
        <v>0</v>
      </c>
      <c r="F833" s="25">
        <f>Table1[[#This Row],[STF Lead For ADV]]</f>
        <v>0</v>
      </c>
      <c r="G833" s="25" t="str">
        <f>IF(Table1[[#This Row],[LFC Still Needed For ADV]]&lt;0,"Yes","No")</f>
        <v>No</v>
      </c>
      <c r="H833">
        <f>Table1[[#This Row],[On Website]]</f>
        <v>0</v>
      </c>
      <c r="I833">
        <f>Table1[[#This Row],[Setup Team Speak]]</f>
        <v>0</v>
      </c>
      <c r="J833" s="26" t="str">
        <f>IF(AND(Table2[[#This Row],[STF for ADV]],Table2[[#This Row],[PVP For ADV]],Table2[[#This Row],[On Website]],Table2[[#This Row],[Setup Team Speak]]="Yes"),"Yes","No")</f>
        <v>No</v>
      </c>
    </row>
    <row r="834" spans="2:10" x14ac:dyDescent="0.25">
      <c r="B834" s="24">
        <f>Table1[[#This Row],[Character name]]</f>
        <v>0</v>
      </c>
      <c r="C834" s="25">
        <f>Table1[[#This Row],[At Handle]]</f>
        <v>0</v>
      </c>
      <c r="D834" s="25">
        <f>Table1[[#This Row],[Fleet Rank]]</f>
        <v>0</v>
      </c>
      <c r="E834" s="25">
        <f>Table1[[#This Row],[PVP For ADV]]</f>
        <v>0</v>
      </c>
      <c r="F834" s="25">
        <f>Table1[[#This Row],[STF Lead For ADV]]</f>
        <v>0</v>
      </c>
      <c r="G834" s="25" t="str">
        <f>IF(Table1[[#This Row],[LFC Still Needed For ADV]]&lt;0,"Yes","No")</f>
        <v>No</v>
      </c>
      <c r="H834">
        <f>Table1[[#This Row],[On Website]]</f>
        <v>0</v>
      </c>
      <c r="I834">
        <f>Table1[[#This Row],[Setup Team Speak]]</f>
        <v>0</v>
      </c>
      <c r="J834" s="26" t="str">
        <f>IF(AND(Table2[[#This Row],[STF for ADV]],Table2[[#This Row],[PVP For ADV]],Table2[[#This Row],[On Website]],Table2[[#This Row],[Setup Team Speak]]="Yes"),"Yes","No")</f>
        <v>No</v>
      </c>
    </row>
    <row r="835" spans="2:10" x14ac:dyDescent="0.25">
      <c r="B835" s="24">
        <f>Table1[[#This Row],[Character name]]</f>
        <v>0</v>
      </c>
      <c r="C835" s="25">
        <f>Table1[[#This Row],[At Handle]]</f>
        <v>0</v>
      </c>
      <c r="D835" s="25">
        <f>Table1[[#This Row],[Fleet Rank]]</f>
        <v>0</v>
      </c>
      <c r="E835" s="25">
        <f>Table1[[#This Row],[PVP For ADV]]</f>
        <v>0</v>
      </c>
      <c r="F835" s="25">
        <f>Table1[[#This Row],[STF Lead For ADV]]</f>
        <v>0</v>
      </c>
      <c r="G835" s="25" t="str">
        <f>IF(Table1[[#This Row],[LFC Still Needed For ADV]]&lt;0,"Yes","No")</f>
        <v>No</v>
      </c>
      <c r="H835">
        <f>Table1[[#This Row],[On Website]]</f>
        <v>0</v>
      </c>
      <c r="I835">
        <f>Table1[[#This Row],[Setup Team Speak]]</f>
        <v>0</v>
      </c>
      <c r="J835" s="26" t="str">
        <f>IF(AND(Table2[[#This Row],[STF for ADV]],Table2[[#This Row],[PVP For ADV]],Table2[[#This Row],[On Website]],Table2[[#This Row],[Setup Team Speak]]="Yes"),"Yes","No")</f>
        <v>No</v>
      </c>
    </row>
    <row r="836" spans="2:10" x14ac:dyDescent="0.25">
      <c r="B836" s="24">
        <f>Table1[[#This Row],[Character name]]</f>
        <v>0</v>
      </c>
      <c r="C836" s="25">
        <f>Table1[[#This Row],[At Handle]]</f>
        <v>0</v>
      </c>
      <c r="D836" s="25">
        <f>Table1[[#This Row],[Fleet Rank]]</f>
        <v>0</v>
      </c>
      <c r="E836" s="25">
        <f>Table1[[#This Row],[PVP For ADV]]</f>
        <v>0</v>
      </c>
      <c r="F836" s="25">
        <f>Table1[[#This Row],[STF Lead For ADV]]</f>
        <v>0</v>
      </c>
      <c r="G836" s="25" t="str">
        <f>IF(Table1[[#This Row],[LFC Still Needed For ADV]]&lt;0,"Yes","No")</f>
        <v>No</v>
      </c>
      <c r="H836">
        <f>Table1[[#This Row],[On Website]]</f>
        <v>0</v>
      </c>
      <c r="I836">
        <f>Table1[[#This Row],[Setup Team Speak]]</f>
        <v>0</v>
      </c>
      <c r="J836" s="26" t="str">
        <f>IF(AND(Table2[[#This Row],[STF for ADV]],Table2[[#This Row],[PVP For ADV]],Table2[[#This Row],[On Website]],Table2[[#This Row],[Setup Team Speak]]="Yes"),"Yes","No")</f>
        <v>No</v>
      </c>
    </row>
    <row r="837" spans="2:10" x14ac:dyDescent="0.25">
      <c r="B837" s="24">
        <f>Table1[[#This Row],[Character name]]</f>
        <v>0</v>
      </c>
      <c r="C837" s="25">
        <f>Table1[[#This Row],[At Handle]]</f>
        <v>0</v>
      </c>
      <c r="D837" s="25">
        <f>Table1[[#This Row],[Fleet Rank]]</f>
        <v>0</v>
      </c>
      <c r="E837" s="25">
        <f>Table1[[#This Row],[PVP For ADV]]</f>
        <v>0</v>
      </c>
      <c r="F837" s="25">
        <f>Table1[[#This Row],[STF Lead For ADV]]</f>
        <v>0</v>
      </c>
      <c r="G837" s="25" t="str">
        <f>IF(Table1[[#This Row],[LFC Still Needed For ADV]]&lt;0,"Yes","No")</f>
        <v>No</v>
      </c>
      <c r="H837">
        <f>Table1[[#This Row],[On Website]]</f>
        <v>0</v>
      </c>
      <c r="I837">
        <f>Table1[[#This Row],[Setup Team Speak]]</f>
        <v>0</v>
      </c>
      <c r="J837" s="26" t="str">
        <f>IF(AND(Table2[[#This Row],[STF for ADV]],Table2[[#This Row],[PVP For ADV]],Table2[[#This Row],[On Website]],Table2[[#This Row],[Setup Team Speak]]="Yes"),"Yes","No")</f>
        <v>No</v>
      </c>
    </row>
    <row r="838" spans="2:10" x14ac:dyDescent="0.25">
      <c r="B838" s="24">
        <f>Table1[[#This Row],[Character name]]</f>
        <v>0</v>
      </c>
      <c r="C838" s="25">
        <f>Table1[[#This Row],[At Handle]]</f>
        <v>0</v>
      </c>
      <c r="D838" s="25">
        <f>Table1[[#This Row],[Fleet Rank]]</f>
        <v>0</v>
      </c>
      <c r="E838" s="25">
        <f>Table1[[#This Row],[PVP For ADV]]</f>
        <v>0</v>
      </c>
      <c r="F838" s="25">
        <f>Table1[[#This Row],[STF Lead For ADV]]</f>
        <v>0</v>
      </c>
      <c r="G838" s="25" t="str">
        <f>IF(Table1[[#This Row],[LFC Still Needed For ADV]]&lt;0,"Yes","No")</f>
        <v>No</v>
      </c>
      <c r="H838">
        <f>Table1[[#This Row],[On Website]]</f>
        <v>0</v>
      </c>
      <c r="I838">
        <f>Table1[[#This Row],[Setup Team Speak]]</f>
        <v>0</v>
      </c>
      <c r="J838" s="26" t="str">
        <f>IF(AND(Table2[[#This Row],[STF for ADV]],Table2[[#This Row],[PVP For ADV]],Table2[[#This Row],[On Website]],Table2[[#This Row],[Setup Team Speak]]="Yes"),"Yes","No")</f>
        <v>No</v>
      </c>
    </row>
    <row r="839" spans="2:10" x14ac:dyDescent="0.25">
      <c r="B839" s="24">
        <f>Table1[[#This Row],[Character name]]</f>
        <v>0</v>
      </c>
      <c r="C839" s="25">
        <f>Table1[[#This Row],[At Handle]]</f>
        <v>0</v>
      </c>
      <c r="D839" s="25">
        <f>Table1[[#This Row],[Fleet Rank]]</f>
        <v>0</v>
      </c>
      <c r="E839" s="25">
        <f>Table1[[#This Row],[PVP For ADV]]</f>
        <v>0</v>
      </c>
      <c r="F839" s="25">
        <f>Table1[[#This Row],[STF Lead For ADV]]</f>
        <v>0</v>
      </c>
      <c r="G839" s="25" t="str">
        <f>IF(Table1[[#This Row],[LFC Still Needed For ADV]]&lt;0,"Yes","No")</f>
        <v>No</v>
      </c>
      <c r="H839">
        <f>Table1[[#This Row],[On Website]]</f>
        <v>0</v>
      </c>
      <c r="I839">
        <f>Table1[[#This Row],[Setup Team Speak]]</f>
        <v>0</v>
      </c>
      <c r="J839" s="26" t="str">
        <f>IF(AND(Table2[[#This Row],[STF for ADV]],Table2[[#This Row],[PVP For ADV]],Table2[[#This Row],[On Website]],Table2[[#This Row],[Setup Team Speak]]="Yes"),"Yes","No")</f>
        <v>No</v>
      </c>
    </row>
    <row r="840" spans="2:10" x14ac:dyDescent="0.25">
      <c r="B840" s="24">
        <f>Table1[[#This Row],[Character name]]</f>
        <v>0</v>
      </c>
      <c r="C840" s="25">
        <f>Table1[[#This Row],[At Handle]]</f>
        <v>0</v>
      </c>
      <c r="D840" s="25">
        <f>Table1[[#This Row],[Fleet Rank]]</f>
        <v>0</v>
      </c>
      <c r="E840" s="25">
        <f>Table1[[#This Row],[PVP For ADV]]</f>
        <v>0</v>
      </c>
      <c r="F840" s="25">
        <f>Table1[[#This Row],[STF Lead For ADV]]</f>
        <v>0</v>
      </c>
      <c r="G840" s="25" t="str">
        <f>IF(Table1[[#This Row],[LFC Still Needed For ADV]]&lt;0,"Yes","No")</f>
        <v>No</v>
      </c>
      <c r="H840">
        <f>Table1[[#This Row],[On Website]]</f>
        <v>0</v>
      </c>
      <c r="I840">
        <f>Table1[[#This Row],[Setup Team Speak]]</f>
        <v>0</v>
      </c>
      <c r="J840" s="26" t="str">
        <f>IF(AND(Table2[[#This Row],[STF for ADV]],Table2[[#This Row],[PVP For ADV]],Table2[[#This Row],[On Website]],Table2[[#This Row],[Setup Team Speak]]="Yes"),"Yes","No")</f>
        <v>No</v>
      </c>
    </row>
    <row r="841" spans="2:10" x14ac:dyDescent="0.25">
      <c r="B841" s="24">
        <f>Table1[[#This Row],[Character name]]</f>
        <v>0</v>
      </c>
      <c r="C841" s="25">
        <f>Table1[[#This Row],[At Handle]]</f>
        <v>0</v>
      </c>
      <c r="D841" s="25">
        <f>Table1[[#This Row],[Fleet Rank]]</f>
        <v>0</v>
      </c>
      <c r="E841" s="25">
        <f>Table1[[#This Row],[PVP For ADV]]</f>
        <v>0</v>
      </c>
      <c r="F841" s="25">
        <f>Table1[[#This Row],[STF Lead For ADV]]</f>
        <v>0</v>
      </c>
      <c r="G841" s="25" t="str">
        <f>IF(Table1[[#This Row],[LFC Still Needed For ADV]]&lt;0,"Yes","No")</f>
        <v>No</v>
      </c>
      <c r="H841">
        <f>Table1[[#This Row],[On Website]]</f>
        <v>0</v>
      </c>
      <c r="I841">
        <f>Table1[[#This Row],[Setup Team Speak]]</f>
        <v>0</v>
      </c>
      <c r="J841" s="26" t="str">
        <f>IF(AND(Table2[[#This Row],[STF for ADV]],Table2[[#This Row],[PVP For ADV]],Table2[[#This Row],[On Website]],Table2[[#This Row],[Setup Team Speak]]="Yes"),"Yes","No")</f>
        <v>No</v>
      </c>
    </row>
    <row r="842" spans="2:10" x14ac:dyDescent="0.25">
      <c r="B842" s="24">
        <f>Table1[[#This Row],[Character name]]</f>
        <v>0</v>
      </c>
      <c r="C842" s="25">
        <f>Table1[[#This Row],[At Handle]]</f>
        <v>0</v>
      </c>
      <c r="D842" s="25">
        <f>Table1[[#This Row],[Fleet Rank]]</f>
        <v>0</v>
      </c>
      <c r="E842" s="25">
        <f>Table1[[#This Row],[PVP For ADV]]</f>
        <v>0</v>
      </c>
      <c r="F842" s="25">
        <f>Table1[[#This Row],[STF Lead For ADV]]</f>
        <v>0</v>
      </c>
      <c r="G842" s="25" t="str">
        <f>IF(Table1[[#This Row],[LFC Still Needed For ADV]]&lt;0,"Yes","No")</f>
        <v>No</v>
      </c>
      <c r="H842">
        <f>Table1[[#This Row],[On Website]]</f>
        <v>0</v>
      </c>
      <c r="I842">
        <f>Table1[[#This Row],[Setup Team Speak]]</f>
        <v>0</v>
      </c>
      <c r="J842" s="26" t="str">
        <f>IF(AND(Table2[[#This Row],[STF for ADV]],Table2[[#This Row],[PVP For ADV]],Table2[[#This Row],[On Website]],Table2[[#This Row],[Setup Team Speak]]="Yes"),"Yes","No")</f>
        <v>No</v>
      </c>
    </row>
    <row r="843" spans="2:10" x14ac:dyDescent="0.25">
      <c r="B843" s="24">
        <f>Table1[[#This Row],[Character name]]</f>
        <v>0</v>
      </c>
      <c r="C843" s="25">
        <f>Table1[[#This Row],[At Handle]]</f>
        <v>0</v>
      </c>
      <c r="D843" s="25">
        <f>Table1[[#This Row],[Fleet Rank]]</f>
        <v>0</v>
      </c>
      <c r="E843" s="25">
        <f>Table1[[#This Row],[PVP For ADV]]</f>
        <v>0</v>
      </c>
      <c r="F843" s="25">
        <f>Table1[[#This Row],[STF Lead For ADV]]</f>
        <v>0</v>
      </c>
      <c r="G843" s="25" t="str">
        <f>IF(Table1[[#This Row],[LFC Still Needed For ADV]]&lt;0,"Yes","No")</f>
        <v>No</v>
      </c>
      <c r="H843">
        <f>Table1[[#This Row],[On Website]]</f>
        <v>0</v>
      </c>
      <c r="I843">
        <f>Table1[[#This Row],[Setup Team Speak]]</f>
        <v>0</v>
      </c>
      <c r="J843" s="26" t="str">
        <f>IF(AND(Table2[[#This Row],[STF for ADV]],Table2[[#This Row],[PVP For ADV]],Table2[[#This Row],[On Website]],Table2[[#This Row],[Setup Team Speak]]="Yes"),"Yes","No")</f>
        <v>No</v>
      </c>
    </row>
    <row r="844" spans="2:10" x14ac:dyDescent="0.25">
      <c r="B844" s="24">
        <f>Table1[[#This Row],[Character name]]</f>
        <v>0</v>
      </c>
      <c r="C844" s="25">
        <f>Table1[[#This Row],[At Handle]]</f>
        <v>0</v>
      </c>
      <c r="D844" s="25">
        <f>Table1[[#This Row],[Fleet Rank]]</f>
        <v>0</v>
      </c>
      <c r="E844" s="25">
        <f>Table1[[#This Row],[PVP For ADV]]</f>
        <v>0</v>
      </c>
      <c r="F844" s="25">
        <f>Table1[[#This Row],[STF Lead For ADV]]</f>
        <v>0</v>
      </c>
      <c r="G844" s="25" t="str">
        <f>IF(Table1[[#This Row],[LFC Still Needed For ADV]]&lt;0,"Yes","No")</f>
        <v>No</v>
      </c>
      <c r="H844">
        <f>Table1[[#This Row],[On Website]]</f>
        <v>0</v>
      </c>
      <c r="I844">
        <f>Table1[[#This Row],[Setup Team Speak]]</f>
        <v>0</v>
      </c>
      <c r="J844" s="26" t="str">
        <f>IF(AND(Table2[[#This Row],[STF for ADV]],Table2[[#This Row],[PVP For ADV]],Table2[[#This Row],[On Website]],Table2[[#This Row],[Setup Team Speak]]="Yes"),"Yes","No")</f>
        <v>No</v>
      </c>
    </row>
    <row r="845" spans="2:10" x14ac:dyDescent="0.25">
      <c r="B845" s="24">
        <f>Table1[[#This Row],[Character name]]</f>
        <v>0</v>
      </c>
      <c r="C845" s="25">
        <f>Table1[[#This Row],[At Handle]]</f>
        <v>0</v>
      </c>
      <c r="D845" s="25">
        <f>Table1[[#This Row],[Fleet Rank]]</f>
        <v>0</v>
      </c>
      <c r="E845" s="25">
        <f>Table1[[#This Row],[PVP For ADV]]</f>
        <v>0</v>
      </c>
      <c r="F845" s="25">
        <f>Table1[[#This Row],[STF Lead For ADV]]</f>
        <v>0</v>
      </c>
      <c r="G845" s="25" t="str">
        <f>IF(Table1[[#This Row],[LFC Still Needed For ADV]]&lt;0,"Yes","No")</f>
        <v>No</v>
      </c>
      <c r="H845">
        <f>Table1[[#This Row],[On Website]]</f>
        <v>0</v>
      </c>
      <c r="I845">
        <f>Table1[[#This Row],[Setup Team Speak]]</f>
        <v>0</v>
      </c>
      <c r="J845" s="26" t="str">
        <f>IF(AND(Table2[[#This Row],[STF for ADV]],Table2[[#This Row],[PVP For ADV]],Table2[[#This Row],[On Website]],Table2[[#This Row],[Setup Team Speak]]="Yes"),"Yes","No")</f>
        <v>No</v>
      </c>
    </row>
    <row r="846" spans="2:10" x14ac:dyDescent="0.25">
      <c r="B846" s="24">
        <f>Table1[[#This Row],[Character name]]</f>
        <v>0</v>
      </c>
      <c r="C846" s="25">
        <f>Table1[[#This Row],[At Handle]]</f>
        <v>0</v>
      </c>
      <c r="D846" s="25">
        <f>Table1[[#This Row],[Fleet Rank]]</f>
        <v>0</v>
      </c>
      <c r="E846" s="25">
        <f>Table1[[#This Row],[PVP For ADV]]</f>
        <v>0</v>
      </c>
      <c r="F846" s="25">
        <f>Table1[[#This Row],[STF Lead For ADV]]</f>
        <v>0</v>
      </c>
      <c r="G846" s="25" t="str">
        <f>IF(Table1[[#This Row],[LFC Still Needed For ADV]]&lt;0,"Yes","No")</f>
        <v>No</v>
      </c>
      <c r="H846">
        <f>Table1[[#This Row],[On Website]]</f>
        <v>0</v>
      </c>
      <c r="I846">
        <f>Table1[[#This Row],[Setup Team Speak]]</f>
        <v>0</v>
      </c>
      <c r="J846" s="26" t="str">
        <f>IF(AND(Table2[[#This Row],[STF for ADV]],Table2[[#This Row],[PVP For ADV]],Table2[[#This Row],[On Website]],Table2[[#This Row],[Setup Team Speak]]="Yes"),"Yes","No")</f>
        <v>No</v>
      </c>
    </row>
    <row r="847" spans="2:10" x14ac:dyDescent="0.25">
      <c r="B847" s="24">
        <f>Table1[[#This Row],[Character name]]</f>
        <v>0</v>
      </c>
      <c r="C847" s="25">
        <f>Table1[[#This Row],[At Handle]]</f>
        <v>0</v>
      </c>
      <c r="D847" s="25">
        <f>Table1[[#This Row],[Fleet Rank]]</f>
        <v>0</v>
      </c>
      <c r="E847" s="25">
        <f>Table1[[#This Row],[PVP For ADV]]</f>
        <v>0</v>
      </c>
      <c r="F847" s="25">
        <f>Table1[[#This Row],[STF Lead For ADV]]</f>
        <v>0</v>
      </c>
      <c r="G847" s="25" t="str">
        <f>IF(Table1[[#This Row],[LFC Still Needed For ADV]]&lt;0,"Yes","No")</f>
        <v>No</v>
      </c>
      <c r="H847">
        <f>Table1[[#This Row],[On Website]]</f>
        <v>0</v>
      </c>
      <c r="I847">
        <f>Table1[[#This Row],[Setup Team Speak]]</f>
        <v>0</v>
      </c>
      <c r="J847" s="26" t="str">
        <f>IF(AND(Table2[[#This Row],[STF for ADV]],Table2[[#This Row],[PVP For ADV]],Table2[[#This Row],[On Website]],Table2[[#This Row],[Setup Team Speak]]="Yes"),"Yes","No")</f>
        <v>No</v>
      </c>
    </row>
    <row r="848" spans="2:10" x14ac:dyDescent="0.25">
      <c r="B848" s="24">
        <f>Table1[[#This Row],[Character name]]</f>
        <v>0</v>
      </c>
      <c r="C848" s="25">
        <f>Table1[[#This Row],[At Handle]]</f>
        <v>0</v>
      </c>
      <c r="D848" s="25">
        <f>Table1[[#This Row],[Fleet Rank]]</f>
        <v>0</v>
      </c>
      <c r="E848" s="25">
        <f>Table1[[#This Row],[PVP For ADV]]</f>
        <v>0</v>
      </c>
      <c r="F848" s="25">
        <f>Table1[[#This Row],[STF Lead For ADV]]</f>
        <v>0</v>
      </c>
      <c r="G848" s="25" t="str">
        <f>IF(Table1[[#This Row],[LFC Still Needed For ADV]]&lt;0,"Yes","No")</f>
        <v>No</v>
      </c>
      <c r="H848">
        <f>Table1[[#This Row],[On Website]]</f>
        <v>0</v>
      </c>
      <c r="I848">
        <f>Table1[[#This Row],[Setup Team Speak]]</f>
        <v>0</v>
      </c>
      <c r="J848" s="26" t="str">
        <f>IF(AND(Table2[[#This Row],[STF for ADV]],Table2[[#This Row],[PVP For ADV]],Table2[[#This Row],[On Website]],Table2[[#This Row],[Setup Team Speak]]="Yes"),"Yes","No")</f>
        <v>No</v>
      </c>
    </row>
    <row r="849" spans="2:10" x14ac:dyDescent="0.25">
      <c r="B849" s="24">
        <f>Table1[[#This Row],[Character name]]</f>
        <v>0</v>
      </c>
      <c r="C849" s="25">
        <f>Table1[[#This Row],[At Handle]]</f>
        <v>0</v>
      </c>
      <c r="D849" s="25">
        <f>Table1[[#This Row],[Fleet Rank]]</f>
        <v>0</v>
      </c>
      <c r="E849" s="25">
        <f>Table1[[#This Row],[PVP For ADV]]</f>
        <v>0</v>
      </c>
      <c r="F849" s="25">
        <f>Table1[[#This Row],[STF Lead For ADV]]</f>
        <v>0</v>
      </c>
      <c r="G849" s="25" t="str">
        <f>IF(Table1[[#This Row],[LFC Still Needed For ADV]]&lt;0,"Yes","No")</f>
        <v>No</v>
      </c>
      <c r="H849">
        <f>Table1[[#This Row],[On Website]]</f>
        <v>0</v>
      </c>
      <c r="I849">
        <f>Table1[[#This Row],[Setup Team Speak]]</f>
        <v>0</v>
      </c>
      <c r="J849" s="26" t="str">
        <f>IF(AND(Table2[[#This Row],[STF for ADV]],Table2[[#This Row],[PVP For ADV]],Table2[[#This Row],[On Website]],Table2[[#This Row],[Setup Team Speak]]="Yes"),"Yes","No")</f>
        <v>No</v>
      </c>
    </row>
    <row r="850" spans="2:10" x14ac:dyDescent="0.25">
      <c r="B850" s="24">
        <f>Table1[[#This Row],[Character name]]</f>
        <v>0</v>
      </c>
      <c r="C850" s="25">
        <f>Table1[[#This Row],[At Handle]]</f>
        <v>0</v>
      </c>
      <c r="D850" s="25">
        <f>Table1[[#This Row],[Fleet Rank]]</f>
        <v>0</v>
      </c>
      <c r="E850" s="25">
        <f>Table1[[#This Row],[PVP For ADV]]</f>
        <v>0</v>
      </c>
      <c r="F850" s="25">
        <f>Table1[[#This Row],[STF Lead For ADV]]</f>
        <v>0</v>
      </c>
      <c r="G850" s="25" t="str">
        <f>IF(Table1[[#This Row],[LFC Still Needed For ADV]]&lt;0,"Yes","No")</f>
        <v>No</v>
      </c>
      <c r="H850">
        <f>Table1[[#This Row],[On Website]]</f>
        <v>0</v>
      </c>
      <c r="I850">
        <f>Table1[[#This Row],[Setup Team Speak]]</f>
        <v>0</v>
      </c>
      <c r="J850" s="26" t="str">
        <f>IF(AND(Table2[[#This Row],[STF for ADV]],Table2[[#This Row],[PVP For ADV]],Table2[[#This Row],[On Website]],Table2[[#This Row],[Setup Team Speak]]="Yes"),"Yes","No")</f>
        <v>No</v>
      </c>
    </row>
    <row r="851" spans="2:10" x14ac:dyDescent="0.25">
      <c r="B851" s="24">
        <f>Table1[[#This Row],[Character name]]</f>
        <v>0</v>
      </c>
      <c r="C851" s="25">
        <f>Table1[[#This Row],[At Handle]]</f>
        <v>0</v>
      </c>
      <c r="D851" s="25">
        <f>Table1[[#This Row],[Fleet Rank]]</f>
        <v>0</v>
      </c>
      <c r="E851" s="25">
        <f>Table1[[#This Row],[PVP For ADV]]</f>
        <v>0</v>
      </c>
      <c r="F851" s="25">
        <f>Table1[[#This Row],[STF Lead For ADV]]</f>
        <v>0</v>
      </c>
      <c r="G851" s="25" t="str">
        <f>IF(Table1[[#This Row],[LFC Still Needed For ADV]]&lt;0,"Yes","No")</f>
        <v>No</v>
      </c>
      <c r="H851">
        <f>Table1[[#This Row],[On Website]]</f>
        <v>0</v>
      </c>
      <c r="I851">
        <f>Table1[[#This Row],[Setup Team Speak]]</f>
        <v>0</v>
      </c>
      <c r="J851" s="26" t="str">
        <f>IF(AND(Table2[[#This Row],[STF for ADV]],Table2[[#This Row],[PVP For ADV]],Table2[[#This Row],[On Website]],Table2[[#This Row],[Setup Team Speak]]="Yes"),"Yes","No")</f>
        <v>No</v>
      </c>
    </row>
    <row r="852" spans="2:10" x14ac:dyDescent="0.25">
      <c r="B852" s="24">
        <f>Table1[[#This Row],[Character name]]</f>
        <v>0</v>
      </c>
      <c r="C852" s="25">
        <f>Table1[[#This Row],[At Handle]]</f>
        <v>0</v>
      </c>
      <c r="D852" s="25">
        <f>Table1[[#This Row],[Fleet Rank]]</f>
        <v>0</v>
      </c>
      <c r="E852" s="25">
        <f>Table1[[#This Row],[PVP For ADV]]</f>
        <v>0</v>
      </c>
      <c r="F852" s="25">
        <f>Table1[[#This Row],[STF Lead For ADV]]</f>
        <v>0</v>
      </c>
      <c r="G852" s="25" t="str">
        <f>IF(Table1[[#This Row],[LFC Still Needed For ADV]]&lt;0,"Yes","No")</f>
        <v>No</v>
      </c>
      <c r="H852">
        <f>Table1[[#This Row],[On Website]]</f>
        <v>0</v>
      </c>
      <c r="I852">
        <f>Table1[[#This Row],[Setup Team Speak]]</f>
        <v>0</v>
      </c>
      <c r="J852" s="26" t="str">
        <f>IF(AND(Table2[[#This Row],[STF for ADV]],Table2[[#This Row],[PVP For ADV]],Table2[[#This Row],[On Website]],Table2[[#This Row],[Setup Team Speak]]="Yes"),"Yes","No")</f>
        <v>No</v>
      </c>
    </row>
    <row r="853" spans="2:10" x14ac:dyDescent="0.25">
      <c r="B853" s="24">
        <f>Table1[[#This Row],[Character name]]</f>
        <v>0</v>
      </c>
      <c r="C853" s="25">
        <f>Table1[[#This Row],[At Handle]]</f>
        <v>0</v>
      </c>
      <c r="D853" s="25">
        <f>Table1[[#This Row],[Fleet Rank]]</f>
        <v>0</v>
      </c>
      <c r="E853" s="25">
        <f>Table1[[#This Row],[PVP For ADV]]</f>
        <v>0</v>
      </c>
      <c r="F853" s="25">
        <f>Table1[[#This Row],[STF Lead For ADV]]</f>
        <v>0</v>
      </c>
      <c r="G853" s="25" t="str">
        <f>IF(Table1[[#This Row],[LFC Still Needed For ADV]]&lt;0,"Yes","No")</f>
        <v>No</v>
      </c>
      <c r="H853">
        <f>Table1[[#This Row],[On Website]]</f>
        <v>0</v>
      </c>
      <c r="I853">
        <f>Table1[[#This Row],[Setup Team Speak]]</f>
        <v>0</v>
      </c>
      <c r="J853" s="26" t="str">
        <f>IF(AND(Table2[[#This Row],[STF for ADV]],Table2[[#This Row],[PVP For ADV]],Table2[[#This Row],[On Website]],Table2[[#This Row],[Setup Team Speak]]="Yes"),"Yes","No")</f>
        <v>No</v>
      </c>
    </row>
    <row r="854" spans="2:10" x14ac:dyDescent="0.25">
      <c r="B854" s="24">
        <f>Table1[[#This Row],[Character name]]</f>
        <v>0</v>
      </c>
      <c r="C854" s="25">
        <f>Table1[[#This Row],[At Handle]]</f>
        <v>0</v>
      </c>
      <c r="D854" s="25">
        <f>Table1[[#This Row],[Fleet Rank]]</f>
        <v>0</v>
      </c>
      <c r="E854" s="25">
        <f>Table1[[#This Row],[PVP For ADV]]</f>
        <v>0</v>
      </c>
      <c r="F854" s="25">
        <f>Table1[[#This Row],[STF Lead For ADV]]</f>
        <v>0</v>
      </c>
      <c r="G854" s="25" t="str">
        <f>IF(Table1[[#This Row],[LFC Still Needed For ADV]]&lt;0,"Yes","No")</f>
        <v>No</v>
      </c>
      <c r="H854">
        <f>Table1[[#This Row],[On Website]]</f>
        <v>0</v>
      </c>
      <c r="I854">
        <f>Table1[[#This Row],[Setup Team Speak]]</f>
        <v>0</v>
      </c>
      <c r="J854" s="26" t="str">
        <f>IF(AND(Table2[[#This Row],[STF for ADV]],Table2[[#This Row],[PVP For ADV]],Table2[[#This Row],[On Website]],Table2[[#This Row],[Setup Team Speak]]="Yes"),"Yes","No")</f>
        <v>No</v>
      </c>
    </row>
    <row r="855" spans="2:10" x14ac:dyDescent="0.25">
      <c r="B855" s="24">
        <f>Table1[[#This Row],[Character name]]</f>
        <v>0</v>
      </c>
      <c r="C855" s="25">
        <f>Table1[[#This Row],[At Handle]]</f>
        <v>0</v>
      </c>
      <c r="D855" s="25">
        <f>Table1[[#This Row],[Fleet Rank]]</f>
        <v>0</v>
      </c>
      <c r="E855" s="25">
        <f>Table1[[#This Row],[PVP For ADV]]</f>
        <v>0</v>
      </c>
      <c r="F855" s="25">
        <f>Table1[[#This Row],[STF Lead For ADV]]</f>
        <v>0</v>
      </c>
      <c r="G855" s="25" t="str">
        <f>IF(Table1[[#This Row],[LFC Still Needed For ADV]]&lt;0,"Yes","No")</f>
        <v>No</v>
      </c>
      <c r="H855">
        <f>Table1[[#This Row],[On Website]]</f>
        <v>0</v>
      </c>
      <c r="I855">
        <f>Table1[[#This Row],[Setup Team Speak]]</f>
        <v>0</v>
      </c>
      <c r="J855" s="26" t="str">
        <f>IF(AND(Table2[[#This Row],[STF for ADV]],Table2[[#This Row],[PVP For ADV]],Table2[[#This Row],[On Website]],Table2[[#This Row],[Setup Team Speak]]="Yes"),"Yes","No")</f>
        <v>No</v>
      </c>
    </row>
    <row r="856" spans="2:10" x14ac:dyDescent="0.25">
      <c r="B856" s="24">
        <f>Table1[[#This Row],[Character name]]</f>
        <v>0</v>
      </c>
      <c r="C856" s="25">
        <f>Table1[[#This Row],[At Handle]]</f>
        <v>0</v>
      </c>
      <c r="D856" s="25">
        <f>Table1[[#This Row],[Fleet Rank]]</f>
        <v>0</v>
      </c>
      <c r="E856" s="25">
        <f>Table1[[#This Row],[PVP For ADV]]</f>
        <v>0</v>
      </c>
      <c r="F856" s="25">
        <f>Table1[[#This Row],[STF Lead For ADV]]</f>
        <v>0</v>
      </c>
      <c r="G856" s="25" t="str">
        <f>IF(Table1[[#This Row],[LFC Still Needed For ADV]]&lt;0,"Yes","No")</f>
        <v>No</v>
      </c>
      <c r="H856">
        <f>Table1[[#This Row],[On Website]]</f>
        <v>0</v>
      </c>
      <c r="I856">
        <f>Table1[[#This Row],[Setup Team Speak]]</f>
        <v>0</v>
      </c>
      <c r="J856" s="26" t="str">
        <f>IF(AND(Table2[[#This Row],[STF for ADV]],Table2[[#This Row],[PVP For ADV]],Table2[[#This Row],[On Website]],Table2[[#This Row],[Setup Team Speak]]="Yes"),"Yes","No")</f>
        <v>No</v>
      </c>
    </row>
    <row r="857" spans="2:10" x14ac:dyDescent="0.25">
      <c r="B857" s="24">
        <f>Table1[[#This Row],[Character name]]</f>
        <v>0</v>
      </c>
      <c r="C857" s="25">
        <f>Table1[[#This Row],[At Handle]]</f>
        <v>0</v>
      </c>
      <c r="D857" s="25">
        <f>Table1[[#This Row],[Fleet Rank]]</f>
        <v>0</v>
      </c>
      <c r="E857" s="25">
        <f>Table1[[#This Row],[PVP For ADV]]</f>
        <v>0</v>
      </c>
      <c r="F857" s="25">
        <f>Table1[[#This Row],[STF Lead For ADV]]</f>
        <v>0</v>
      </c>
      <c r="G857" s="25" t="str">
        <f>IF(Table1[[#This Row],[LFC Still Needed For ADV]]&lt;0,"Yes","No")</f>
        <v>No</v>
      </c>
      <c r="H857">
        <f>Table1[[#This Row],[On Website]]</f>
        <v>0</v>
      </c>
      <c r="I857">
        <f>Table1[[#This Row],[Setup Team Speak]]</f>
        <v>0</v>
      </c>
      <c r="J857" s="26" t="str">
        <f>IF(AND(Table2[[#This Row],[STF for ADV]],Table2[[#This Row],[PVP For ADV]],Table2[[#This Row],[On Website]],Table2[[#This Row],[Setup Team Speak]]="Yes"),"Yes","No")</f>
        <v>No</v>
      </c>
    </row>
    <row r="858" spans="2:10" x14ac:dyDescent="0.25">
      <c r="B858" s="24">
        <f>Table1[[#This Row],[Character name]]</f>
        <v>0</v>
      </c>
      <c r="C858" s="25">
        <f>Table1[[#This Row],[At Handle]]</f>
        <v>0</v>
      </c>
      <c r="D858" s="25">
        <f>Table1[[#This Row],[Fleet Rank]]</f>
        <v>0</v>
      </c>
      <c r="E858" s="25">
        <f>Table1[[#This Row],[PVP For ADV]]</f>
        <v>0</v>
      </c>
      <c r="F858" s="25">
        <f>Table1[[#This Row],[STF Lead For ADV]]</f>
        <v>0</v>
      </c>
      <c r="G858" s="25" t="str">
        <f>IF(Table1[[#This Row],[LFC Still Needed For ADV]]&lt;0,"Yes","No")</f>
        <v>No</v>
      </c>
      <c r="H858">
        <f>Table1[[#This Row],[On Website]]</f>
        <v>0</v>
      </c>
      <c r="I858">
        <f>Table1[[#This Row],[Setup Team Speak]]</f>
        <v>0</v>
      </c>
      <c r="J858" s="26" t="str">
        <f>IF(AND(Table2[[#This Row],[STF for ADV]],Table2[[#This Row],[PVP For ADV]],Table2[[#This Row],[On Website]],Table2[[#This Row],[Setup Team Speak]]="Yes"),"Yes","No")</f>
        <v>No</v>
      </c>
    </row>
    <row r="859" spans="2:10" x14ac:dyDescent="0.25">
      <c r="B859" s="24">
        <f>Table1[[#This Row],[Character name]]</f>
        <v>0</v>
      </c>
      <c r="C859" s="25">
        <f>Table1[[#This Row],[At Handle]]</f>
        <v>0</v>
      </c>
      <c r="D859" s="25">
        <f>Table1[[#This Row],[Fleet Rank]]</f>
        <v>0</v>
      </c>
      <c r="E859" s="25">
        <f>Table1[[#This Row],[PVP For ADV]]</f>
        <v>0</v>
      </c>
      <c r="F859" s="25">
        <f>Table1[[#This Row],[STF Lead For ADV]]</f>
        <v>0</v>
      </c>
      <c r="G859" s="25" t="str">
        <f>IF(Table1[[#This Row],[LFC Still Needed For ADV]]&lt;0,"Yes","No")</f>
        <v>No</v>
      </c>
      <c r="H859">
        <f>Table1[[#This Row],[On Website]]</f>
        <v>0</v>
      </c>
      <c r="I859">
        <f>Table1[[#This Row],[Setup Team Speak]]</f>
        <v>0</v>
      </c>
      <c r="J859" s="26" t="str">
        <f>IF(AND(Table2[[#This Row],[STF for ADV]],Table2[[#This Row],[PVP For ADV]],Table2[[#This Row],[On Website]],Table2[[#This Row],[Setup Team Speak]]="Yes"),"Yes","No")</f>
        <v>No</v>
      </c>
    </row>
    <row r="860" spans="2:10" x14ac:dyDescent="0.25">
      <c r="B860" s="24">
        <f>Table1[[#This Row],[Character name]]</f>
        <v>0</v>
      </c>
      <c r="C860" s="25">
        <f>Table1[[#This Row],[At Handle]]</f>
        <v>0</v>
      </c>
      <c r="D860" s="25">
        <f>Table1[[#This Row],[Fleet Rank]]</f>
        <v>0</v>
      </c>
      <c r="E860" s="25">
        <f>Table1[[#This Row],[PVP For ADV]]</f>
        <v>0</v>
      </c>
      <c r="F860" s="25">
        <f>Table1[[#This Row],[STF Lead For ADV]]</f>
        <v>0</v>
      </c>
      <c r="G860" s="25" t="str">
        <f>IF(Table1[[#This Row],[LFC Still Needed For ADV]]&lt;0,"Yes","No")</f>
        <v>No</v>
      </c>
      <c r="H860">
        <f>Table1[[#This Row],[On Website]]</f>
        <v>0</v>
      </c>
      <c r="I860">
        <f>Table1[[#This Row],[Setup Team Speak]]</f>
        <v>0</v>
      </c>
      <c r="J860" s="26" t="str">
        <f>IF(AND(Table2[[#This Row],[STF for ADV]],Table2[[#This Row],[PVP For ADV]],Table2[[#This Row],[On Website]],Table2[[#This Row],[Setup Team Speak]]="Yes"),"Yes","No")</f>
        <v>No</v>
      </c>
    </row>
    <row r="861" spans="2:10" x14ac:dyDescent="0.25">
      <c r="B861" s="24">
        <f>Table1[[#This Row],[Character name]]</f>
        <v>0</v>
      </c>
      <c r="C861" s="25">
        <f>Table1[[#This Row],[At Handle]]</f>
        <v>0</v>
      </c>
      <c r="D861" s="25">
        <f>Table1[[#This Row],[Fleet Rank]]</f>
        <v>0</v>
      </c>
      <c r="E861" s="25">
        <f>Table1[[#This Row],[PVP For ADV]]</f>
        <v>0</v>
      </c>
      <c r="F861" s="25">
        <f>Table1[[#This Row],[STF Lead For ADV]]</f>
        <v>0</v>
      </c>
      <c r="G861" s="25" t="str">
        <f>IF(Table1[[#This Row],[LFC Still Needed For ADV]]&lt;0,"Yes","No")</f>
        <v>No</v>
      </c>
      <c r="H861">
        <f>Table1[[#This Row],[On Website]]</f>
        <v>0</v>
      </c>
      <c r="I861">
        <f>Table1[[#This Row],[Setup Team Speak]]</f>
        <v>0</v>
      </c>
      <c r="J861" s="26" t="str">
        <f>IF(AND(Table2[[#This Row],[STF for ADV]],Table2[[#This Row],[PVP For ADV]],Table2[[#This Row],[On Website]],Table2[[#This Row],[Setup Team Speak]]="Yes"),"Yes","No")</f>
        <v>No</v>
      </c>
    </row>
    <row r="862" spans="2:10" x14ac:dyDescent="0.25">
      <c r="B862" s="24">
        <f>Table1[[#This Row],[Character name]]</f>
        <v>0</v>
      </c>
      <c r="C862" s="25">
        <f>Table1[[#This Row],[At Handle]]</f>
        <v>0</v>
      </c>
      <c r="D862" s="25">
        <f>Table1[[#This Row],[Fleet Rank]]</f>
        <v>0</v>
      </c>
      <c r="E862" s="25">
        <f>Table1[[#This Row],[PVP For ADV]]</f>
        <v>0</v>
      </c>
      <c r="F862" s="25">
        <f>Table1[[#This Row],[STF Lead For ADV]]</f>
        <v>0</v>
      </c>
      <c r="G862" s="25" t="str">
        <f>IF(Table1[[#This Row],[LFC Still Needed For ADV]]&lt;0,"Yes","No")</f>
        <v>No</v>
      </c>
      <c r="H862">
        <f>Table1[[#This Row],[On Website]]</f>
        <v>0</v>
      </c>
      <c r="I862">
        <f>Table1[[#This Row],[Setup Team Speak]]</f>
        <v>0</v>
      </c>
      <c r="J862" s="26" t="str">
        <f>IF(AND(Table2[[#This Row],[STF for ADV]],Table2[[#This Row],[PVP For ADV]],Table2[[#This Row],[On Website]],Table2[[#This Row],[Setup Team Speak]]="Yes"),"Yes","No")</f>
        <v>No</v>
      </c>
    </row>
    <row r="863" spans="2:10" x14ac:dyDescent="0.25">
      <c r="B863" s="24">
        <f>Table1[[#This Row],[Character name]]</f>
        <v>0</v>
      </c>
      <c r="C863" s="25">
        <f>Table1[[#This Row],[At Handle]]</f>
        <v>0</v>
      </c>
      <c r="D863" s="25">
        <f>Table1[[#This Row],[Fleet Rank]]</f>
        <v>0</v>
      </c>
      <c r="E863" s="25">
        <f>Table1[[#This Row],[PVP For ADV]]</f>
        <v>0</v>
      </c>
      <c r="F863" s="25">
        <f>Table1[[#This Row],[STF Lead For ADV]]</f>
        <v>0</v>
      </c>
      <c r="G863" s="25" t="str">
        <f>IF(Table1[[#This Row],[LFC Still Needed For ADV]]&lt;0,"Yes","No")</f>
        <v>No</v>
      </c>
      <c r="H863">
        <f>Table1[[#This Row],[On Website]]</f>
        <v>0</v>
      </c>
      <c r="I863">
        <f>Table1[[#This Row],[Setup Team Speak]]</f>
        <v>0</v>
      </c>
      <c r="J863" s="26" t="str">
        <f>IF(AND(Table2[[#This Row],[STF for ADV]],Table2[[#This Row],[PVP For ADV]],Table2[[#This Row],[On Website]],Table2[[#This Row],[Setup Team Speak]]="Yes"),"Yes","No")</f>
        <v>No</v>
      </c>
    </row>
    <row r="864" spans="2:10" x14ac:dyDescent="0.25">
      <c r="B864" s="24">
        <f>Table1[[#This Row],[Character name]]</f>
        <v>0</v>
      </c>
      <c r="C864" s="25">
        <f>Table1[[#This Row],[At Handle]]</f>
        <v>0</v>
      </c>
      <c r="D864" s="25">
        <f>Table1[[#This Row],[Fleet Rank]]</f>
        <v>0</v>
      </c>
      <c r="E864" s="25">
        <f>Table1[[#This Row],[PVP For ADV]]</f>
        <v>0</v>
      </c>
      <c r="F864" s="25">
        <f>Table1[[#This Row],[STF Lead For ADV]]</f>
        <v>0</v>
      </c>
      <c r="G864" s="25" t="str">
        <f>IF(Table1[[#This Row],[LFC Still Needed For ADV]]&lt;0,"Yes","No")</f>
        <v>No</v>
      </c>
      <c r="H864">
        <f>Table1[[#This Row],[On Website]]</f>
        <v>0</v>
      </c>
      <c r="I864">
        <f>Table1[[#This Row],[Setup Team Speak]]</f>
        <v>0</v>
      </c>
      <c r="J864" s="26" t="str">
        <f>IF(AND(Table2[[#This Row],[STF for ADV]],Table2[[#This Row],[PVP For ADV]],Table2[[#This Row],[On Website]],Table2[[#This Row],[Setup Team Speak]]="Yes"),"Yes","No")</f>
        <v>No</v>
      </c>
    </row>
    <row r="865" spans="2:10" x14ac:dyDescent="0.25">
      <c r="B865" s="24">
        <f>Table1[[#This Row],[Character name]]</f>
        <v>0</v>
      </c>
      <c r="C865" s="25">
        <f>Table1[[#This Row],[At Handle]]</f>
        <v>0</v>
      </c>
      <c r="D865" s="25">
        <f>Table1[[#This Row],[Fleet Rank]]</f>
        <v>0</v>
      </c>
      <c r="E865" s="25">
        <f>Table1[[#This Row],[PVP For ADV]]</f>
        <v>0</v>
      </c>
      <c r="F865" s="25">
        <f>Table1[[#This Row],[STF Lead For ADV]]</f>
        <v>0</v>
      </c>
      <c r="G865" s="25" t="str">
        <f>IF(Table1[[#This Row],[LFC Still Needed For ADV]]&lt;0,"Yes","No")</f>
        <v>No</v>
      </c>
      <c r="H865">
        <f>Table1[[#This Row],[On Website]]</f>
        <v>0</v>
      </c>
      <c r="I865">
        <f>Table1[[#This Row],[Setup Team Speak]]</f>
        <v>0</v>
      </c>
      <c r="J865" s="26" t="str">
        <f>IF(AND(Table2[[#This Row],[STF for ADV]],Table2[[#This Row],[PVP For ADV]],Table2[[#This Row],[On Website]],Table2[[#This Row],[Setup Team Speak]]="Yes"),"Yes","No")</f>
        <v>No</v>
      </c>
    </row>
    <row r="866" spans="2:10" x14ac:dyDescent="0.25">
      <c r="B866" s="24">
        <f>Table1[[#This Row],[Character name]]</f>
        <v>0</v>
      </c>
      <c r="C866" s="25">
        <f>Table1[[#This Row],[At Handle]]</f>
        <v>0</v>
      </c>
      <c r="D866" s="25">
        <f>Table1[[#This Row],[Fleet Rank]]</f>
        <v>0</v>
      </c>
      <c r="E866" s="25">
        <f>Table1[[#This Row],[PVP For ADV]]</f>
        <v>0</v>
      </c>
      <c r="F866" s="25">
        <f>Table1[[#This Row],[STF Lead For ADV]]</f>
        <v>0</v>
      </c>
      <c r="G866" s="25" t="str">
        <f>IF(Table1[[#This Row],[LFC Still Needed For ADV]]&lt;0,"Yes","No")</f>
        <v>No</v>
      </c>
      <c r="H866">
        <f>Table1[[#This Row],[On Website]]</f>
        <v>0</v>
      </c>
      <c r="I866">
        <f>Table1[[#This Row],[Setup Team Speak]]</f>
        <v>0</v>
      </c>
      <c r="J866" s="26" t="str">
        <f>IF(AND(Table2[[#This Row],[STF for ADV]],Table2[[#This Row],[PVP For ADV]],Table2[[#This Row],[On Website]],Table2[[#This Row],[Setup Team Speak]]="Yes"),"Yes","No")</f>
        <v>No</v>
      </c>
    </row>
    <row r="867" spans="2:10" x14ac:dyDescent="0.25">
      <c r="B867" s="24">
        <f>Table1[[#This Row],[Character name]]</f>
        <v>0</v>
      </c>
      <c r="C867" s="25">
        <f>Table1[[#This Row],[At Handle]]</f>
        <v>0</v>
      </c>
      <c r="D867" s="25">
        <f>Table1[[#This Row],[Fleet Rank]]</f>
        <v>0</v>
      </c>
      <c r="E867" s="25">
        <f>Table1[[#This Row],[PVP For ADV]]</f>
        <v>0</v>
      </c>
      <c r="F867" s="25">
        <f>Table1[[#This Row],[STF Lead For ADV]]</f>
        <v>0</v>
      </c>
      <c r="G867" s="25" t="str">
        <f>IF(Table1[[#This Row],[LFC Still Needed For ADV]]&lt;0,"Yes","No")</f>
        <v>No</v>
      </c>
      <c r="H867">
        <f>Table1[[#This Row],[On Website]]</f>
        <v>0</v>
      </c>
      <c r="I867">
        <f>Table1[[#This Row],[Setup Team Speak]]</f>
        <v>0</v>
      </c>
      <c r="J867" s="26" t="str">
        <f>IF(AND(Table2[[#This Row],[STF for ADV]],Table2[[#This Row],[PVP For ADV]],Table2[[#This Row],[On Website]],Table2[[#This Row],[Setup Team Speak]]="Yes"),"Yes","No")</f>
        <v>No</v>
      </c>
    </row>
    <row r="868" spans="2:10" x14ac:dyDescent="0.25">
      <c r="B868" s="24">
        <f>Table1[[#This Row],[Character name]]</f>
        <v>0</v>
      </c>
      <c r="C868" s="25">
        <f>Table1[[#This Row],[At Handle]]</f>
        <v>0</v>
      </c>
      <c r="D868" s="25">
        <f>Table1[[#This Row],[Fleet Rank]]</f>
        <v>0</v>
      </c>
      <c r="E868" s="25">
        <f>Table1[[#This Row],[PVP For ADV]]</f>
        <v>0</v>
      </c>
      <c r="F868" s="25">
        <f>Table1[[#This Row],[STF Lead For ADV]]</f>
        <v>0</v>
      </c>
      <c r="G868" s="25" t="str">
        <f>IF(Table1[[#This Row],[LFC Still Needed For ADV]]&lt;0,"Yes","No")</f>
        <v>No</v>
      </c>
      <c r="H868">
        <f>Table1[[#This Row],[On Website]]</f>
        <v>0</v>
      </c>
      <c r="I868">
        <f>Table1[[#This Row],[Setup Team Speak]]</f>
        <v>0</v>
      </c>
      <c r="J868" s="26" t="str">
        <f>IF(AND(Table2[[#This Row],[STF for ADV]],Table2[[#This Row],[PVP For ADV]],Table2[[#This Row],[On Website]],Table2[[#This Row],[Setup Team Speak]]="Yes"),"Yes","No")</f>
        <v>No</v>
      </c>
    </row>
    <row r="869" spans="2:10" x14ac:dyDescent="0.25">
      <c r="B869" s="24">
        <f>Table1[[#This Row],[Character name]]</f>
        <v>0</v>
      </c>
      <c r="C869" s="25">
        <f>Table1[[#This Row],[At Handle]]</f>
        <v>0</v>
      </c>
      <c r="D869" s="25">
        <f>Table1[[#This Row],[Fleet Rank]]</f>
        <v>0</v>
      </c>
      <c r="E869" s="25">
        <f>Table1[[#This Row],[PVP For ADV]]</f>
        <v>0</v>
      </c>
      <c r="F869" s="25">
        <f>Table1[[#This Row],[STF Lead For ADV]]</f>
        <v>0</v>
      </c>
      <c r="G869" s="25" t="str">
        <f>IF(Table1[[#This Row],[LFC Still Needed For ADV]]&lt;0,"Yes","No")</f>
        <v>No</v>
      </c>
      <c r="H869">
        <f>Table1[[#This Row],[On Website]]</f>
        <v>0</v>
      </c>
      <c r="I869">
        <f>Table1[[#This Row],[Setup Team Speak]]</f>
        <v>0</v>
      </c>
      <c r="J869" s="26" t="str">
        <f>IF(AND(Table2[[#This Row],[STF for ADV]],Table2[[#This Row],[PVP For ADV]],Table2[[#This Row],[On Website]],Table2[[#This Row],[Setup Team Speak]]="Yes"),"Yes","No")</f>
        <v>No</v>
      </c>
    </row>
    <row r="870" spans="2:10" x14ac:dyDescent="0.25">
      <c r="B870" s="24">
        <f>Table1[[#This Row],[Character name]]</f>
        <v>0</v>
      </c>
      <c r="C870" s="25">
        <f>Table1[[#This Row],[At Handle]]</f>
        <v>0</v>
      </c>
      <c r="D870" s="25">
        <f>Table1[[#This Row],[Fleet Rank]]</f>
        <v>0</v>
      </c>
      <c r="E870" s="25">
        <f>Table1[[#This Row],[PVP For ADV]]</f>
        <v>0</v>
      </c>
      <c r="F870" s="25">
        <f>Table1[[#This Row],[STF Lead For ADV]]</f>
        <v>0</v>
      </c>
      <c r="G870" s="25" t="str">
        <f>IF(Table1[[#This Row],[LFC Still Needed For ADV]]&lt;0,"Yes","No")</f>
        <v>No</v>
      </c>
      <c r="H870">
        <f>Table1[[#This Row],[On Website]]</f>
        <v>0</v>
      </c>
      <c r="I870">
        <f>Table1[[#This Row],[Setup Team Speak]]</f>
        <v>0</v>
      </c>
      <c r="J870" s="26" t="str">
        <f>IF(AND(Table2[[#This Row],[STF for ADV]],Table2[[#This Row],[PVP For ADV]],Table2[[#This Row],[On Website]],Table2[[#This Row],[Setup Team Speak]]="Yes"),"Yes","No")</f>
        <v>No</v>
      </c>
    </row>
    <row r="871" spans="2:10" x14ac:dyDescent="0.25">
      <c r="B871" s="24">
        <f>Table1[[#This Row],[Character name]]</f>
        <v>0</v>
      </c>
      <c r="C871" s="25">
        <f>Table1[[#This Row],[At Handle]]</f>
        <v>0</v>
      </c>
      <c r="D871" s="25">
        <f>Table1[[#This Row],[Fleet Rank]]</f>
        <v>0</v>
      </c>
      <c r="E871" s="25">
        <f>Table1[[#This Row],[PVP For ADV]]</f>
        <v>0</v>
      </c>
      <c r="F871" s="25">
        <f>Table1[[#This Row],[STF Lead For ADV]]</f>
        <v>0</v>
      </c>
      <c r="G871" s="25" t="str">
        <f>IF(Table1[[#This Row],[LFC Still Needed For ADV]]&lt;0,"Yes","No")</f>
        <v>No</v>
      </c>
      <c r="H871">
        <f>Table1[[#This Row],[On Website]]</f>
        <v>0</v>
      </c>
      <c r="I871">
        <f>Table1[[#This Row],[Setup Team Speak]]</f>
        <v>0</v>
      </c>
      <c r="J871" s="26" t="str">
        <f>IF(AND(Table2[[#This Row],[STF for ADV]],Table2[[#This Row],[PVP For ADV]],Table2[[#This Row],[On Website]],Table2[[#This Row],[Setup Team Speak]]="Yes"),"Yes","No")</f>
        <v>No</v>
      </c>
    </row>
    <row r="872" spans="2:10" x14ac:dyDescent="0.25">
      <c r="B872" s="24">
        <f>Table1[[#This Row],[Character name]]</f>
        <v>0</v>
      </c>
      <c r="C872" s="25">
        <f>Table1[[#This Row],[At Handle]]</f>
        <v>0</v>
      </c>
      <c r="D872" s="25">
        <f>Table1[[#This Row],[Fleet Rank]]</f>
        <v>0</v>
      </c>
      <c r="E872" s="25">
        <f>Table1[[#This Row],[PVP For ADV]]</f>
        <v>0</v>
      </c>
      <c r="F872" s="25">
        <f>Table1[[#This Row],[STF Lead For ADV]]</f>
        <v>0</v>
      </c>
      <c r="G872" s="25" t="str">
        <f>IF(Table1[[#This Row],[LFC Still Needed For ADV]]&lt;0,"Yes","No")</f>
        <v>No</v>
      </c>
      <c r="H872">
        <f>Table1[[#This Row],[On Website]]</f>
        <v>0</v>
      </c>
      <c r="I872">
        <f>Table1[[#This Row],[Setup Team Speak]]</f>
        <v>0</v>
      </c>
      <c r="J872" s="26" t="str">
        <f>IF(AND(Table2[[#This Row],[STF for ADV]],Table2[[#This Row],[PVP For ADV]],Table2[[#This Row],[On Website]],Table2[[#This Row],[Setup Team Speak]]="Yes"),"Yes","No")</f>
        <v>No</v>
      </c>
    </row>
    <row r="873" spans="2:10" x14ac:dyDescent="0.25">
      <c r="B873" s="24">
        <f>Table1[[#This Row],[Character name]]</f>
        <v>0</v>
      </c>
      <c r="C873" s="25">
        <f>Table1[[#This Row],[At Handle]]</f>
        <v>0</v>
      </c>
      <c r="D873" s="25">
        <f>Table1[[#This Row],[Fleet Rank]]</f>
        <v>0</v>
      </c>
      <c r="E873" s="25">
        <f>Table1[[#This Row],[PVP For ADV]]</f>
        <v>0</v>
      </c>
      <c r="F873" s="25">
        <f>Table1[[#This Row],[STF Lead For ADV]]</f>
        <v>0</v>
      </c>
      <c r="G873" s="25" t="str">
        <f>IF(Table1[[#This Row],[LFC Still Needed For ADV]]&lt;0,"Yes","No")</f>
        <v>No</v>
      </c>
      <c r="H873">
        <f>Table1[[#This Row],[On Website]]</f>
        <v>0</v>
      </c>
      <c r="I873">
        <f>Table1[[#This Row],[Setup Team Speak]]</f>
        <v>0</v>
      </c>
      <c r="J873" s="26" t="str">
        <f>IF(AND(Table2[[#This Row],[STF for ADV]],Table2[[#This Row],[PVP For ADV]],Table2[[#This Row],[On Website]],Table2[[#This Row],[Setup Team Speak]]="Yes"),"Yes","No")</f>
        <v>No</v>
      </c>
    </row>
    <row r="874" spans="2:10" x14ac:dyDescent="0.25">
      <c r="B874" s="24">
        <f>Table1[[#This Row],[Character name]]</f>
        <v>0</v>
      </c>
      <c r="C874" s="25">
        <f>Table1[[#This Row],[At Handle]]</f>
        <v>0</v>
      </c>
      <c r="D874" s="25">
        <f>Table1[[#This Row],[Fleet Rank]]</f>
        <v>0</v>
      </c>
      <c r="E874" s="25">
        <f>Table1[[#This Row],[PVP For ADV]]</f>
        <v>0</v>
      </c>
      <c r="F874" s="25">
        <f>Table1[[#This Row],[STF Lead For ADV]]</f>
        <v>0</v>
      </c>
      <c r="G874" s="25" t="str">
        <f>IF(Table1[[#This Row],[LFC Still Needed For ADV]]&lt;0,"Yes","No")</f>
        <v>No</v>
      </c>
      <c r="H874">
        <f>Table1[[#This Row],[On Website]]</f>
        <v>0</v>
      </c>
      <c r="I874">
        <f>Table1[[#This Row],[Setup Team Speak]]</f>
        <v>0</v>
      </c>
      <c r="J874" s="26" t="str">
        <f>IF(AND(Table2[[#This Row],[STF for ADV]],Table2[[#This Row],[PVP For ADV]],Table2[[#This Row],[On Website]],Table2[[#This Row],[Setup Team Speak]]="Yes"),"Yes","No")</f>
        <v>No</v>
      </c>
    </row>
    <row r="875" spans="2:10" x14ac:dyDescent="0.25">
      <c r="B875" s="24">
        <f>Table1[[#This Row],[Character name]]</f>
        <v>0</v>
      </c>
      <c r="C875" s="25">
        <f>Table1[[#This Row],[At Handle]]</f>
        <v>0</v>
      </c>
      <c r="D875" s="25">
        <f>Table1[[#This Row],[Fleet Rank]]</f>
        <v>0</v>
      </c>
      <c r="E875" s="25">
        <f>Table1[[#This Row],[PVP For ADV]]</f>
        <v>0</v>
      </c>
      <c r="F875" s="25">
        <f>Table1[[#This Row],[STF Lead For ADV]]</f>
        <v>0</v>
      </c>
      <c r="G875" s="25" t="str">
        <f>IF(Table1[[#This Row],[LFC Still Needed For ADV]]&lt;0,"Yes","No")</f>
        <v>No</v>
      </c>
      <c r="H875">
        <f>Table1[[#This Row],[On Website]]</f>
        <v>0</v>
      </c>
      <c r="I875">
        <f>Table1[[#This Row],[Setup Team Speak]]</f>
        <v>0</v>
      </c>
      <c r="J875" s="26" t="str">
        <f>IF(AND(Table2[[#This Row],[STF for ADV]],Table2[[#This Row],[PVP For ADV]],Table2[[#This Row],[On Website]],Table2[[#This Row],[Setup Team Speak]]="Yes"),"Yes","No")</f>
        <v>No</v>
      </c>
    </row>
    <row r="876" spans="2:10" x14ac:dyDescent="0.25">
      <c r="B876" s="24">
        <f>Table1[[#This Row],[Character name]]</f>
        <v>0</v>
      </c>
      <c r="C876" s="25">
        <f>Table1[[#This Row],[At Handle]]</f>
        <v>0</v>
      </c>
      <c r="D876" s="25">
        <f>Table1[[#This Row],[Fleet Rank]]</f>
        <v>0</v>
      </c>
      <c r="E876" s="25">
        <f>Table1[[#This Row],[PVP For ADV]]</f>
        <v>0</v>
      </c>
      <c r="F876" s="25">
        <f>Table1[[#This Row],[STF Lead For ADV]]</f>
        <v>0</v>
      </c>
      <c r="G876" s="25" t="str">
        <f>IF(Table1[[#This Row],[LFC Still Needed For ADV]]&lt;0,"Yes","No")</f>
        <v>No</v>
      </c>
      <c r="H876">
        <f>Table1[[#This Row],[On Website]]</f>
        <v>0</v>
      </c>
      <c r="I876">
        <f>Table1[[#This Row],[Setup Team Speak]]</f>
        <v>0</v>
      </c>
      <c r="J876" s="26" t="str">
        <f>IF(AND(Table2[[#This Row],[STF for ADV]],Table2[[#This Row],[PVP For ADV]],Table2[[#This Row],[On Website]],Table2[[#This Row],[Setup Team Speak]]="Yes"),"Yes","No")</f>
        <v>No</v>
      </c>
    </row>
    <row r="877" spans="2:10" x14ac:dyDescent="0.25">
      <c r="B877" s="24">
        <f>Table1[[#This Row],[Character name]]</f>
        <v>0</v>
      </c>
      <c r="C877" s="25">
        <f>Table1[[#This Row],[At Handle]]</f>
        <v>0</v>
      </c>
      <c r="D877" s="25">
        <f>Table1[[#This Row],[Fleet Rank]]</f>
        <v>0</v>
      </c>
      <c r="E877" s="25">
        <f>Table1[[#This Row],[PVP For ADV]]</f>
        <v>0</v>
      </c>
      <c r="F877" s="25">
        <f>Table1[[#This Row],[STF Lead For ADV]]</f>
        <v>0</v>
      </c>
      <c r="G877" s="25" t="str">
        <f>IF(Table1[[#This Row],[LFC Still Needed For ADV]]&lt;0,"Yes","No")</f>
        <v>No</v>
      </c>
      <c r="H877">
        <f>Table1[[#This Row],[On Website]]</f>
        <v>0</v>
      </c>
      <c r="I877">
        <f>Table1[[#This Row],[Setup Team Speak]]</f>
        <v>0</v>
      </c>
      <c r="J877" s="26" t="str">
        <f>IF(AND(Table2[[#This Row],[STF for ADV]],Table2[[#This Row],[PVP For ADV]],Table2[[#This Row],[On Website]],Table2[[#This Row],[Setup Team Speak]]="Yes"),"Yes","No")</f>
        <v>No</v>
      </c>
    </row>
    <row r="878" spans="2:10" x14ac:dyDescent="0.25">
      <c r="B878" s="24">
        <f>Table1[[#This Row],[Character name]]</f>
        <v>0</v>
      </c>
      <c r="C878" s="25">
        <f>Table1[[#This Row],[At Handle]]</f>
        <v>0</v>
      </c>
      <c r="D878" s="25">
        <f>Table1[[#This Row],[Fleet Rank]]</f>
        <v>0</v>
      </c>
      <c r="E878" s="25">
        <f>Table1[[#This Row],[PVP For ADV]]</f>
        <v>0</v>
      </c>
      <c r="F878" s="25">
        <f>Table1[[#This Row],[STF Lead For ADV]]</f>
        <v>0</v>
      </c>
      <c r="G878" s="25" t="str">
        <f>IF(Table1[[#This Row],[LFC Still Needed For ADV]]&lt;0,"Yes","No")</f>
        <v>No</v>
      </c>
      <c r="H878">
        <f>Table1[[#This Row],[On Website]]</f>
        <v>0</v>
      </c>
      <c r="I878">
        <f>Table1[[#This Row],[Setup Team Speak]]</f>
        <v>0</v>
      </c>
      <c r="J878" s="26" t="str">
        <f>IF(AND(Table2[[#This Row],[STF for ADV]],Table2[[#This Row],[PVP For ADV]],Table2[[#This Row],[On Website]],Table2[[#This Row],[Setup Team Speak]]="Yes"),"Yes","No")</f>
        <v>No</v>
      </c>
    </row>
    <row r="879" spans="2:10" x14ac:dyDescent="0.25">
      <c r="B879" s="24">
        <f>Table1[[#This Row],[Character name]]</f>
        <v>0</v>
      </c>
      <c r="C879" s="25">
        <f>Table1[[#This Row],[At Handle]]</f>
        <v>0</v>
      </c>
      <c r="D879" s="25">
        <f>Table1[[#This Row],[Fleet Rank]]</f>
        <v>0</v>
      </c>
      <c r="E879" s="25">
        <f>Table1[[#This Row],[PVP For ADV]]</f>
        <v>0</v>
      </c>
      <c r="F879" s="25">
        <f>Table1[[#This Row],[STF Lead For ADV]]</f>
        <v>0</v>
      </c>
      <c r="G879" s="25" t="str">
        <f>IF(Table1[[#This Row],[LFC Still Needed For ADV]]&lt;0,"Yes","No")</f>
        <v>No</v>
      </c>
      <c r="H879">
        <f>Table1[[#This Row],[On Website]]</f>
        <v>0</v>
      </c>
      <c r="I879">
        <f>Table1[[#This Row],[Setup Team Speak]]</f>
        <v>0</v>
      </c>
      <c r="J879" s="26" t="str">
        <f>IF(AND(Table2[[#This Row],[STF for ADV]],Table2[[#This Row],[PVP For ADV]],Table2[[#This Row],[On Website]],Table2[[#This Row],[Setup Team Speak]]="Yes"),"Yes","No")</f>
        <v>No</v>
      </c>
    </row>
    <row r="880" spans="2:10" x14ac:dyDescent="0.25">
      <c r="B880" s="24">
        <f>Table1[[#This Row],[Character name]]</f>
        <v>0</v>
      </c>
      <c r="C880" s="25">
        <f>Table1[[#This Row],[At Handle]]</f>
        <v>0</v>
      </c>
      <c r="D880" s="25">
        <f>Table1[[#This Row],[Fleet Rank]]</f>
        <v>0</v>
      </c>
      <c r="E880" s="25">
        <f>Table1[[#This Row],[PVP For ADV]]</f>
        <v>0</v>
      </c>
      <c r="F880" s="25">
        <f>Table1[[#This Row],[STF Lead For ADV]]</f>
        <v>0</v>
      </c>
      <c r="G880" s="25" t="str">
        <f>IF(Table1[[#This Row],[LFC Still Needed For ADV]]&lt;0,"Yes","No")</f>
        <v>No</v>
      </c>
      <c r="H880">
        <f>Table1[[#This Row],[On Website]]</f>
        <v>0</v>
      </c>
      <c r="I880">
        <f>Table1[[#This Row],[Setup Team Speak]]</f>
        <v>0</v>
      </c>
      <c r="J880" s="26" t="str">
        <f>IF(AND(Table2[[#This Row],[STF for ADV]],Table2[[#This Row],[PVP For ADV]],Table2[[#This Row],[On Website]],Table2[[#This Row],[Setup Team Speak]]="Yes"),"Yes","No")</f>
        <v>No</v>
      </c>
    </row>
    <row r="881" spans="2:10" x14ac:dyDescent="0.25">
      <c r="B881" s="24">
        <f>Table1[[#This Row],[Character name]]</f>
        <v>0</v>
      </c>
      <c r="C881" s="25">
        <f>Table1[[#This Row],[At Handle]]</f>
        <v>0</v>
      </c>
      <c r="D881" s="25">
        <f>Table1[[#This Row],[Fleet Rank]]</f>
        <v>0</v>
      </c>
      <c r="E881" s="25">
        <f>Table1[[#This Row],[PVP For ADV]]</f>
        <v>0</v>
      </c>
      <c r="F881" s="25">
        <f>Table1[[#This Row],[STF Lead For ADV]]</f>
        <v>0</v>
      </c>
      <c r="G881" s="25" t="str">
        <f>IF(Table1[[#This Row],[LFC Still Needed For ADV]]&lt;0,"Yes","No")</f>
        <v>No</v>
      </c>
      <c r="H881">
        <f>Table1[[#This Row],[On Website]]</f>
        <v>0</v>
      </c>
      <c r="I881">
        <f>Table1[[#This Row],[Setup Team Speak]]</f>
        <v>0</v>
      </c>
      <c r="J881" s="26" t="str">
        <f>IF(AND(Table2[[#This Row],[STF for ADV]],Table2[[#This Row],[PVP For ADV]],Table2[[#This Row],[On Website]],Table2[[#This Row],[Setup Team Speak]]="Yes"),"Yes","No")</f>
        <v>No</v>
      </c>
    </row>
    <row r="882" spans="2:10" x14ac:dyDescent="0.25">
      <c r="B882" s="24">
        <f>Table1[[#This Row],[Character name]]</f>
        <v>0</v>
      </c>
      <c r="C882" s="25">
        <f>Table1[[#This Row],[At Handle]]</f>
        <v>0</v>
      </c>
      <c r="D882" s="25">
        <f>Table1[[#This Row],[Fleet Rank]]</f>
        <v>0</v>
      </c>
      <c r="E882" s="25">
        <f>Table1[[#This Row],[PVP For ADV]]</f>
        <v>0</v>
      </c>
      <c r="F882" s="25">
        <f>Table1[[#This Row],[STF Lead For ADV]]</f>
        <v>0</v>
      </c>
      <c r="G882" s="25" t="str">
        <f>IF(Table1[[#This Row],[LFC Still Needed For ADV]]&lt;0,"Yes","No")</f>
        <v>No</v>
      </c>
      <c r="H882">
        <f>Table1[[#This Row],[On Website]]</f>
        <v>0</v>
      </c>
      <c r="I882">
        <f>Table1[[#This Row],[Setup Team Speak]]</f>
        <v>0</v>
      </c>
      <c r="J882" s="26" t="str">
        <f>IF(AND(Table2[[#This Row],[STF for ADV]],Table2[[#This Row],[PVP For ADV]],Table2[[#This Row],[On Website]],Table2[[#This Row],[Setup Team Speak]]="Yes"),"Yes","No")</f>
        <v>No</v>
      </c>
    </row>
    <row r="883" spans="2:10" x14ac:dyDescent="0.25">
      <c r="B883" s="24">
        <f>Table1[[#This Row],[Character name]]</f>
        <v>0</v>
      </c>
      <c r="C883" s="25">
        <f>Table1[[#This Row],[At Handle]]</f>
        <v>0</v>
      </c>
      <c r="D883" s="25">
        <f>Table1[[#This Row],[Fleet Rank]]</f>
        <v>0</v>
      </c>
      <c r="E883" s="25">
        <f>Table1[[#This Row],[PVP For ADV]]</f>
        <v>0</v>
      </c>
      <c r="F883" s="25">
        <f>Table1[[#This Row],[STF Lead For ADV]]</f>
        <v>0</v>
      </c>
      <c r="G883" s="25" t="str">
        <f>IF(Table1[[#This Row],[LFC Still Needed For ADV]]&lt;0,"Yes","No")</f>
        <v>No</v>
      </c>
      <c r="H883">
        <f>Table1[[#This Row],[On Website]]</f>
        <v>0</v>
      </c>
      <c r="I883">
        <f>Table1[[#This Row],[Setup Team Speak]]</f>
        <v>0</v>
      </c>
      <c r="J883" s="26" t="str">
        <f>IF(AND(Table2[[#This Row],[STF for ADV]],Table2[[#This Row],[PVP For ADV]],Table2[[#This Row],[On Website]],Table2[[#This Row],[Setup Team Speak]]="Yes"),"Yes","No")</f>
        <v>No</v>
      </c>
    </row>
    <row r="884" spans="2:10" x14ac:dyDescent="0.25">
      <c r="B884" s="24">
        <f>Table1[[#This Row],[Character name]]</f>
        <v>0</v>
      </c>
      <c r="C884" s="25">
        <f>Table1[[#This Row],[At Handle]]</f>
        <v>0</v>
      </c>
      <c r="D884" s="25">
        <f>Table1[[#This Row],[Fleet Rank]]</f>
        <v>0</v>
      </c>
      <c r="E884" s="25">
        <f>Table1[[#This Row],[PVP For ADV]]</f>
        <v>0</v>
      </c>
      <c r="F884" s="25">
        <f>Table1[[#This Row],[STF Lead For ADV]]</f>
        <v>0</v>
      </c>
      <c r="G884" s="25" t="str">
        <f>IF(Table1[[#This Row],[LFC Still Needed For ADV]]&lt;0,"Yes","No")</f>
        <v>No</v>
      </c>
      <c r="H884">
        <f>Table1[[#This Row],[On Website]]</f>
        <v>0</v>
      </c>
      <c r="I884">
        <f>Table1[[#This Row],[Setup Team Speak]]</f>
        <v>0</v>
      </c>
      <c r="J884" s="26" t="str">
        <f>IF(AND(Table2[[#This Row],[STF for ADV]],Table2[[#This Row],[PVP For ADV]],Table2[[#This Row],[On Website]],Table2[[#This Row],[Setup Team Speak]]="Yes"),"Yes","No")</f>
        <v>No</v>
      </c>
    </row>
    <row r="885" spans="2:10" x14ac:dyDescent="0.25">
      <c r="B885" s="24">
        <f>Table1[[#This Row],[Character name]]</f>
        <v>0</v>
      </c>
      <c r="C885" s="25">
        <f>Table1[[#This Row],[At Handle]]</f>
        <v>0</v>
      </c>
      <c r="D885" s="25">
        <f>Table1[[#This Row],[Fleet Rank]]</f>
        <v>0</v>
      </c>
      <c r="E885" s="25">
        <f>Table1[[#This Row],[PVP For ADV]]</f>
        <v>0</v>
      </c>
      <c r="F885" s="25">
        <f>Table1[[#This Row],[STF Lead For ADV]]</f>
        <v>0</v>
      </c>
      <c r="G885" s="25" t="str">
        <f>IF(Table1[[#This Row],[LFC Still Needed For ADV]]&lt;0,"Yes","No")</f>
        <v>No</v>
      </c>
      <c r="H885">
        <f>Table1[[#This Row],[On Website]]</f>
        <v>0</v>
      </c>
      <c r="I885">
        <f>Table1[[#This Row],[Setup Team Speak]]</f>
        <v>0</v>
      </c>
      <c r="J885" s="26" t="str">
        <f>IF(AND(Table2[[#This Row],[STF for ADV]],Table2[[#This Row],[PVP For ADV]],Table2[[#This Row],[On Website]],Table2[[#This Row],[Setup Team Speak]]="Yes"),"Yes","No")</f>
        <v>No</v>
      </c>
    </row>
    <row r="886" spans="2:10" x14ac:dyDescent="0.25">
      <c r="B886" s="24">
        <f>Table1[[#This Row],[Character name]]</f>
        <v>0</v>
      </c>
      <c r="C886" s="25">
        <f>Table1[[#This Row],[At Handle]]</f>
        <v>0</v>
      </c>
      <c r="D886" s="25">
        <f>Table1[[#This Row],[Fleet Rank]]</f>
        <v>0</v>
      </c>
      <c r="E886" s="25">
        <f>Table1[[#This Row],[PVP For ADV]]</f>
        <v>0</v>
      </c>
      <c r="F886" s="25">
        <f>Table1[[#This Row],[STF Lead For ADV]]</f>
        <v>0</v>
      </c>
      <c r="G886" s="25" t="str">
        <f>IF(Table1[[#This Row],[LFC Still Needed For ADV]]&lt;0,"Yes","No")</f>
        <v>No</v>
      </c>
      <c r="H886">
        <f>Table1[[#This Row],[On Website]]</f>
        <v>0</v>
      </c>
      <c r="I886">
        <f>Table1[[#This Row],[Setup Team Speak]]</f>
        <v>0</v>
      </c>
      <c r="J886" s="26" t="str">
        <f>IF(AND(Table2[[#This Row],[STF for ADV]],Table2[[#This Row],[PVP For ADV]],Table2[[#This Row],[On Website]],Table2[[#This Row],[Setup Team Speak]]="Yes"),"Yes","No")</f>
        <v>No</v>
      </c>
    </row>
    <row r="887" spans="2:10" x14ac:dyDescent="0.25">
      <c r="B887" s="24">
        <f>Table1[[#This Row],[Character name]]</f>
        <v>0</v>
      </c>
      <c r="C887" s="25">
        <f>Table1[[#This Row],[At Handle]]</f>
        <v>0</v>
      </c>
      <c r="D887" s="25">
        <f>Table1[[#This Row],[Fleet Rank]]</f>
        <v>0</v>
      </c>
      <c r="E887" s="25">
        <f>Table1[[#This Row],[PVP For ADV]]</f>
        <v>0</v>
      </c>
      <c r="F887" s="25">
        <f>Table1[[#This Row],[STF Lead For ADV]]</f>
        <v>0</v>
      </c>
      <c r="G887" s="25" t="str">
        <f>IF(Table1[[#This Row],[LFC Still Needed For ADV]]&lt;0,"Yes","No")</f>
        <v>No</v>
      </c>
      <c r="H887">
        <f>Table1[[#This Row],[On Website]]</f>
        <v>0</v>
      </c>
      <c r="I887">
        <f>Table1[[#This Row],[Setup Team Speak]]</f>
        <v>0</v>
      </c>
      <c r="J887" s="26" t="str">
        <f>IF(AND(Table2[[#This Row],[STF for ADV]],Table2[[#This Row],[PVP For ADV]],Table2[[#This Row],[On Website]],Table2[[#This Row],[Setup Team Speak]]="Yes"),"Yes","No")</f>
        <v>No</v>
      </c>
    </row>
    <row r="888" spans="2:10" x14ac:dyDescent="0.25">
      <c r="B888" s="24">
        <f>Table1[[#This Row],[Character name]]</f>
        <v>0</v>
      </c>
      <c r="C888" s="25">
        <f>Table1[[#This Row],[At Handle]]</f>
        <v>0</v>
      </c>
      <c r="D888" s="25">
        <f>Table1[[#This Row],[Fleet Rank]]</f>
        <v>0</v>
      </c>
      <c r="E888" s="25">
        <f>Table1[[#This Row],[PVP For ADV]]</f>
        <v>0</v>
      </c>
      <c r="F888" s="25">
        <f>Table1[[#This Row],[STF Lead For ADV]]</f>
        <v>0</v>
      </c>
      <c r="G888" s="25" t="str">
        <f>IF(Table1[[#This Row],[LFC Still Needed For ADV]]&lt;0,"Yes","No")</f>
        <v>No</v>
      </c>
      <c r="H888">
        <f>Table1[[#This Row],[On Website]]</f>
        <v>0</v>
      </c>
      <c r="I888">
        <f>Table1[[#This Row],[Setup Team Speak]]</f>
        <v>0</v>
      </c>
      <c r="J888" s="26" t="str">
        <f>IF(AND(Table2[[#This Row],[STF for ADV]],Table2[[#This Row],[PVP For ADV]],Table2[[#This Row],[On Website]],Table2[[#This Row],[Setup Team Speak]]="Yes"),"Yes","No")</f>
        <v>No</v>
      </c>
    </row>
    <row r="889" spans="2:10" x14ac:dyDescent="0.25">
      <c r="B889" s="24">
        <f>Table1[[#This Row],[Character name]]</f>
        <v>0</v>
      </c>
      <c r="C889" s="25">
        <f>Table1[[#This Row],[At Handle]]</f>
        <v>0</v>
      </c>
      <c r="D889" s="25">
        <f>Table1[[#This Row],[Fleet Rank]]</f>
        <v>0</v>
      </c>
      <c r="E889" s="25">
        <f>Table1[[#This Row],[PVP For ADV]]</f>
        <v>0</v>
      </c>
      <c r="F889" s="25">
        <f>Table1[[#This Row],[STF Lead For ADV]]</f>
        <v>0</v>
      </c>
      <c r="G889" s="25" t="str">
        <f>IF(Table1[[#This Row],[LFC Still Needed For ADV]]&lt;0,"Yes","No")</f>
        <v>No</v>
      </c>
      <c r="H889">
        <f>Table1[[#This Row],[On Website]]</f>
        <v>0</v>
      </c>
      <c r="I889">
        <f>Table1[[#This Row],[Setup Team Speak]]</f>
        <v>0</v>
      </c>
      <c r="J889" s="26" t="str">
        <f>IF(AND(Table2[[#This Row],[STF for ADV]],Table2[[#This Row],[PVP For ADV]],Table2[[#This Row],[On Website]],Table2[[#This Row],[Setup Team Speak]]="Yes"),"Yes","No")</f>
        <v>No</v>
      </c>
    </row>
    <row r="890" spans="2:10" x14ac:dyDescent="0.25">
      <c r="B890" s="24">
        <f>Table1[[#This Row],[Character name]]</f>
        <v>0</v>
      </c>
      <c r="C890" s="25">
        <f>Table1[[#This Row],[At Handle]]</f>
        <v>0</v>
      </c>
      <c r="D890" s="25">
        <f>Table1[[#This Row],[Fleet Rank]]</f>
        <v>0</v>
      </c>
      <c r="E890" s="25">
        <f>Table1[[#This Row],[PVP For ADV]]</f>
        <v>0</v>
      </c>
      <c r="F890" s="25">
        <f>Table1[[#This Row],[STF Lead For ADV]]</f>
        <v>0</v>
      </c>
      <c r="G890" s="25" t="str">
        <f>IF(Table1[[#This Row],[LFC Still Needed For ADV]]&lt;0,"Yes","No")</f>
        <v>No</v>
      </c>
      <c r="H890">
        <f>Table1[[#This Row],[On Website]]</f>
        <v>0</v>
      </c>
      <c r="I890">
        <f>Table1[[#This Row],[Setup Team Speak]]</f>
        <v>0</v>
      </c>
      <c r="J890" s="26" t="str">
        <f>IF(AND(Table2[[#This Row],[STF for ADV]],Table2[[#This Row],[PVP For ADV]],Table2[[#This Row],[On Website]],Table2[[#This Row],[Setup Team Speak]]="Yes"),"Yes","No")</f>
        <v>No</v>
      </c>
    </row>
    <row r="891" spans="2:10" x14ac:dyDescent="0.25">
      <c r="B891" s="24">
        <f>Table1[[#This Row],[Character name]]</f>
        <v>0</v>
      </c>
      <c r="C891" s="25">
        <f>Table1[[#This Row],[At Handle]]</f>
        <v>0</v>
      </c>
      <c r="D891" s="25">
        <f>Table1[[#This Row],[Fleet Rank]]</f>
        <v>0</v>
      </c>
      <c r="E891" s="25">
        <f>Table1[[#This Row],[PVP For ADV]]</f>
        <v>0</v>
      </c>
      <c r="F891" s="25">
        <f>Table1[[#This Row],[STF Lead For ADV]]</f>
        <v>0</v>
      </c>
      <c r="G891" s="25" t="str">
        <f>IF(Table1[[#This Row],[LFC Still Needed For ADV]]&lt;0,"Yes","No")</f>
        <v>No</v>
      </c>
      <c r="H891">
        <f>Table1[[#This Row],[On Website]]</f>
        <v>0</v>
      </c>
      <c r="I891">
        <f>Table1[[#This Row],[Setup Team Speak]]</f>
        <v>0</v>
      </c>
      <c r="J891" s="26" t="str">
        <f>IF(AND(Table2[[#This Row],[STF for ADV]],Table2[[#This Row],[PVP For ADV]],Table2[[#This Row],[On Website]],Table2[[#This Row],[Setup Team Speak]]="Yes"),"Yes","No")</f>
        <v>No</v>
      </c>
    </row>
    <row r="892" spans="2:10" x14ac:dyDescent="0.25">
      <c r="B892" s="24">
        <f>Table1[[#This Row],[Character name]]</f>
        <v>0</v>
      </c>
      <c r="C892" s="25">
        <f>Table1[[#This Row],[At Handle]]</f>
        <v>0</v>
      </c>
      <c r="D892" s="25">
        <f>Table1[[#This Row],[Fleet Rank]]</f>
        <v>0</v>
      </c>
      <c r="E892" s="25">
        <f>Table1[[#This Row],[PVP For ADV]]</f>
        <v>0</v>
      </c>
      <c r="F892" s="25">
        <f>Table1[[#This Row],[STF Lead For ADV]]</f>
        <v>0</v>
      </c>
      <c r="G892" s="25" t="str">
        <f>IF(Table1[[#This Row],[LFC Still Needed For ADV]]&lt;0,"Yes","No")</f>
        <v>No</v>
      </c>
      <c r="H892">
        <f>Table1[[#This Row],[On Website]]</f>
        <v>0</v>
      </c>
      <c r="I892">
        <f>Table1[[#This Row],[Setup Team Speak]]</f>
        <v>0</v>
      </c>
      <c r="J892" s="26" t="str">
        <f>IF(AND(Table2[[#This Row],[STF for ADV]],Table2[[#This Row],[PVP For ADV]],Table2[[#This Row],[On Website]],Table2[[#This Row],[Setup Team Speak]]="Yes"),"Yes","No")</f>
        <v>No</v>
      </c>
    </row>
    <row r="893" spans="2:10" x14ac:dyDescent="0.25">
      <c r="B893" s="24">
        <f>Table1[[#This Row],[Character name]]</f>
        <v>0</v>
      </c>
      <c r="C893" s="25">
        <f>Table1[[#This Row],[At Handle]]</f>
        <v>0</v>
      </c>
      <c r="D893" s="25">
        <f>Table1[[#This Row],[Fleet Rank]]</f>
        <v>0</v>
      </c>
      <c r="E893" s="25">
        <f>Table1[[#This Row],[PVP For ADV]]</f>
        <v>0</v>
      </c>
      <c r="F893" s="25">
        <f>Table1[[#This Row],[STF Lead For ADV]]</f>
        <v>0</v>
      </c>
      <c r="G893" s="25" t="str">
        <f>IF(Table1[[#This Row],[LFC Still Needed For ADV]]&lt;0,"Yes","No")</f>
        <v>No</v>
      </c>
      <c r="H893">
        <f>Table1[[#This Row],[On Website]]</f>
        <v>0</v>
      </c>
      <c r="I893">
        <f>Table1[[#This Row],[Setup Team Speak]]</f>
        <v>0</v>
      </c>
      <c r="J893" s="26" t="str">
        <f>IF(AND(Table2[[#This Row],[STF for ADV]],Table2[[#This Row],[PVP For ADV]],Table2[[#This Row],[On Website]],Table2[[#This Row],[Setup Team Speak]]="Yes"),"Yes","No")</f>
        <v>No</v>
      </c>
    </row>
    <row r="894" spans="2:10" x14ac:dyDescent="0.25">
      <c r="B894" s="24">
        <f>Table1[[#This Row],[Character name]]</f>
        <v>0</v>
      </c>
      <c r="C894" s="25">
        <f>Table1[[#This Row],[At Handle]]</f>
        <v>0</v>
      </c>
      <c r="D894" s="25">
        <f>Table1[[#This Row],[Fleet Rank]]</f>
        <v>0</v>
      </c>
      <c r="E894" s="25">
        <f>Table1[[#This Row],[PVP For ADV]]</f>
        <v>0</v>
      </c>
      <c r="F894" s="25">
        <f>Table1[[#This Row],[STF Lead For ADV]]</f>
        <v>0</v>
      </c>
      <c r="G894" s="25" t="str">
        <f>IF(Table1[[#This Row],[LFC Still Needed For ADV]]&lt;0,"Yes","No")</f>
        <v>No</v>
      </c>
      <c r="H894">
        <f>Table1[[#This Row],[On Website]]</f>
        <v>0</v>
      </c>
      <c r="I894">
        <f>Table1[[#This Row],[Setup Team Speak]]</f>
        <v>0</v>
      </c>
      <c r="J894" s="26" t="str">
        <f>IF(AND(Table2[[#This Row],[STF for ADV]],Table2[[#This Row],[PVP For ADV]],Table2[[#This Row],[On Website]],Table2[[#This Row],[Setup Team Speak]]="Yes"),"Yes","No")</f>
        <v>No</v>
      </c>
    </row>
    <row r="895" spans="2:10" x14ac:dyDescent="0.25">
      <c r="B895" s="24">
        <f>Table1[[#This Row],[Character name]]</f>
        <v>0</v>
      </c>
      <c r="C895" s="25">
        <f>Table1[[#This Row],[At Handle]]</f>
        <v>0</v>
      </c>
      <c r="D895" s="25">
        <f>Table1[[#This Row],[Fleet Rank]]</f>
        <v>0</v>
      </c>
      <c r="E895" s="25">
        <f>Table1[[#This Row],[PVP For ADV]]</f>
        <v>0</v>
      </c>
      <c r="F895" s="25">
        <f>Table1[[#This Row],[STF Lead For ADV]]</f>
        <v>0</v>
      </c>
      <c r="G895" s="25" t="str">
        <f>IF(Table1[[#This Row],[LFC Still Needed For ADV]]&lt;0,"Yes","No")</f>
        <v>No</v>
      </c>
      <c r="H895">
        <f>Table1[[#This Row],[On Website]]</f>
        <v>0</v>
      </c>
      <c r="I895">
        <f>Table1[[#This Row],[Setup Team Speak]]</f>
        <v>0</v>
      </c>
      <c r="J895" s="26" t="str">
        <f>IF(AND(Table2[[#This Row],[STF for ADV]],Table2[[#This Row],[PVP For ADV]],Table2[[#This Row],[On Website]],Table2[[#This Row],[Setup Team Speak]]="Yes"),"Yes","No")</f>
        <v>No</v>
      </c>
    </row>
    <row r="896" spans="2:10" x14ac:dyDescent="0.25">
      <c r="B896" s="24">
        <f>Table1[[#This Row],[Character name]]</f>
        <v>0</v>
      </c>
      <c r="C896" s="25">
        <f>Table1[[#This Row],[At Handle]]</f>
        <v>0</v>
      </c>
      <c r="D896" s="25">
        <f>Table1[[#This Row],[Fleet Rank]]</f>
        <v>0</v>
      </c>
      <c r="E896" s="25">
        <f>Table1[[#This Row],[PVP For ADV]]</f>
        <v>0</v>
      </c>
      <c r="F896" s="25">
        <f>Table1[[#This Row],[STF Lead For ADV]]</f>
        <v>0</v>
      </c>
      <c r="G896" s="25" t="str">
        <f>IF(Table1[[#This Row],[LFC Still Needed For ADV]]&lt;0,"Yes","No")</f>
        <v>No</v>
      </c>
      <c r="H896">
        <f>Table1[[#This Row],[On Website]]</f>
        <v>0</v>
      </c>
      <c r="I896">
        <f>Table1[[#This Row],[Setup Team Speak]]</f>
        <v>0</v>
      </c>
      <c r="J896" s="26" t="str">
        <f>IF(AND(Table2[[#This Row],[STF for ADV]],Table2[[#This Row],[PVP For ADV]],Table2[[#This Row],[On Website]],Table2[[#This Row],[Setup Team Speak]]="Yes"),"Yes","No")</f>
        <v>No</v>
      </c>
    </row>
    <row r="897" spans="2:10" x14ac:dyDescent="0.25">
      <c r="B897" s="24">
        <f>Table1[[#This Row],[Character name]]</f>
        <v>0</v>
      </c>
      <c r="C897" s="25">
        <f>Table1[[#This Row],[At Handle]]</f>
        <v>0</v>
      </c>
      <c r="D897" s="25">
        <f>Table1[[#This Row],[Fleet Rank]]</f>
        <v>0</v>
      </c>
      <c r="E897" s="25">
        <f>Table1[[#This Row],[PVP For ADV]]</f>
        <v>0</v>
      </c>
      <c r="F897" s="25">
        <f>Table1[[#This Row],[STF Lead For ADV]]</f>
        <v>0</v>
      </c>
      <c r="G897" s="25" t="str">
        <f>IF(Table1[[#This Row],[LFC Still Needed For ADV]]&lt;0,"Yes","No")</f>
        <v>No</v>
      </c>
      <c r="H897">
        <f>Table1[[#This Row],[On Website]]</f>
        <v>0</v>
      </c>
      <c r="I897">
        <f>Table1[[#This Row],[Setup Team Speak]]</f>
        <v>0</v>
      </c>
      <c r="J897" s="26" t="str">
        <f>IF(AND(Table2[[#This Row],[STF for ADV]],Table2[[#This Row],[PVP For ADV]],Table2[[#This Row],[On Website]],Table2[[#This Row],[Setup Team Speak]]="Yes"),"Yes","No")</f>
        <v>No</v>
      </c>
    </row>
    <row r="898" spans="2:10" x14ac:dyDescent="0.25">
      <c r="B898" s="24">
        <f>Table1[[#This Row],[Character name]]</f>
        <v>0</v>
      </c>
      <c r="C898" s="25">
        <f>Table1[[#This Row],[At Handle]]</f>
        <v>0</v>
      </c>
      <c r="D898" s="25">
        <f>Table1[[#This Row],[Fleet Rank]]</f>
        <v>0</v>
      </c>
      <c r="E898" s="25">
        <f>Table1[[#This Row],[PVP For ADV]]</f>
        <v>0</v>
      </c>
      <c r="F898" s="25">
        <f>Table1[[#This Row],[STF Lead For ADV]]</f>
        <v>0</v>
      </c>
      <c r="G898" s="25" t="str">
        <f>IF(Table1[[#This Row],[LFC Still Needed For ADV]]&lt;0,"Yes","No")</f>
        <v>No</v>
      </c>
      <c r="H898">
        <f>Table1[[#This Row],[On Website]]</f>
        <v>0</v>
      </c>
      <c r="I898">
        <f>Table1[[#This Row],[Setup Team Speak]]</f>
        <v>0</v>
      </c>
      <c r="J898" s="26" t="str">
        <f>IF(AND(Table2[[#This Row],[STF for ADV]],Table2[[#This Row],[PVP For ADV]],Table2[[#This Row],[On Website]],Table2[[#This Row],[Setup Team Speak]]="Yes"),"Yes","No")</f>
        <v>No</v>
      </c>
    </row>
    <row r="899" spans="2:10" x14ac:dyDescent="0.25">
      <c r="B899" s="24">
        <f>Table1[[#This Row],[Character name]]</f>
        <v>0</v>
      </c>
      <c r="C899" s="25">
        <f>Table1[[#This Row],[At Handle]]</f>
        <v>0</v>
      </c>
      <c r="D899" s="25">
        <f>Table1[[#This Row],[Fleet Rank]]</f>
        <v>0</v>
      </c>
      <c r="E899" s="25">
        <f>Table1[[#This Row],[PVP For ADV]]</f>
        <v>0</v>
      </c>
      <c r="F899" s="25">
        <f>Table1[[#This Row],[STF Lead For ADV]]</f>
        <v>0</v>
      </c>
      <c r="G899" s="25" t="str">
        <f>IF(Table1[[#This Row],[LFC Still Needed For ADV]]&lt;0,"Yes","No")</f>
        <v>No</v>
      </c>
      <c r="H899">
        <f>Table1[[#This Row],[On Website]]</f>
        <v>0</v>
      </c>
      <c r="I899">
        <f>Table1[[#This Row],[Setup Team Speak]]</f>
        <v>0</v>
      </c>
      <c r="J899" s="26" t="str">
        <f>IF(AND(Table2[[#This Row],[STF for ADV]],Table2[[#This Row],[PVP For ADV]],Table2[[#This Row],[On Website]],Table2[[#This Row],[Setup Team Speak]]="Yes"),"Yes","No")</f>
        <v>No</v>
      </c>
    </row>
    <row r="900" spans="2:10" x14ac:dyDescent="0.25">
      <c r="B900" s="24">
        <f>Table1[[#This Row],[Character name]]</f>
        <v>0</v>
      </c>
      <c r="C900" s="25">
        <f>Table1[[#This Row],[At Handle]]</f>
        <v>0</v>
      </c>
      <c r="D900" s="25">
        <f>Table1[[#This Row],[Fleet Rank]]</f>
        <v>0</v>
      </c>
      <c r="E900" s="25">
        <f>Table1[[#This Row],[PVP For ADV]]</f>
        <v>0</v>
      </c>
      <c r="F900" s="25">
        <f>Table1[[#This Row],[STF Lead For ADV]]</f>
        <v>0</v>
      </c>
      <c r="G900" s="25" t="str">
        <f>IF(Table1[[#This Row],[LFC Still Needed For ADV]]&lt;0,"Yes","No")</f>
        <v>No</v>
      </c>
      <c r="H900">
        <f>Table1[[#This Row],[On Website]]</f>
        <v>0</v>
      </c>
      <c r="I900">
        <f>Table1[[#This Row],[Setup Team Speak]]</f>
        <v>0</v>
      </c>
      <c r="J900" s="26" t="str">
        <f>IF(AND(Table2[[#This Row],[STF for ADV]],Table2[[#This Row],[PVP For ADV]],Table2[[#This Row],[On Website]],Table2[[#This Row],[Setup Team Speak]]="Yes"),"Yes","No")</f>
        <v>No</v>
      </c>
    </row>
    <row r="901" spans="2:10" x14ac:dyDescent="0.25">
      <c r="B901" s="24">
        <f>Table1[[#This Row],[Character name]]</f>
        <v>0</v>
      </c>
      <c r="C901" s="25">
        <f>Table1[[#This Row],[At Handle]]</f>
        <v>0</v>
      </c>
      <c r="D901" s="25">
        <f>Table1[[#This Row],[Fleet Rank]]</f>
        <v>0</v>
      </c>
      <c r="E901" s="25">
        <f>Table1[[#This Row],[PVP For ADV]]</f>
        <v>0</v>
      </c>
      <c r="F901" s="25">
        <f>Table1[[#This Row],[STF Lead For ADV]]</f>
        <v>0</v>
      </c>
      <c r="G901" s="25" t="str">
        <f>IF(Table1[[#This Row],[LFC Still Needed For ADV]]&lt;0,"Yes","No")</f>
        <v>No</v>
      </c>
      <c r="H901">
        <f>Table1[[#This Row],[On Website]]</f>
        <v>0</v>
      </c>
      <c r="I901">
        <f>Table1[[#This Row],[Setup Team Speak]]</f>
        <v>0</v>
      </c>
      <c r="J901" s="26" t="str">
        <f>IF(AND(Table2[[#This Row],[STF for ADV]],Table2[[#This Row],[PVP For ADV]],Table2[[#This Row],[On Website]],Table2[[#This Row],[Setup Team Speak]]="Yes"),"Yes","No")</f>
        <v>No</v>
      </c>
    </row>
    <row r="902" spans="2:10" x14ac:dyDescent="0.25">
      <c r="B902" s="24">
        <f>Table1[[#This Row],[Character name]]</f>
        <v>0</v>
      </c>
      <c r="C902" s="25">
        <f>Table1[[#This Row],[At Handle]]</f>
        <v>0</v>
      </c>
      <c r="D902" s="25">
        <f>Table1[[#This Row],[Fleet Rank]]</f>
        <v>0</v>
      </c>
      <c r="E902" s="25">
        <f>Table1[[#This Row],[PVP For ADV]]</f>
        <v>0</v>
      </c>
      <c r="F902" s="25">
        <f>Table1[[#This Row],[STF Lead For ADV]]</f>
        <v>0</v>
      </c>
      <c r="G902" s="25" t="str">
        <f>IF(Table1[[#This Row],[LFC Still Needed For ADV]]&lt;0,"Yes","No")</f>
        <v>No</v>
      </c>
      <c r="H902">
        <f>Table1[[#This Row],[On Website]]</f>
        <v>0</v>
      </c>
      <c r="I902">
        <f>Table1[[#This Row],[Setup Team Speak]]</f>
        <v>0</v>
      </c>
      <c r="J902" s="26" t="str">
        <f>IF(AND(Table2[[#This Row],[STF for ADV]],Table2[[#This Row],[PVP For ADV]],Table2[[#This Row],[On Website]],Table2[[#This Row],[Setup Team Speak]]="Yes"),"Yes","No")</f>
        <v>No</v>
      </c>
    </row>
    <row r="903" spans="2:10" x14ac:dyDescent="0.25">
      <c r="B903" s="24">
        <f>Table1[[#This Row],[Character name]]</f>
        <v>0</v>
      </c>
      <c r="C903" s="25">
        <f>Table1[[#This Row],[At Handle]]</f>
        <v>0</v>
      </c>
      <c r="D903" s="25">
        <f>Table1[[#This Row],[Fleet Rank]]</f>
        <v>0</v>
      </c>
      <c r="E903" s="25">
        <f>Table1[[#This Row],[PVP For ADV]]</f>
        <v>0</v>
      </c>
      <c r="F903" s="25">
        <f>Table1[[#This Row],[STF Lead For ADV]]</f>
        <v>0</v>
      </c>
      <c r="G903" s="25" t="str">
        <f>IF(Table1[[#This Row],[LFC Still Needed For ADV]]&lt;0,"Yes","No")</f>
        <v>No</v>
      </c>
      <c r="H903">
        <f>Table1[[#This Row],[On Website]]</f>
        <v>0</v>
      </c>
      <c r="I903">
        <f>Table1[[#This Row],[Setup Team Speak]]</f>
        <v>0</v>
      </c>
      <c r="J903" s="26" t="str">
        <f>IF(AND(Table2[[#This Row],[STF for ADV]],Table2[[#This Row],[PVP For ADV]],Table2[[#This Row],[On Website]],Table2[[#This Row],[Setup Team Speak]]="Yes"),"Yes","No")</f>
        <v>No</v>
      </c>
    </row>
    <row r="904" spans="2:10" x14ac:dyDescent="0.25">
      <c r="B904" s="24">
        <f>Table1[[#This Row],[Character name]]</f>
        <v>0</v>
      </c>
      <c r="C904" s="25">
        <f>Table1[[#This Row],[At Handle]]</f>
        <v>0</v>
      </c>
      <c r="D904" s="25">
        <f>Table1[[#This Row],[Fleet Rank]]</f>
        <v>0</v>
      </c>
      <c r="E904" s="25">
        <f>Table1[[#This Row],[PVP For ADV]]</f>
        <v>0</v>
      </c>
      <c r="F904" s="25">
        <f>Table1[[#This Row],[STF Lead For ADV]]</f>
        <v>0</v>
      </c>
      <c r="G904" s="25" t="str">
        <f>IF(Table1[[#This Row],[LFC Still Needed For ADV]]&lt;0,"Yes","No")</f>
        <v>No</v>
      </c>
      <c r="H904">
        <f>Table1[[#This Row],[On Website]]</f>
        <v>0</v>
      </c>
      <c r="I904">
        <f>Table1[[#This Row],[Setup Team Speak]]</f>
        <v>0</v>
      </c>
      <c r="J904" s="26" t="str">
        <f>IF(AND(Table2[[#This Row],[STF for ADV]],Table2[[#This Row],[PVP For ADV]],Table2[[#This Row],[On Website]],Table2[[#This Row],[Setup Team Speak]]="Yes"),"Yes","No")</f>
        <v>No</v>
      </c>
    </row>
    <row r="905" spans="2:10" x14ac:dyDescent="0.25">
      <c r="B905" s="24">
        <f>Table1[[#This Row],[Character name]]</f>
        <v>0</v>
      </c>
      <c r="C905" s="25">
        <f>Table1[[#This Row],[At Handle]]</f>
        <v>0</v>
      </c>
      <c r="D905" s="25">
        <f>Table1[[#This Row],[Fleet Rank]]</f>
        <v>0</v>
      </c>
      <c r="E905" s="25">
        <f>Table1[[#This Row],[PVP For ADV]]</f>
        <v>0</v>
      </c>
      <c r="F905" s="25">
        <f>Table1[[#This Row],[STF Lead For ADV]]</f>
        <v>0</v>
      </c>
      <c r="G905" s="25" t="str">
        <f>IF(Table1[[#This Row],[LFC Still Needed For ADV]]&lt;0,"Yes","No")</f>
        <v>No</v>
      </c>
      <c r="H905">
        <f>Table1[[#This Row],[On Website]]</f>
        <v>0</v>
      </c>
      <c r="I905">
        <f>Table1[[#This Row],[Setup Team Speak]]</f>
        <v>0</v>
      </c>
      <c r="J905" s="26" t="str">
        <f>IF(AND(Table2[[#This Row],[STF for ADV]],Table2[[#This Row],[PVP For ADV]],Table2[[#This Row],[On Website]],Table2[[#This Row],[Setup Team Speak]]="Yes"),"Yes","No")</f>
        <v>No</v>
      </c>
    </row>
    <row r="906" spans="2:10" x14ac:dyDescent="0.25">
      <c r="B906" s="24">
        <f>Table1[[#This Row],[Character name]]</f>
        <v>0</v>
      </c>
      <c r="C906" s="25">
        <f>Table1[[#This Row],[At Handle]]</f>
        <v>0</v>
      </c>
      <c r="D906" s="25">
        <f>Table1[[#This Row],[Fleet Rank]]</f>
        <v>0</v>
      </c>
      <c r="E906" s="25">
        <f>Table1[[#This Row],[PVP For ADV]]</f>
        <v>0</v>
      </c>
      <c r="F906" s="25">
        <f>Table1[[#This Row],[STF Lead For ADV]]</f>
        <v>0</v>
      </c>
      <c r="G906" s="25" t="str">
        <f>IF(Table1[[#This Row],[LFC Still Needed For ADV]]&lt;0,"Yes","No")</f>
        <v>No</v>
      </c>
      <c r="H906">
        <f>Table1[[#This Row],[On Website]]</f>
        <v>0</v>
      </c>
      <c r="I906">
        <f>Table1[[#This Row],[Setup Team Speak]]</f>
        <v>0</v>
      </c>
      <c r="J906" s="26" t="str">
        <f>IF(AND(Table2[[#This Row],[STF for ADV]],Table2[[#This Row],[PVP For ADV]],Table2[[#This Row],[On Website]],Table2[[#This Row],[Setup Team Speak]]="Yes"),"Yes","No")</f>
        <v>No</v>
      </c>
    </row>
    <row r="907" spans="2:10" x14ac:dyDescent="0.25">
      <c r="B907" s="24">
        <f>Table1[[#This Row],[Character name]]</f>
        <v>0</v>
      </c>
      <c r="C907" s="25">
        <f>Table1[[#This Row],[At Handle]]</f>
        <v>0</v>
      </c>
      <c r="D907" s="25">
        <f>Table1[[#This Row],[Fleet Rank]]</f>
        <v>0</v>
      </c>
      <c r="E907" s="25">
        <f>Table1[[#This Row],[PVP For ADV]]</f>
        <v>0</v>
      </c>
      <c r="F907" s="25">
        <f>Table1[[#This Row],[STF Lead For ADV]]</f>
        <v>0</v>
      </c>
      <c r="G907" s="25" t="str">
        <f>IF(Table1[[#This Row],[LFC Still Needed For ADV]]&lt;0,"Yes","No")</f>
        <v>No</v>
      </c>
      <c r="H907">
        <f>Table1[[#This Row],[On Website]]</f>
        <v>0</v>
      </c>
      <c r="I907">
        <f>Table1[[#This Row],[Setup Team Speak]]</f>
        <v>0</v>
      </c>
      <c r="J907" s="26" t="str">
        <f>IF(AND(Table2[[#This Row],[STF for ADV]],Table2[[#This Row],[PVP For ADV]],Table2[[#This Row],[On Website]],Table2[[#This Row],[Setup Team Speak]]="Yes"),"Yes","No")</f>
        <v>No</v>
      </c>
    </row>
    <row r="908" spans="2:10" x14ac:dyDescent="0.25">
      <c r="B908" s="24">
        <f>Table1[[#This Row],[Character name]]</f>
        <v>0</v>
      </c>
      <c r="C908" s="25">
        <f>Table1[[#This Row],[At Handle]]</f>
        <v>0</v>
      </c>
      <c r="D908" s="25">
        <f>Table1[[#This Row],[Fleet Rank]]</f>
        <v>0</v>
      </c>
      <c r="E908" s="25">
        <f>Table1[[#This Row],[PVP For ADV]]</f>
        <v>0</v>
      </c>
      <c r="F908" s="25">
        <f>Table1[[#This Row],[STF Lead For ADV]]</f>
        <v>0</v>
      </c>
      <c r="G908" s="25" t="str">
        <f>IF(Table1[[#This Row],[LFC Still Needed For ADV]]&lt;0,"Yes","No")</f>
        <v>No</v>
      </c>
      <c r="H908">
        <f>Table1[[#This Row],[On Website]]</f>
        <v>0</v>
      </c>
      <c r="I908">
        <f>Table1[[#This Row],[Setup Team Speak]]</f>
        <v>0</v>
      </c>
      <c r="J908" s="26" t="str">
        <f>IF(AND(Table2[[#This Row],[STF for ADV]],Table2[[#This Row],[PVP For ADV]],Table2[[#This Row],[On Website]],Table2[[#This Row],[Setup Team Speak]]="Yes"),"Yes","No")</f>
        <v>No</v>
      </c>
    </row>
    <row r="909" spans="2:10" x14ac:dyDescent="0.25">
      <c r="B909" s="24">
        <f>Table1[[#This Row],[Character name]]</f>
        <v>0</v>
      </c>
      <c r="C909" s="25">
        <f>Table1[[#This Row],[At Handle]]</f>
        <v>0</v>
      </c>
      <c r="D909" s="25">
        <f>Table1[[#This Row],[Fleet Rank]]</f>
        <v>0</v>
      </c>
      <c r="E909" s="25">
        <f>Table1[[#This Row],[PVP For ADV]]</f>
        <v>0</v>
      </c>
      <c r="F909" s="25">
        <f>Table1[[#This Row],[STF Lead For ADV]]</f>
        <v>0</v>
      </c>
      <c r="G909" s="25" t="str">
        <f>IF(Table1[[#This Row],[LFC Still Needed For ADV]]&lt;0,"Yes","No")</f>
        <v>No</v>
      </c>
      <c r="H909">
        <f>Table1[[#This Row],[On Website]]</f>
        <v>0</v>
      </c>
      <c r="I909">
        <f>Table1[[#This Row],[Setup Team Speak]]</f>
        <v>0</v>
      </c>
      <c r="J909" s="26" t="str">
        <f>IF(AND(Table2[[#This Row],[STF for ADV]],Table2[[#This Row],[PVP For ADV]],Table2[[#This Row],[On Website]],Table2[[#This Row],[Setup Team Speak]]="Yes"),"Yes","No")</f>
        <v>No</v>
      </c>
    </row>
    <row r="910" spans="2:10" x14ac:dyDescent="0.25">
      <c r="B910" s="24">
        <f>Table1[[#This Row],[Character name]]</f>
        <v>0</v>
      </c>
      <c r="C910" s="25">
        <f>Table1[[#This Row],[At Handle]]</f>
        <v>0</v>
      </c>
      <c r="D910" s="25">
        <f>Table1[[#This Row],[Fleet Rank]]</f>
        <v>0</v>
      </c>
      <c r="E910" s="25">
        <f>Table1[[#This Row],[PVP For ADV]]</f>
        <v>0</v>
      </c>
      <c r="F910" s="25">
        <f>Table1[[#This Row],[STF Lead For ADV]]</f>
        <v>0</v>
      </c>
      <c r="G910" s="25" t="str">
        <f>IF(Table1[[#This Row],[LFC Still Needed For ADV]]&lt;0,"Yes","No")</f>
        <v>No</v>
      </c>
      <c r="H910">
        <f>Table1[[#This Row],[On Website]]</f>
        <v>0</v>
      </c>
      <c r="I910">
        <f>Table1[[#This Row],[Setup Team Speak]]</f>
        <v>0</v>
      </c>
      <c r="J910" s="26" t="str">
        <f>IF(AND(Table2[[#This Row],[STF for ADV]],Table2[[#This Row],[PVP For ADV]],Table2[[#This Row],[On Website]],Table2[[#This Row],[Setup Team Speak]]="Yes"),"Yes","No")</f>
        <v>No</v>
      </c>
    </row>
    <row r="911" spans="2:10" x14ac:dyDescent="0.25">
      <c r="B911" s="24">
        <f>Table1[[#This Row],[Character name]]</f>
        <v>0</v>
      </c>
      <c r="C911" s="25">
        <f>Table1[[#This Row],[At Handle]]</f>
        <v>0</v>
      </c>
      <c r="D911" s="25">
        <f>Table1[[#This Row],[Fleet Rank]]</f>
        <v>0</v>
      </c>
      <c r="E911" s="25">
        <f>Table1[[#This Row],[PVP For ADV]]</f>
        <v>0</v>
      </c>
      <c r="F911" s="25">
        <f>Table1[[#This Row],[STF Lead For ADV]]</f>
        <v>0</v>
      </c>
      <c r="G911" s="25" t="str">
        <f>IF(Table1[[#This Row],[LFC Still Needed For ADV]]&lt;0,"Yes","No")</f>
        <v>No</v>
      </c>
      <c r="H911">
        <f>Table1[[#This Row],[On Website]]</f>
        <v>0</v>
      </c>
      <c r="I911">
        <f>Table1[[#This Row],[Setup Team Speak]]</f>
        <v>0</v>
      </c>
      <c r="J911" s="26" t="str">
        <f>IF(AND(Table2[[#This Row],[STF for ADV]],Table2[[#This Row],[PVP For ADV]],Table2[[#This Row],[On Website]],Table2[[#This Row],[Setup Team Speak]]="Yes"),"Yes","No")</f>
        <v>No</v>
      </c>
    </row>
    <row r="912" spans="2:10" x14ac:dyDescent="0.25">
      <c r="B912" s="24">
        <f>Table1[[#This Row],[Character name]]</f>
        <v>0</v>
      </c>
      <c r="C912" s="25">
        <f>Table1[[#This Row],[At Handle]]</f>
        <v>0</v>
      </c>
      <c r="D912" s="25">
        <f>Table1[[#This Row],[Fleet Rank]]</f>
        <v>0</v>
      </c>
      <c r="E912" s="25">
        <f>Table1[[#This Row],[PVP For ADV]]</f>
        <v>0</v>
      </c>
      <c r="F912" s="25">
        <f>Table1[[#This Row],[STF Lead For ADV]]</f>
        <v>0</v>
      </c>
      <c r="G912" s="25" t="str">
        <f>IF(Table1[[#This Row],[LFC Still Needed For ADV]]&lt;0,"Yes","No")</f>
        <v>No</v>
      </c>
      <c r="H912">
        <f>Table1[[#This Row],[On Website]]</f>
        <v>0</v>
      </c>
      <c r="I912">
        <f>Table1[[#This Row],[Setup Team Speak]]</f>
        <v>0</v>
      </c>
      <c r="J912" s="26" t="str">
        <f>IF(AND(Table2[[#This Row],[STF for ADV]],Table2[[#This Row],[PVP For ADV]],Table2[[#This Row],[On Website]],Table2[[#This Row],[Setup Team Speak]]="Yes"),"Yes","No")</f>
        <v>No</v>
      </c>
    </row>
    <row r="913" spans="2:10" x14ac:dyDescent="0.25">
      <c r="B913" s="24">
        <f>Table1[[#This Row],[Character name]]</f>
        <v>0</v>
      </c>
      <c r="C913" s="25">
        <f>Table1[[#This Row],[At Handle]]</f>
        <v>0</v>
      </c>
      <c r="D913" s="25">
        <f>Table1[[#This Row],[Fleet Rank]]</f>
        <v>0</v>
      </c>
      <c r="E913" s="25">
        <f>Table1[[#This Row],[PVP For ADV]]</f>
        <v>0</v>
      </c>
      <c r="F913" s="25">
        <f>Table1[[#This Row],[STF Lead For ADV]]</f>
        <v>0</v>
      </c>
      <c r="G913" s="25" t="str">
        <f>IF(Table1[[#This Row],[LFC Still Needed For ADV]]&lt;0,"Yes","No")</f>
        <v>No</v>
      </c>
      <c r="H913">
        <f>Table1[[#This Row],[On Website]]</f>
        <v>0</v>
      </c>
      <c r="I913">
        <f>Table1[[#This Row],[Setup Team Speak]]</f>
        <v>0</v>
      </c>
      <c r="J913" s="26" t="str">
        <f>IF(AND(Table2[[#This Row],[STF for ADV]],Table2[[#This Row],[PVP For ADV]],Table2[[#This Row],[On Website]],Table2[[#This Row],[Setup Team Speak]]="Yes"),"Yes","No")</f>
        <v>No</v>
      </c>
    </row>
    <row r="914" spans="2:10" x14ac:dyDescent="0.25">
      <c r="B914" s="24">
        <f>Table1[[#This Row],[Character name]]</f>
        <v>0</v>
      </c>
      <c r="C914" s="25">
        <f>Table1[[#This Row],[At Handle]]</f>
        <v>0</v>
      </c>
      <c r="D914" s="25">
        <f>Table1[[#This Row],[Fleet Rank]]</f>
        <v>0</v>
      </c>
      <c r="E914" s="25">
        <f>Table1[[#This Row],[PVP For ADV]]</f>
        <v>0</v>
      </c>
      <c r="F914" s="25">
        <f>Table1[[#This Row],[STF Lead For ADV]]</f>
        <v>0</v>
      </c>
      <c r="G914" s="25" t="str">
        <f>IF(Table1[[#This Row],[LFC Still Needed For ADV]]&lt;0,"Yes","No")</f>
        <v>No</v>
      </c>
      <c r="H914">
        <f>Table1[[#This Row],[On Website]]</f>
        <v>0</v>
      </c>
      <c r="I914">
        <f>Table1[[#This Row],[Setup Team Speak]]</f>
        <v>0</v>
      </c>
      <c r="J914" s="26" t="str">
        <f>IF(AND(Table2[[#This Row],[STF for ADV]],Table2[[#This Row],[PVP For ADV]],Table2[[#This Row],[On Website]],Table2[[#This Row],[Setup Team Speak]]="Yes"),"Yes","No")</f>
        <v>No</v>
      </c>
    </row>
    <row r="915" spans="2:10" x14ac:dyDescent="0.25">
      <c r="B915" s="24">
        <f>Table1[[#This Row],[Character name]]</f>
        <v>0</v>
      </c>
      <c r="C915" s="25">
        <f>Table1[[#This Row],[At Handle]]</f>
        <v>0</v>
      </c>
      <c r="D915" s="25">
        <f>Table1[[#This Row],[Fleet Rank]]</f>
        <v>0</v>
      </c>
      <c r="E915" s="25">
        <f>Table1[[#This Row],[PVP For ADV]]</f>
        <v>0</v>
      </c>
      <c r="F915" s="25">
        <f>Table1[[#This Row],[STF Lead For ADV]]</f>
        <v>0</v>
      </c>
      <c r="G915" s="25" t="str">
        <f>IF(Table1[[#This Row],[LFC Still Needed For ADV]]&lt;0,"Yes","No")</f>
        <v>No</v>
      </c>
      <c r="H915">
        <f>Table1[[#This Row],[On Website]]</f>
        <v>0</v>
      </c>
      <c r="I915">
        <f>Table1[[#This Row],[Setup Team Speak]]</f>
        <v>0</v>
      </c>
      <c r="J915" s="26" t="str">
        <f>IF(AND(Table2[[#This Row],[STF for ADV]],Table2[[#This Row],[PVP For ADV]],Table2[[#This Row],[On Website]],Table2[[#This Row],[Setup Team Speak]]="Yes"),"Yes","No")</f>
        <v>No</v>
      </c>
    </row>
    <row r="916" spans="2:10" x14ac:dyDescent="0.25">
      <c r="B916" s="24">
        <f>Table1[[#This Row],[Character name]]</f>
        <v>0</v>
      </c>
      <c r="C916" s="25">
        <f>Table1[[#This Row],[At Handle]]</f>
        <v>0</v>
      </c>
      <c r="D916" s="25">
        <f>Table1[[#This Row],[Fleet Rank]]</f>
        <v>0</v>
      </c>
      <c r="E916" s="25">
        <f>Table1[[#This Row],[PVP For ADV]]</f>
        <v>0</v>
      </c>
      <c r="F916" s="25">
        <f>Table1[[#This Row],[STF Lead For ADV]]</f>
        <v>0</v>
      </c>
      <c r="G916" s="25" t="str">
        <f>IF(Table1[[#This Row],[LFC Still Needed For ADV]]&lt;0,"Yes","No")</f>
        <v>No</v>
      </c>
      <c r="H916">
        <f>Table1[[#This Row],[On Website]]</f>
        <v>0</v>
      </c>
      <c r="I916">
        <f>Table1[[#This Row],[Setup Team Speak]]</f>
        <v>0</v>
      </c>
      <c r="J916" s="26" t="str">
        <f>IF(AND(Table2[[#This Row],[STF for ADV]],Table2[[#This Row],[PVP For ADV]],Table2[[#This Row],[On Website]],Table2[[#This Row],[Setup Team Speak]]="Yes"),"Yes","No")</f>
        <v>No</v>
      </c>
    </row>
    <row r="917" spans="2:10" x14ac:dyDescent="0.25">
      <c r="B917" s="24">
        <f>Table1[[#This Row],[Character name]]</f>
        <v>0</v>
      </c>
      <c r="C917" s="25">
        <f>Table1[[#This Row],[At Handle]]</f>
        <v>0</v>
      </c>
      <c r="D917" s="25">
        <f>Table1[[#This Row],[Fleet Rank]]</f>
        <v>0</v>
      </c>
      <c r="E917" s="25">
        <f>Table1[[#This Row],[PVP For ADV]]</f>
        <v>0</v>
      </c>
      <c r="F917" s="25">
        <f>Table1[[#This Row],[STF Lead For ADV]]</f>
        <v>0</v>
      </c>
      <c r="G917" s="25" t="str">
        <f>IF(Table1[[#This Row],[LFC Still Needed For ADV]]&lt;0,"Yes","No")</f>
        <v>No</v>
      </c>
      <c r="H917">
        <f>Table1[[#This Row],[On Website]]</f>
        <v>0</v>
      </c>
      <c r="I917">
        <f>Table1[[#This Row],[Setup Team Speak]]</f>
        <v>0</v>
      </c>
      <c r="J917" s="26" t="str">
        <f>IF(AND(Table2[[#This Row],[STF for ADV]],Table2[[#This Row],[PVP For ADV]],Table2[[#This Row],[On Website]],Table2[[#This Row],[Setup Team Speak]]="Yes"),"Yes","No")</f>
        <v>No</v>
      </c>
    </row>
    <row r="918" spans="2:10" x14ac:dyDescent="0.25">
      <c r="B918" s="24">
        <f>Table1[[#This Row],[Character name]]</f>
        <v>0</v>
      </c>
      <c r="C918" s="25">
        <f>Table1[[#This Row],[At Handle]]</f>
        <v>0</v>
      </c>
      <c r="D918" s="25">
        <f>Table1[[#This Row],[Fleet Rank]]</f>
        <v>0</v>
      </c>
      <c r="E918" s="25">
        <f>Table1[[#This Row],[PVP For ADV]]</f>
        <v>0</v>
      </c>
      <c r="F918" s="25">
        <f>Table1[[#This Row],[STF Lead For ADV]]</f>
        <v>0</v>
      </c>
      <c r="G918" s="25" t="str">
        <f>IF(Table1[[#This Row],[LFC Still Needed For ADV]]&lt;0,"Yes","No")</f>
        <v>No</v>
      </c>
      <c r="H918">
        <f>Table1[[#This Row],[On Website]]</f>
        <v>0</v>
      </c>
      <c r="I918">
        <f>Table1[[#This Row],[Setup Team Speak]]</f>
        <v>0</v>
      </c>
      <c r="J918" s="26" t="str">
        <f>IF(AND(Table2[[#This Row],[STF for ADV]],Table2[[#This Row],[PVP For ADV]],Table2[[#This Row],[On Website]],Table2[[#This Row],[Setup Team Speak]]="Yes"),"Yes","No")</f>
        <v>No</v>
      </c>
    </row>
    <row r="919" spans="2:10" x14ac:dyDescent="0.25">
      <c r="B919" s="24">
        <f>Table1[[#This Row],[Character name]]</f>
        <v>0</v>
      </c>
      <c r="C919" s="25">
        <f>Table1[[#This Row],[At Handle]]</f>
        <v>0</v>
      </c>
      <c r="D919" s="25">
        <f>Table1[[#This Row],[Fleet Rank]]</f>
        <v>0</v>
      </c>
      <c r="E919" s="25">
        <f>Table1[[#This Row],[PVP For ADV]]</f>
        <v>0</v>
      </c>
      <c r="F919" s="25">
        <f>Table1[[#This Row],[STF Lead For ADV]]</f>
        <v>0</v>
      </c>
      <c r="G919" s="25" t="str">
        <f>IF(Table1[[#This Row],[LFC Still Needed For ADV]]&lt;0,"Yes","No")</f>
        <v>No</v>
      </c>
      <c r="H919">
        <f>Table1[[#This Row],[On Website]]</f>
        <v>0</v>
      </c>
      <c r="I919">
        <f>Table1[[#This Row],[Setup Team Speak]]</f>
        <v>0</v>
      </c>
      <c r="J919" s="26" t="str">
        <f>IF(AND(Table2[[#This Row],[STF for ADV]],Table2[[#This Row],[PVP For ADV]],Table2[[#This Row],[On Website]],Table2[[#This Row],[Setup Team Speak]]="Yes"),"Yes","No")</f>
        <v>No</v>
      </c>
    </row>
    <row r="920" spans="2:10" x14ac:dyDescent="0.25">
      <c r="B920" s="24">
        <f>Table1[[#This Row],[Character name]]</f>
        <v>0</v>
      </c>
      <c r="C920" s="25">
        <f>Table1[[#This Row],[At Handle]]</f>
        <v>0</v>
      </c>
      <c r="D920" s="25">
        <f>Table1[[#This Row],[Fleet Rank]]</f>
        <v>0</v>
      </c>
      <c r="E920" s="25">
        <f>Table1[[#This Row],[PVP For ADV]]</f>
        <v>0</v>
      </c>
      <c r="F920" s="25">
        <f>Table1[[#This Row],[STF Lead For ADV]]</f>
        <v>0</v>
      </c>
      <c r="G920" s="25" t="str">
        <f>IF(Table1[[#This Row],[LFC Still Needed For ADV]]&lt;0,"Yes","No")</f>
        <v>No</v>
      </c>
      <c r="H920">
        <f>Table1[[#This Row],[On Website]]</f>
        <v>0</v>
      </c>
      <c r="I920">
        <f>Table1[[#This Row],[Setup Team Speak]]</f>
        <v>0</v>
      </c>
      <c r="J920" s="26" t="str">
        <f>IF(AND(Table2[[#This Row],[STF for ADV]],Table2[[#This Row],[PVP For ADV]],Table2[[#This Row],[On Website]],Table2[[#This Row],[Setup Team Speak]]="Yes"),"Yes","No")</f>
        <v>No</v>
      </c>
    </row>
    <row r="921" spans="2:10" x14ac:dyDescent="0.25">
      <c r="B921" s="24">
        <f>Table1[[#This Row],[Character name]]</f>
        <v>0</v>
      </c>
      <c r="C921" s="25">
        <f>Table1[[#This Row],[At Handle]]</f>
        <v>0</v>
      </c>
      <c r="D921" s="25">
        <f>Table1[[#This Row],[Fleet Rank]]</f>
        <v>0</v>
      </c>
      <c r="E921" s="25">
        <f>Table1[[#This Row],[PVP For ADV]]</f>
        <v>0</v>
      </c>
      <c r="F921" s="25">
        <f>Table1[[#This Row],[STF Lead For ADV]]</f>
        <v>0</v>
      </c>
      <c r="G921" s="25" t="str">
        <f>IF(Table1[[#This Row],[LFC Still Needed For ADV]]&lt;0,"Yes","No")</f>
        <v>No</v>
      </c>
      <c r="H921">
        <f>Table1[[#This Row],[On Website]]</f>
        <v>0</v>
      </c>
      <c r="I921">
        <f>Table1[[#This Row],[Setup Team Speak]]</f>
        <v>0</v>
      </c>
      <c r="J921" s="26" t="str">
        <f>IF(AND(Table2[[#This Row],[STF for ADV]],Table2[[#This Row],[PVP For ADV]],Table2[[#This Row],[On Website]],Table2[[#This Row],[Setup Team Speak]]="Yes"),"Yes","No")</f>
        <v>No</v>
      </c>
    </row>
    <row r="922" spans="2:10" x14ac:dyDescent="0.25">
      <c r="B922" s="24">
        <f>Table1[[#This Row],[Character name]]</f>
        <v>0</v>
      </c>
      <c r="C922" s="25">
        <f>Table1[[#This Row],[At Handle]]</f>
        <v>0</v>
      </c>
      <c r="D922" s="25">
        <f>Table1[[#This Row],[Fleet Rank]]</f>
        <v>0</v>
      </c>
      <c r="E922" s="25">
        <f>Table1[[#This Row],[PVP For ADV]]</f>
        <v>0</v>
      </c>
      <c r="F922" s="25">
        <f>Table1[[#This Row],[STF Lead For ADV]]</f>
        <v>0</v>
      </c>
      <c r="G922" s="25" t="str">
        <f>IF(Table1[[#This Row],[LFC Still Needed For ADV]]&lt;0,"Yes","No")</f>
        <v>No</v>
      </c>
      <c r="H922">
        <f>Table1[[#This Row],[On Website]]</f>
        <v>0</v>
      </c>
      <c r="I922">
        <f>Table1[[#This Row],[Setup Team Speak]]</f>
        <v>0</v>
      </c>
      <c r="J922" s="26" t="str">
        <f>IF(AND(Table2[[#This Row],[STF for ADV]],Table2[[#This Row],[PVP For ADV]],Table2[[#This Row],[On Website]],Table2[[#This Row],[Setup Team Speak]]="Yes"),"Yes","No")</f>
        <v>No</v>
      </c>
    </row>
    <row r="923" spans="2:10" x14ac:dyDescent="0.25">
      <c r="B923" s="24">
        <f>Table1[[#This Row],[Character name]]</f>
        <v>0</v>
      </c>
      <c r="C923" s="25">
        <f>Table1[[#This Row],[At Handle]]</f>
        <v>0</v>
      </c>
      <c r="D923" s="25">
        <f>Table1[[#This Row],[Fleet Rank]]</f>
        <v>0</v>
      </c>
      <c r="E923" s="25">
        <f>Table1[[#This Row],[PVP For ADV]]</f>
        <v>0</v>
      </c>
      <c r="F923" s="25">
        <f>Table1[[#This Row],[STF Lead For ADV]]</f>
        <v>0</v>
      </c>
      <c r="G923" s="25" t="str">
        <f>IF(Table1[[#This Row],[LFC Still Needed For ADV]]&lt;0,"Yes","No")</f>
        <v>No</v>
      </c>
      <c r="H923">
        <f>Table1[[#This Row],[On Website]]</f>
        <v>0</v>
      </c>
      <c r="I923">
        <f>Table1[[#This Row],[Setup Team Speak]]</f>
        <v>0</v>
      </c>
      <c r="J923" s="26" t="str">
        <f>IF(AND(Table2[[#This Row],[STF for ADV]],Table2[[#This Row],[PVP For ADV]],Table2[[#This Row],[On Website]],Table2[[#This Row],[Setup Team Speak]]="Yes"),"Yes","No")</f>
        <v>No</v>
      </c>
    </row>
    <row r="924" spans="2:10" x14ac:dyDescent="0.25">
      <c r="B924" s="24">
        <f>Table1[[#This Row],[Character name]]</f>
        <v>0</v>
      </c>
      <c r="C924" s="25">
        <f>Table1[[#This Row],[At Handle]]</f>
        <v>0</v>
      </c>
      <c r="D924" s="25">
        <f>Table1[[#This Row],[Fleet Rank]]</f>
        <v>0</v>
      </c>
      <c r="E924" s="25">
        <f>Table1[[#This Row],[PVP For ADV]]</f>
        <v>0</v>
      </c>
      <c r="F924" s="25">
        <f>Table1[[#This Row],[STF Lead For ADV]]</f>
        <v>0</v>
      </c>
      <c r="G924" s="25" t="str">
        <f>IF(Table1[[#This Row],[LFC Still Needed For ADV]]&lt;0,"Yes","No")</f>
        <v>No</v>
      </c>
      <c r="H924">
        <f>Table1[[#This Row],[On Website]]</f>
        <v>0</v>
      </c>
      <c r="I924">
        <f>Table1[[#This Row],[Setup Team Speak]]</f>
        <v>0</v>
      </c>
      <c r="J924" s="26" t="str">
        <f>IF(AND(Table2[[#This Row],[STF for ADV]],Table2[[#This Row],[PVP For ADV]],Table2[[#This Row],[On Website]],Table2[[#This Row],[Setup Team Speak]]="Yes"),"Yes","No")</f>
        <v>No</v>
      </c>
    </row>
    <row r="925" spans="2:10" x14ac:dyDescent="0.25">
      <c r="B925" s="24">
        <f>Table1[[#This Row],[Character name]]</f>
        <v>0</v>
      </c>
      <c r="C925" s="25">
        <f>Table1[[#This Row],[At Handle]]</f>
        <v>0</v>
      </c>
      <c r="D925" s="25">
        <f>Table1[[#This Row],[Fleet Rank]]</f>
        <v>0</v>
      </c>
      <c r="E925" s="25">
        <f>Table1[[#This Row],[PVP For ADV]]</f>
        <v>0</v>
      </c>
      <c r="F925" s="25">
        <f>Table1[[#This Row],[STF Lead For ADV]]</f>
        <v>0</v>
      </c>
      <c r="G925" s="25" t="str">
        <f>IF(Table1[[#This Row],[LFC Still Needed For ADV]]&lt;0,"Yes","No")</f>
        <v>No</v>
      </c>
      <c r="H925">
        <f>Table1[[#This Row],[On Website]]</f>
        <v>0</v>
      </c>
      <c r="I925">
        <f>Table1[[#This Row],[Setup Team Speak]]</f>
        <v>0</v>
      </c>
      <c r="J925" s="26" t="str">
        <f>IF(AND(Table2[[#This Row],[STF for ADV]],Table2[[#This Row],[PVP For ADV]],Table2[[#This Row],[On Website]],Table2[[#This Row],[Setup Team Speak]]="Yes"),"Yes","No")</f>
        <v>No</v>
      </c>
    </row>
    <row r="926" spans="2:10" x14ac:dyDescent="0.25">
      <c r="B926" s="24">
        <f>Table1[[#This Row],[Character name]]</f>
        <v>0</v>
      </c>
      <c r="C926" s="25">
        <f>Table1[[#This Row],[At Handle]]</f>
        <v>0</v>
      </c>
      <c r="D926" s="25">
        <f>Table1[[#This Row],[Fleet Rank]]</f>
        <v>0</v>
      </c>
      <c r="E926" s="25">
        <f>Table1[[#This Row],[PVP For ADV]]</f>
        <v>0</v>
      </c>
      <c r="F926" s="25">
        <f>Table1[[#This Row],[STF Lead For ADV]]</f>
        <v>0</v>
      </c>
      <c r="G926" s="25" t="str">
        <f>IF(Table1[[#This Row],[LFC Still Needed For ADV]]&lt;0,"Yes","No")</f>
        <v>No</v>
      </c>
      <c r="H926">
        <f>Table1[[#This Row],[On Website]]</f>
        <v>0</v>
      </c>
      <c r="I926">
        <f>Table1[[#This Row],[Setup Team Speak]]</f>
        <v>0</v>
      </c>
      <c r="J926" s="26" t="str">
        <f>IF(AND(Table2[[#This Row],[STF for ADV]],Table2[[#This Row],[PVP For ADV]],Table2[[#This Row],[On Website]],Table2[[#This Row],[Setup Team Speak]]="Yes"),"Yes","No")</f>
        <v>No</v>
      </c>
    </row>
    <row r="927" spans="2:10" x14ac:dyDescent="0.25">
      <c r="B927" s="24">
        <f>Table1[[#This Row],[Character name]]</f>
        <v>0</v>
      </c>
      <c r="C927" s="25">
        <f>Table1[[#This Row],[At Handle]]</f>
        <v>0</v>
      </c>
      <c r="D927" s="25">
        <f>Table1[[#This Row],[Fleet Rank]]</f>
        <v>0</v>
      </c>
      <c r="E927" s="25">
        <f>Table1[[#This Row],[PVP For ADV]]</f>
        <v>0</v>
      </c>
      <c r="F927" s="25">
        <f>Table1[[#This Row],[STF Lead For ADV]]</f>
        <v>0</v>
      </c>
      <c r="G927" s="25" t="str">
        <f>IF(Table1[[#This Row],[LFC Still Needed For ADV]]&lt;0,"Yes","No")</f>
        <v>No</v>
      </c>
      <c r="H927">
        <f>Table1[[#This Row],[On Website]]</f>
        <v>0</v>
      </c>
      <c r="I927">
        <f>Table1[[#This Row],[Setup Team Speak]]</f>
        <v>0</v>
      </c>
      <c r="J927" s="26" t="str">
        <f>IF(AND(Table2[[#This Row],[STF for ADV]],Table2[[#This Row],[PVP For ADV]],Table2[[#This Row],[On Website]],Table2[[#This Row],[Setup Team Speak]]="Yes"),"Yes","No")</f>
        <v>No</v>
      </c>
    </row>
    <row r="928" spans="2:10" x14ac:dyDescent="0.25">
      <c r="B928" s="24">
        <f>Table1[[#This Row],[Character name]]</f>
        <v>0</v>
      </c>
      <c r="C928" s="25">
        <f>Table1[[#This Row],[At Handle]]</f>
        <v>0</v>
      </c>
      <c r="D928" s="25">
        <f>Table1[[#This Row],[Fleet Rank]]</f>
        <v>0</v>
      </c>
      <c r="E928" s="25">
        <f>Table1[[#This Row],[PVP For ADV]]</f>
        <v>0</v>
      </c>
      <c r="F928" s="25">
        <f>Table1[[#This Row],[STF Lead For ADV]]</f>
        <v>0</v>
      </c>
      <c r="G928" s="25" t="str">
        <f>IF(Table1[[#This Row],[LFC Still Needed For ADV]]&lt;0,"Yes","No")</f>
        <v>No</v>
      </c>
      <c r="H928">
        <f>Table1[[#This Row],[On Website]]</f>
        <v>0</v>
      </c>
      <c r="I928">
        <f>Table1[[#This Row],[Setup Team Speak]]</f>
        <v>0</v>
      </c>
      <c r="J928" s="26" t="str">
        <f>IF(AND(Table2[[#This Row],[STF for ADV]],Table2[[#This Row],[PVP For ADV]],Table2[[#This Row],[On Website]],Table2[[#This Row],[Setup Team Speak]]="Yes"),"Yes","No")</f>
        <v>No</v>
      </c>
    </row>
    <row r="929" spans="2:10" x14ac:dyDescent="0.25">
      <c r="B929" s="24">
        <f>Table1[[#This Row],[Character name]]</f>
        <v>0</v>
      </c>
      <c r="C929" s="25">
        <f>Table1[[#This Row],[At Handle]]</f>
        <v>0</v>
      </c>
      <c r="D929" s="25">
        <f>Table1[[#This Row],[Fleet Rank]]</f>
        <v>0</v>
      </c>
      <c r="E929" s="25">
        <f>Table1[[#This Row],[PVP For ADV]]</f>
        <v>0</v>
      </c>
      <c r="F929" s="25">
        <f>Table1[[#This Row],[STF Lead For ADV]]</f>
        <v>0</v>
      </c>
      <c r="G929" s="25" t="str">
        <f>IF(Table1[[#This Row],[LFC Still Needed For ADV]]&lt;0,"Yes","No")</f>
        <v>No</v>
      </c>
      <c r="H929">
        <f>Table1[[#This Row],[On Website]]</f>
        <v>0</v>
      </c>
      <c r="I929">
        <f>Table1[[#This Row],[Setup Team Speak]]</f>
        <v>0</v>
      </c>
      <c r="J929" s="26" t="str">
        <f>IF(AND(Table2[[#This Row],[STF for ADV]],Table2[[#This Row],[PVP For ADV]],Table2[[#This Row],[On Website]],Table2[[#This Row],[Setup Team Speak]]="Yes"),"Yes","No")</f>
        <v>No</v>
      </c>
    </row>
    <row r="930" spans="2:10" x14ac:dyDescent="0.25">
      <c r="B930" s="24">
        <f>Table1[[#This Row],[Character name]]</f>
        <v>0</v>
      </c>
      <c r="C930" s="25">
        <f>Table1[[#This Row],[At Handle]]</f>
        <v>0</v>
      </c>
      <c r="D930" s="25">
        <f>Table1[[#This Row],[Fleet Rank]]</f>
        <v>0</v>
      </c>
      <c r="E930" s="25">
        <f>Table1[[#This Row],[PVP For ADV]]</f>
        <v>0</v>
      </c>
      <c r="F930" s="25">
        <f>Table1[[#This Row],[STF Lead For ADV]]</f>
        <v>0</v>
      </c>
      <c r="G930" s="25" t="str">
        <f>IF(Table1[[#This Row],[LFC Still Needed For ADV]]&lt;0,"Yes","No")</f>
        <v>No</v>
      </c>
      <c r="H930">
        <f>Table1[[#This Row],[On Website]]</f>
        <v>0</v>
      </c>
      <c r="I930">
        <f>Table1[[#This Row],[Setup Team Speak]]</f>
        <v>0</v>
      </c>
      <c r="J930" s="26" t="str">
        <f>IF(AND(Table2[[#This Row],[STF for ADV]],Table2[[#This Row],[PVP For ADV]],Table2[[#This Row],[On Website]],Table2[[#This Row],[Setup Team Speak]]="Yes"),"Yes","No")</f>
        <v>No</v>
      </c>
    </row>
    <row r="931" spans="2:10" x14ac:dyDescent="0.25">
      <c r="B931" s="24">
        <f>Table1[[#This Row],[Character name]]</f>
        <v>0</v>
      </c>
      <c r="C931" s="25">
        <f>Table1[[#This Row],[At Handle]]</f>
        <v>0</v>
      </c>
      <c r="D931" s="25">
        <f>Table1[[#This Row],[Fleet Rank]]</f>
        <v>0</v>
      </c>
      <c r="E931" s="25">
        <f>Table1[[#This Row],[PVP For ADV]]</f>
        <v>0</v>
      </c>
      <c r="F931" s="25">
        <f>Table1[[#This Row],[STF Lead For ADV]]</f>
        <v>0</v>
      </c>
      <c r="G931" s="25" t="str">
        <f>IF(Table1[[#This Row],[LFC Still Needed For ADV]]&lt;0,"Yes","No")</f>
        <v>No</v>
      </c>
      <c r="H931">
        <f>Table1[[#This Row],[On Website]]</f>
        <v>0</v>
      </c>
      <c r="I931">
        <f>Table1[[#This Row],[Setup Team Speak]]</f>
        <v>0</v>
      </c>
      <c r="J931" s="26" t="str">
        <f>IF(AND(Table2[[#This Row],[STF for ADV]],Table2[[#This Row],[PVP For ADV]],Table2[[#This Row],[On Website]],Table2[[#This Row],[Setup Team Speak]]="Yes"),"Yes","No")</f>
        <v>No</v>
      </c>
    </row>
    <row r="932" spans="2:10" x14ac:dyDescent="0.25">
      <c r="B932" s="24">
        <f>Table1[[#This Row],[Character name]]</f>
        <v>0</v>
      </c>
      <c r="C932" s="25">
        <f>Table1[[#This Row],[At Handle]]</f>
        <v>0</v>
      </c>
      <c r="D932" s="25">
        <f>Table1[[#This Row],[Fleet Rank]]</f>
        <v>0</v>
      </c>
      <c r="E932" s="25">
        <f>Table1[[#This Row],[PVP For ADV]]</f>
        <v>0</v>
      </c>
      <c r="F932" s="25">
        <f>Table1[[#This Row],[STF Lead For ADV]]</f>
        <v>0</v>
      </c>
      <c r="G932" s="25" t="str">
        <f>IF(Table1[[#This Row],[LFC Still Needed For ADV]]&lt;0,"Yes","No")</f>
        <v>No</v>
      </c>
      <c r="H932">
        <f>Table1[[#This Row],[On Website]]</f>
        <v>0</v>
      </c>
      <c r="I932">
        <f>Table1[[#This Row],[Setup Team Speak]]</f>
        <v>0</v>
      </c>
      <c r="J932" s="26" t="str">
        <f>IF(AND(Table2[[#This Row],[STF for ADV]],Table2[[#This Row],[PVP For ADV]],Table2[[#This Row],[On Website]],Table2[[#This Row],[Setup Team Speak]]="Yes"),"Yes","No")</f>
        <v>No</v>
      </c>
    </row>
    <row r="933" spans="2:10" x14ac:dyDescent="0.25">
      <c r="B933" s="24">
        <f>Table1[[#This Row],[Character name]]</f>
        <v>0</v>
      </c>
      <c r="C933" s="25">
        <f>Table1[[#This Row],[At Handle]]</f>
        <v>0</v>
      </c>
      <c r="D933" s="25">
        <f>Table1[[#This Row],[Fleet Rank]]</f>
        <v>0</v>
      </c>
      <c r="E933" s="25">
        <f>Table1[[#This Row],[PVP For ADV]]</f>
        <v>0</v>
      </c>
      <c r="F933" s="25">
        <f>Table1[[#This Row],[STF Lead For ADV]]</f>
        <v>0</v>
      </c>
      <c r="G933" s="25" t="str">
        <f>IF(Table1[[#This Row],[LFC Still Needed For ADV]]&lt;0,"Yes","No")</f>
        <v>No</v>
      </c>
      <c r="H933">
        <f>Table1[[#This Row],[On Website]]</f>
        <v>0</v>
      </c>
      <c r="I933">
        <f>Table1[[#This Row],[Setup Team Speak]]</f>
        <v>0</v>
      </c>
      <c r="J933" s="26" t="str">
        <f>IF(AND(Table2[[#This Row],[STF for ADV]],Table2[[#This Row],[PVP For ADV]],Table2[[#This Row],[On Website]],Table2[[#This Row],[Setup Team Speak]]="Yes"),"Yes","No")</f>
        <v>No</v>
      </c>
    </row>
    <row r="934" spans="2:10" x14ac:dyDescent="0.25">
      <c r="B934" s="24">
        <f>Table1[[#This Row],[Character name]]</f>
        <v>0</v>
      </c>
      <c r="C934" s="25">
        <f>Table1[[#This Row],[At Handle]]</f>
        <v>0</v>
      </c>
      <c r="D934" s="25">
        <f>Table1[[#This Row],[Fleet Rank]]</f>
        <v>0</v>
      </c>
      <c r="E934" s="25">
        <f>Table1[[#This Row],[PVP For ADV]]</f>
        <v>0</v>
      </c>
      <c r="F934" s="25">
        <f>Table1[[#This Row],[STF Lead For ADV]]</f>
        <v>0</v>
      </c>
      <c r="G934" s="25" t="str">
        <f>IF(Table1[[#This Row],[LFC Still Needed For ADV]]&lt;0,"Yes","No")</f>
        <v>No</v>
      </c>
      <c r="H934">
        <f>Table1[[#This Row],[On Website]]</f>
        <v>0</v>
      </c>
      <c r="I934">
        <f>Table1[[#This Row],[Setup Team Speak]]</f>
        <v>0</v>
      </c>
      <c r="J934" s="26" t="str">
        <f>IF(AND(Table2[[#This Row],[STF for ADV]],Table2[[#This Row],[PVP For ADV]],Table2[[#This Row],[On Website]],Table2[[#This Row],[Setup Team Speak]]="Yes"),"Yes","No")</f>
        <v>No</v>
      </c>
    </row>
    <row r="935" spans="2:10" x14ac:dyDescent="0.25">
      <c r="B935" s="24">
        <f>Table1[[#This Row],[Character name]]</f>
        <v>0</v>
      </c>
      <c r="C935" s="25">
        <f>Table1[[#This Row],[At Handle]]</f>
        <v>0</v>
      </c>
      <c r="D935" s="25">
        <f>Table1[[#This Row],[Fleet Rank]]</f>
        <v>0</v>
      </c>
      <c r="E935" s="25">
        <f>Table1[[#This Row],[PVP For ADV]]</f>
        <v>0</v>
      </c>
      <c r="F935" s="25">
        <f>Table1[[#This Row],[STF Lead For ADV]]</f>
        <v>0</v>
      </c>
      <c r="G935" s="25" t="str">
        <f>IF(Table1[[#This Row],[LFC Still Needed For ADV]]&lt;0,"Yes","No")</f>
        <v>No</v>
      </c>
      <c r="H935">
        <f>Table1[[#This Row],[On Website]]</f>
        <v>0</v>
      </c>
      <c r="I935">
        <f>Table1[[#This Row],[Setup Team Speak]]</f>
        <v>0</v>
      </c>
      <c r="J935" s="26" t="str">
        <f>IF(AND(Table2[[#This Row],[STF for ADV]],Table2[[#This Row],[PVP For ADV]],Table2[[#This Row],[On Website]],Table2[[#This Row],[Setup Team Speak]]="Yes"),"Yes","No")</f>
        <v>No</v>
      </c>
    </row>
    <row r="936" spans="2:10" x14ac:dyDescent="0.25">
      <c r="B936" s="24">
        <f>Table1[[#This Row],[Character name]]</f>
        <v>0</v>
      </c>
      <c r="C936" s="25">
        <f>Table1[[#This Row],[At Handle]]</f>
        <v>0</v>
      </c>
      <c r="D936" s="25">
        <f>Table1[[#This Row],[Fleet Rank]]</f>
        <v>0</v>
      </c>
      <c r="E936" s="25">
        <f>Table1[[#This Row],[PVP For ADV]]</f>
        <v>0</v>
      </c>
      <c r="F936" s="25">
        <f>Table1[[#This Row],[STF Lead For ADV]]</f>
        <v>0</v>
      </c>
      <c r="G936" s="25" t="str">
        <f>IF(Table1[[#This Row],[LFC Still Needed For ADV]]&lt;0,"Yes","No")</f>
        <v>No</v>
      </c>
      <c r="H936">
        <f>Table1[[#This Row],[On Website]]</f>
        <v>0</v>
      </c>
      <c r="I936">
        <f>Table1[[#This Row],[Setup Team Speak]]</f>
        <v>0</v>
      </c>
      <c r="J936" s="26" t="str">
        <f>IF(AND(Table2[[#This Row],[STF for ADV]],Table2[[#This Row],[PVP For ADV]],Table2[[#This Row],[On Website]],Table2[[#This Row],[Setup Team Speak]]="Yes"),"Yes","No")</f>
        <v>No</v>
      </c>
    </row>
    <row r="937" spans="2:10" x14ac:dyDescent="0.25">
      <c r="B937" s="24">
        <f>Table1[[#This Row],[Character name]]</f>
        <v>0</v>
      </c>
      <c r="C937" s="25">
        <f>Table1[[#This Row],[At Handle]]</f>
        <v>0</v>
      </c>
      <c r="D937" s="25">
        <f>Table1[[#This Row],[Fleet Rank]]</f>
        <v>0</v>
      </c>
      <c r="E937" s="25">
        <f>Table1[[#This Row],[PVP For ADV]]</f>
        <v>0</v>
      </c>
      <c r="F937" s="25">
        <f>Table1[[#This Row],[STF Lead For ADV]]</f>
        <v>0</v>
      </c>
      <c r="G937" s="25" t="str">
        <f>IF(Table1[[#This Row],[LFC Still Needed For ADV]]&lt;0,"Yes","No")</f>
        <v>No</v>
      </c>
      <c r="H937">
        <f>Table1[[#This Row],[On Website]]</f>
        <v>0</v>
      </c>
      <c r="I937">
        <f>Table1[[#This Row],[Setup Team Speak]]</f>
        <v>0</v>
      </c>
      <c r="J937" s="26" t="str">
        <f>IF(AND(Table2[[#This Row],[STF for ADV]],Table2[[#This Row],[PVP For ADV]],Table2[[#This Row],[On Website]],Table2[[#This Row],[Setup Team Speak]]="Yes"),"Yes","No")</f>
        <v>No</v>
      </c>
    </row>
    <row r="938" spans="2:10" x14ac:dyDescent="0.25">
      <c r="B938" s="24">
        <f>Table1[[#This Row],[Character name]]</f>
        <v>0</v>
      </c>
      <c r="C938" s="25">
        <f>Table1[[#This Row],[At Handle]]</f>
        <v>0</v>
      </c>
      <c r="D938" s="25">
        <f>Table1[[#This Row],[Fleet Rank]]</f>
        <v>0</v>
      </c>
      <c r="E938" s="25">
        <f>Table1[[#This Row],[PVP For ADV]]</f>
        <v>0</v>
      </c>
      <c r="F938" s="25">
        <f>Table1[[#This Row],[STF Lead For ADV]]</f>
        <v>0</v>
      </c>
      <c r="G938" s="25" t="str">
        <f>IF(Table1[[#This Row],[LFC Still Needed For ADV]]&lt;0,"Yes","No")</f>
        <v>No</v>
      </c>
      <c r="H938">
        <f>Table1[[#This Row],[On Website]]</f>
        <v>0</v>
      </c>
      <c r="I938">
        <f>Table1[[#This Row],[Setup Team Speak]]</f>
        <v>0</v>
      </c>
      <c r="J938" s="26" t="str">
        <f>IF(AND(Table2[[#This Row],[STF for ADV]],Table2[[#This Row],[PVP For ADV]],Table2[[#This Row],[On Website]],Table2[[#This Row],[Setup Team Speak]]="Yes"),"Yes","No")</f>
        <v>No</v>
      </c>
    </row>
    <row r="939" spans="2:10" x14ac:dyDescent="0.25">
      <c r="B939" s="24">
        <f>Table1[[#This Row],[Character name]]</f>
        <v>0</v>
      </c>
      <c r="C939" s="25">
        <f>Table1[[#This Row],[At Handle]]</f>
        <v>0</v>
      </c>
      <c r="D939" s="25">
        <f>Table1[[#This Row],[Fleet Rank]]</f>
        <v>0</v>
      </c>
      <c r="E939" s="25">
        <f>Table1[[#This Row],[PVP For ADV]]</f>
        <v>0</v>
      </c>
      <c r="F939" s="25">
        <f>Table1[[#This Row],[STF Lead For ADV]]</f>
        <v>0</v>
      </c>
      <c r="G939" s="25" t="str">
        <f>IF(Table1[[#This Row],[LFC Still Needed For ADV]]&lt;0,"Yes","No")</f>
        <v>No</v>
      </c>
      <c r="H939">
        <f>Table1[[#This Row],[On Website]]</f>
        <v>0</v>
      </c>
      <c r="I939">
        <f>Table1[[#This Row],[Setup Team Speak]]</f>
        <v>0</v>
      </c>
      <c r="J939" s="26" t="str">
        <f>IF(AND(Table2[[#This Row],[STF for ADV]],Table2[[#This Row],[PVP For ADV]],Table2[[#This Row],[On Website]],Table2[[#This Row],[Setup Team Speak]]="Yes"),"Yes","No")</f>
        <v>No</v>
      </c>
    </row>
    <row r="940" spans="2:10" x14ac:dyDescent="0.25">
      <c r="B940" s="24">
        <f>Table1[[#This Row],[Character name]]</f>
        <v>0</v>
      </c>
      <c r="C940" s="25">
        <f>Table1[[#This Row],[At Handle]]</f>
        <v>0</v>
      </c>
      <c r="D940" s="25">
        <f>Table1[[#This Row],[Fleet Rank]]</f>
        <v>0</v>
      </c>
      <c r="E940" s="25">
        <f>Table1[[#This Row],[PVP For ADV]]</f>
        <v>0</v>
      </c>
      <c r="F940" s="25">
        <f>Table1[[#This Row],[STF Lead For ADV]]</f>
        <v>0</v>
      </c>
      <c r="G940" s="25" t="str">
        <f>IF(Table1[[#This Row],[LFC Still Needed For ADV]]&lt;0,"Yes","No")</f>
        <v>No</v>
      </c>
      <c r="H940">
        <f>Table1[[#This Row],[On Website]]</f>
        <v>0</v>
      </c>
      <c r="I940">
        <f>Table1[[#This Row],[Setup Team Speak]]</f>
        <v>0</v>
      </c>
      <c r="J940" s="26" t="str">
        <f>IF(AND(Table2[[#This Row],[STF for ADV]],Table2[[#This Row],[PVP For ADV]],Table2[[#This Row],[On Website]],Table2[[#This Row],[Setup Team Speak]]="Yes"),"Yes","No")</f>
        <v>No</v>
      </c>
    </row>
    <row r="941" spans="2:10" x14ac:dyDescent="0.25">
      <c r="B941" s="24">
        <f>Table1[[#This Row],[Character name]]</f>
        <v>0</v>
      </c>
      <c r="C941" s="25">
        <f>Table1[[#This Row],[At Handle]]</f>
        <v>0</v>
      </c>
      <c r="D941" s="25">
        <f>Table1[[#This Row],[Fleet Rank]]</f>
        <v>0</v>
      </c>
      <c r="E941" s="25">
        <f>Table1[[#This Row],[PVP For ADV]]</f>
        <v>0</v>
      </c>
      <c r="F941" s="25">
        <f>Table1[[#This Row],[STF Lead For ADV]]</f>
        <v>0</v>
      </c>
      <c r="G941" s="25" t="str">
        <f>IF(Table1[[#This Row],[LFC Still Needed For ADV]]&lt;0,"Yes","No")</f>
        <v>No</v>
      </c>
      <c r="H941">
        <f>Table1[[#This Row],[On Website]]</f>
        <v>0</v>
      </c>
      <c r="I941">
        <f>Table1[[#This Row],[Setup Team Speak]]</f>
        <v>0</v>
      </c>
      <c r="J941" s="26" t="str">
        <f>IF(AND(Table2[[#This Row],[STF for ADV]],Table2[[#This Row],[PVP For ADV]],Table2[[#This Row],[On Website]],Table2[[#This Row],[Setup Team Speak]]="Yes"),"Yes","No")</f>
        <v>No</v>
      </c>
    </row>
    <row r="942" spans="2:10" x14ac:dyDescent="0.25">
      <c r="B942" s="24">
        <f>Table1[[#This Row],[Character name]]</f>
        <v>0</v>
      </c>
      <c r="C942" s="25">
        <f>Table1[[#This Row],[At Handle]]</f>
        <v>0</v>
      </c>
      <c r="D942" s="25">
        <f>Table1[[#This Row],[Fleet Rank]]</f>
        <v>0</v>
      </c>
      <c r="E942" s="25">
        <f>Table1[[#This Row],[PVP For ADV]]</f>
        <v>0</v>
      </c>
      <c r="F942" s="25">
        <f>Table1[[#This Row],[STF Lead For ADV]]</f>
        <v>0</v>
      </c>
      <c r="G942" s="25" t="str">
        <f>IF(Table1[[#This Row],[LFC Still Needed For ADV]]&lt;0,"Yes","No")</f>
        <v>No</v>
      </c>
      <c r="H942">
        <f>Table1[[#This Row],[On Website]]</f>
        <v>0</v>
      </c>
      <c r="I942">
        <f>Table1[[#This Row],[Setup Team Speak]]</f>
        <v>0</v>
      </c>
      <c r="J942" s="26" t="str">
        <f>IF(AND(Table2[[#This Row],[STF for ADV]],Table2[[#This Row],[PVP For ADV]],Table2[[#This Row],[On Website]],Table2[[#This Row],[Setup Team Speak]]="Yes"),"Yes","No")</f>
        <v>No</v>
      </c>
    </row>
    <row r="943" spans="2:10" x14ac:dyDescent="0.25">
      <c r="B943" s="24">
        <f>Table1[[#This Row],[Character name]]</f>
        <v>0</v>
      </c>
      <c r="C943" s="25">
        <f>Table1[[#This Row],[At Handle]]</f>
        <v>0</v>
      </c>
      <c r="D943" s="25">
        <f>Table1[[#This Row],[Fleet Rank]]</f>
        <v>0</v>
      </c>
      <c r="E943" s="25">
        <f>Table1[[#This Row],[PVP For ADV]]</f>
        <v>0</v>
      </c>
      <c r="F943" s="25">
        <f>Table1[[#This Row],[STF Lead For ADV]]</f>
        <v>0</v>
      </c>
      <c r="G943" s="25" t="str">
        <f>IF(Table1[[#This Row],[LFC Still Needed For ADV]]&lt;0,"Yes","No")</f>
        <v>No</v>
      </c>
      <c r="H943">
        <f>Table1[[#This Row],[On Website]]</f>
        <v>0</v>
      </c>
      <c r="I943">
        <f>Table1[[#This Row],[Setup Team Speak]]</f>
        <v>0</v>
      </c>
      <c r="J943" s="26" t="str">
        <f>IF(AND(Table2[[#This Row],[STF for ADV]],Table2[[#This Row],[PVP For ADV]],Table2[[#This Row],[On Website]],Table2[[#This Row],[Setup Team Speak]]="Yes"),"Yes","No")</f>
        <v>No</v>
      </c>
    </row>
    <row r="944" spans="2:10" x14ac:dyDescent="0.25">
      <c r="B944" s="24">
        <f>Table1[[#This Row],[Character name]]</f>
        <v>0</v>
      </c>
      <c r="C944" s="25">
        <f>Table1[[#This Row],[At Handle]]</f>
        <v>0</v>
      </c>
      <c r="D944" s="25">
        <f>Table1[[#This Row],[Fleet Rank]]</f>
        <v>0</v>
      </c>
      <c r="E944" s="25">
        <f>Table1[[#This Row],[PVP For ADV]]</f>
        <v>0</v>
      </c>
      <c r="F944" s="25">
        <f>Table1[[#This Row],[STF Lead For ADV]]</f>
        <v>0</v>
      </c>
      <c r="G944" s="25" t="str">
        <f>IF(Table1[[#This Row],[LFC Still Needed For ADV]]&lt;0,"Yes","No")</f>
        <v>No</v>
      </c>
      <c r="H944">
        <f>Table1[[#This Row],[On Website]]</f>
        <v>0</v>
      </c>
      <c r="I944">
        <f>Table1[[#This Row],[Setup Team Speak]]</f>
        <v>0</v>
      </c>
      <c r="J944" s="26" t="str">
        <f>IF(AND(Table2[[#This Row],[STF for ADV]],Table2[[#This Row],[PVP For ADV]],Table2[[#This Row],[On Website]],Table2[[#This Row],[Setup Team Speak]]="Yes"),"Yes","No")</f>
        <v>No</v>
      </c>
    </row>
    <row r="945" spans="2:10" x14ac:dyDescent="0.25">
      <c r="B945" s="24">
        <f>Table1[[#This Row],[Character name]]</f>
        <v>0</v>
      </c>
      <c r="C945" s="25">
        <f>Table1[[#This Row],[At Handle]]</f>
        <v>0</v>
      </c>
      <c r="D945" s="25">
        <f>Table1[[#This Row],[Fleet Rank]]</f>
        <v>0</v>
      </c>
      <c r="E945" s="25">
        <f>Table1[[#This Row],[PVP For ADV]]</f>
        <v>0</v>
      </c>
      <c r="F945" s="25">
        <f>Table1[[#This Row],[STF Lead For ADV]]</f>
        <v>0</v>
      </c>
      <c r="G945" s="25" t="str">
        <f>IF(Table1[[#This Row],[LFC Still Needed For ADV]]&lt;0,"Yes","No")</f>
        <v>No</v>
      </c>
      <c r="H945">
        <f>Table1[[#This Row],[On Website]]</f>
        <v>0</v>
      </c>
      <c r="I945">
        <f>Table1[[#This Row],[Setup Team Speak]]</f>
        <v>0</v>
      </c>
      <c r="J945" s="26" t="str">
        <f>IF(AND(Table2[[#This Row],[STF for ADV]],Table2[[#This Row],[PVP For ADV]],Table2[[#This Row],[On Website]],Table2[[#This Row],[Setup Team Speak]]="Yes"),"Yes","No")</f>
        <v>No</v>
      </c>
    </row>
    <row r="946" spans="2:10" x14ac:dyDescent="0.25">
      <c r="B946" s="24">
        <f>Table1[[#This Row],[Character name]]</f>
        <v>0</v>
      </c>
      <c r="C946" s="25">
        <f>Table1[[#This Row],[At Handle]]</f>
        <v>0</v>
      </c>
      <c r="D946" s="25">
        <f>Table1[[#This Row],[Fleet Rank]]</f>
        <v>0</v>
      </c>
      <c r="E946" s="25">
        <f>Table1[[#This Row],[PVP For ADV]]</f>
        <v>0</v>
      </c>
      <c r="F946" s="25">
        <f>Table1[[#This Row],[STF Lead For ADV]]</f>
        <v>0</v>
      </c>
      <c r="G946" s="25" t="str">
        <f>IF(Table1[[#This Row],[LFC Still Needed For ADV]]&lt;0,"Yes","No")</f>
        <v>No</v>
      </c>
      <c r="H946">
        <f>Table1[[#This Row],[On Website]]</f>
        <v>0</v>
      </c>
      <c r="I946">
        <f>Table1[[#This Row],[Setup Team Speak]]</f>
        <v>0</v>
      </c>
      <c r="J946" s="26" t="str">
        <f>IF(AND(Table2[[#This Row],[STF for ADV]],Table2[[#This Row],[PVP For ADV]],Table2[[#This Row],[On Website]],Table2[[#This Row],[Setup Team Speak]]="Yes"),"Yes","No")</f>
        <v>No</v>
      </c>
    </row>
    <row r="947" spans="2:10" x14ac:dyDescent="0.25">
      <c r="B947" s="24">
        <f>Table1[[#This Row],[Character name]]</f>
        <v>0</v>
      </c>
      <c r="C947" s="25">
        <f>Table1[[#This Row],[At Handle]]</f>
        <v>0</v>
      </c>
      <c r="D947" s="25">
        <f>Table1[[#This Row],[Fleet Rank]]</f>
        <v>0</v>
      </c>
      <c r="E947" s="25">
        <f>Table1[[#This Row],[PVP For ADV]]</f>
        <v>0</v>
      </c>
      <c r="F947" s="25">
        <f>Table1[[#This Row],[STF Lead For ADV]]</f>
        <v>0</v>
      </c>
      <c r="G947" s="25" t="str">
        <f>IF(Table1[[#This Row],[LFC Still Needed For ADV]]&lt;0,"Yes","No")</f>
        <v>No</v>
      </c>
      <c r="H947">
        <f>Table1[[#This Row],[On Website]]</f>
        <v>0</v>
      </c>
      <c r="I947">
        <f>Table1[[#This Row],[Setup Team Speak]]</f>
        <v>0</v>
      </c>
      <c r="J947" s="26" t="str">
        <f>IF(AND(Table2[[#This Row],[STF for ADV]],Table2[[#This Row],[PVP For ADV]],Table2[[#This Row],[On Website]],Table2[[#This Row],[Setup Team Speak]]="Yes"),"Yes","No")</f>
        <v>No</v>
      </c>
    </row>
    <row r="948" spans="2:10" x14ac:dyDescent="0.25">
      <c r="B948" s="24">
        <f>Table1[[#This Row],[Character name]]</f>
        <v>0</v>
      </c>
      <c r="C948" s="25">
        <f>Table1[[#This Row],[At Handle]]</f>
        <v>0</v>
      </c>
      <c r="D948" s="25">
        <f>Table1[[#This Row],[Fleet Rank]]</f>
        <v>0</v>
      </c>
      <c r="E948" s="25">
        <f>Table1[[#This Row],[PVP For ADV]]</f>
        <v>0</v>
      </c>
      <c r="F948" s="25">
        <f>Table1[[#This Row],[STF Lead For ADV]]</f>
        <v>0</v>
      </c>
      <c r="G948" s="25" t="str">
        <f>IF(Table1[[#This Row],[LFC Still Needed For ADV]]&lt;0,"Yes","No")</f>
        <v>No</v>
      </c>
      <c r="H948">
        <f>Table1[[#This Row],[On Website]]</f>
        <v>0</v>
      </c>
      <c r="I948">
        <f>Table1[[#This Row],[Setup Team Speak]]</f>
        <v>0</v>
      </c>
      <c r="J948" s="26" t="str">
        <f>IF(AND(Table2[[#This Row],[STF for ADV]],Table2[[#This Row],[PVP For ADV]],Table2[[#This Row],[On Website]],Table2[[#This Row],[Setup Team Speak]]="Yes"),"Yes","No")</f>
        <v>No</v>
      </c>
    </row>
    <row r="949" spans="2:10" x14ac:dyDescent="0.25">
      <c r="B949" s="24">
        <f>Table1[[#This Row],[Character name]]</f>
        <v>0</v>
      </c>
      <c r="C949" s="25">
        <f>Table1[[#This Row],[At Handle]]</f>
        <v>0</v>
      </c>
      <c r="D949" s="25">
        <f>Table1[[#This Row],[Fleet Rank]]</f>
        <v>0</v>
      </c>
      <c r="E949" s="25">
        <f>Table1[[#This Row],[PVP For ADV]]</f>
        <v>0</v>
      </c>
      <c r="F949" s="25">
        <f>Table1[[#This Row],[STF Lead For ADV]]</f>
        <v>0</v>
      </c>
      <c r="G949" s="25" t="str">
        <f>IF(Table1[[#This Row],[LFC Still Needed For ADV]]&lt;0,"Yes","No")</f>
        <v>No</v>
      </c>
      <c r="H949">
        <f>Table1[[#This Row],[On Website]]</f>
        <v>0</v>
      </c>
      <c r="I949">
        <f>Table1[[#This Row],[Setup Team Speak]]</f>
        <v>0</v>
      </c>
      <c r="J949" s="26" t="str">
        <f>IF(AND(Table2[[#This Row],[STF for ADV]],Table2[[#This Row],[PVP For ADV]],Table2[[#This Row],[On Website]],Table2[[#This Row],[Setup Team Speak]]="Yes"),"Yes","No")</f>
        <v>No</v>
      </c>
    </row>
    <row r="950" spans="2:10" x14ac:dyDescent="0.25">
      <c r="B950" s="24">
        <f>Table1[[#This Row],[Character name]]</f>
        <v>0</v>
      </c>
      <c r="C950" s="25">
        <f>Table1[[#This Row],[At Handle]]</f>
        <v>0</v>
      </c>
      <c r="D950" s="25">
        <f>Table1[[#This Row],[Fleet Rank]]</f>
        <v>0</v>
      </c>
      <c r="E950" s="25">
        <f>Table1[[#This Row],[PVP For ADV]]</f>
        <v>0</v>
      </c>
      <c r="F950" s="25">
        <f>Table1[[#This Row],[STF Lead For ADV]]</f>
        <v>0</v>
      </c>
      <c r="G950" s="25" t="str">
        <f>IF(Table1[[#This Row],[LFC Still Needed For ADV]]&lt;0,"Yes","No")</f>
        <v>No</v>
      </c>
      <c r="H950">
        <f>Table1[[#This Row],[On Website]]</f>
        <v>0</v>
      </c>
      <c r="I950">
        <f>Table1[[#This Row],[Setup Team Speak]]</f>
        <v>0</v>
      </c>
      <c r="J950" s="26" t="str">
        <f>IF(AND(Table2[[#This Row],[STF for ADV]],Table2[[#This Row],[PVP For ADV]],Table2[[#This Row],[On Website]],Table2[[#This Row],[Setup Team Speak]]="Yes"),"Yes","No")</f>
        <v>No</v>
      </c>
    </row>
    <row r="951" spans="2:10" x14ac:dyDescent="0.25">
      <c r="B951" s="24">
        <f>Table1[[#This Row],[Character name]]</f>
        <v>0</v>
      </c>
      <c r="C951" s="25">
        <f>Table1[[#This Row],[At Handle]]</f>
        <v>0</v>
      </c>
      <c r="D951" s="25">
        <f>Table1[[#This Row],[Fleet Rank]]</f>
        <v>0</v>
      </c>
      <c r="E951" s="25">
        <f>Table1[[#This Row],[PVP For ADV]]</f>
        <v>0</v>
      </c>
      <c r="F951" s="25">
        <f>Table1[[#This Row],[STF Lead For ADV]]</f>
        <v>0</v>
      </c>
      <c r="G951" s="25" t="str">
        <f>IF(Table1[[#This Row],[LFC Still Needed For ADV]]&lt;0,"Yes","No")</f>
        <v>No</v>
      </c>
      <c r="H951">
        <f>Table1[[#This Row],[On Website]]</f>
        <v>0</v>
      </c>
      <c r="I951">
        <f>Table1[[#This Row],[Setup Team Speak]]</f>
        <v>0</v>
      </c>
      <c r="J951" s="26" t="str">
        <f>IF(AND(Table2[[#This Row],[STF for ADV]],Table2[[#This Row],[PVP For ADV]],Table2[[#This Row],[On Website]],Table2[[#This Row],[Setup Team Speak]]="Yes"),"Yes","No")</f>
        <v>No</v>
      </c>
    </row>
    <row r="952" spans="2:10" x14ac:dyDescent="0.25">
      <c r="B952" s="24">
        <f>Table1[[#This Row],[Character name]]</f>
        <v>0</v>
      </c>
      <c r="C952" s="25">
        <f>Table1[[#This Row],[At Handle]]</f>
        <v>0</v>
      </c>
      <c r="D952" s="25">
        <f>Table1[[#This Row],[Fleet Rank]]</f>
        <v>0</v>
      </c>
      <c r="E952" s="25">
        <f>Table1[[#This Row],[PVP For ADV]]</f>
        <v>0</v>
      </c>
      <c r="F952" s="25">
        <f>Table1[[#This Row],[STF Lead For ADV]]</f>
        <v>0</v>
      </c>
      <c r="G952" s="25" t="str">
        <f>IF(Table1[[#This Row],[LFC Still Needed For ADV]]&lt;0,"Yes","No")</f>
        <v>No</v>
      </c>
      <c r="H952">
        <f>Table1[[#This Row],[On Website]]</f>
        <v>0</v>
      </c>
      <c r="I952">
        <f>Table1[[#This Row],[Setup Team Speak]]</f>
        <v>0</v>
      </c>
      <c r="J952" s="26" t="str">
        <f>IF(AND(Table2[[#This Row],[STF for ADV]],Table2[[#This Row],[PVP For ADV]],Table2[[#This Row],[On Website]],Table2[[#This Row],[Setup Team Speak]]="Yes"),"Yes","No")</f>
        <v>No</v>
      </c>
    </row>
    <row r="953" spans="2:10" x14ac:dyDescent="0.25">
      <c r="B953" s="24">
        <f>Table1[[#This Row],[Character name]]</f>
        <v>0</v>
      </c>
      <c r="C953" s="25">
        <f>Table1[[#This Row],[At Handle]]</f>
        <v>0</v>
      </c>
      <c r="D953" s="25">
        <f>Table1[[#This Row],[Fleet Rank]]</f>
        <v>0</v>
      </c>
      <c r="E953" s="25">
        <f>Table1[[#This Row],[PVP For ADV]]</f>
        <v>0</v>
      </c>
      <c r="F953" s="25">
        <f>Table1[[#This Row],[STF Lead For ADV]]</f>
        <v>0</v>
      </c>
      <c r="G953" s="25" t="str">
        <f>IF(Table1[[#This Row],[LFC Still Needed For ADV]]&lt;0,"Yes","No")</f>
        <v>No</v>
      </c>
      <c r="H953">
        <f>Table1[[#This Row],[On Website]]</f>
        <v>0</v>
      </c>
      <c r="I953">
        <f>Table1[[#This Row],[Setup Team Speak]]</f>
        <v>0</v>
      </c>
      <c r="J953" s="26" t="str">
        <f>IF(AND(Table2[[#This Row],[STF for ADV]],Table2[[#This Row],[PVP For ADV]],Table2[[#This Row],[On Website]],Table2[[#This Row],[Setup Team Speak]]="Yes"),"Yes","No")</f>
        <v>No</v>
      </c>
    </row>
    <row r="954" spans="2:10" x14ac:dyDescent="0.25">
      <c r="B954" s="24">
        <f>Table1[[#This Row],[Character name]]</f>
        <v>0</v>
      </c>
      <c r="C954" s="25">
        <f>Table1[[#This Row],[At Handle]]</f>
        <v>0</v>
      </c>
      <c r="D954" s="25">
        <f>Table1[[#This Row],[Fleet Rank]]</f>
        <v>0</v>
      </c>
      <c r="E954" s="25">
        <f>Table1[[#This Row],[PVP For ADV]]</f>
        <v>0</v>
      </c>
      <c r="F954" s="25">
        <f>Table1[[#This Row],[STF Lead For ADV]]</f>
        <v>0</v>
      </c>
      <c r="G954" s="25" t="str">
        <f>IF(Table1[[#This Row],[LFC Still Needed For ADV]]&lt;0,"Yes","No")</f>
        <v>No</v>
      </c>
      <c r="H954">
        <f>Table1[[#This Row],[On Website]]</f>
        <v>0</v>
      </c>
      <c r="I954">
        <f>Table1[[#This Row],[Setup Team Speak]]</f>
        <v>0</v>
      </c>
      <c r="J954" s="26" t="str">
        <f>IF(AND(Table2[[#This Row],[STF for ADV]],Table2[[#This Row],[PVP For ADV]],Table2[[#This Row],[On Website]],Table2[[#This Row],[Setup Team Speak]]="Yes"),"Yes","No")</f>
        <v>No</v>
      </c>
    </row>
    <row r="955" spans="2:10" x14ac:dyDescent="0.25">
      <c r="B955" s="24">
        <f>Table1[[#This Row],[Character name]]</f>
        <v>0</v>
      </c>
      <c r="C955" s="25">
        <f>Table1[[#This Row],[At Handle]]</f>
        <v>0</v>
      </c>
      <c r="D955" s="25">
        <f>Table1[[#This Row],[Fleet Rank]]</f>
        <v>0</v>
      </c>
      <c r="E955" s="25">
        <f>Table1[[#This Row],[PVP For ADV]]</f>
        <v>0</v>
      </c>
      <c r="F955" s="25">
        <f>Table1[[#This Row],[STF Lead For ADV]]</f>
        <v>0</v>
      </c>
      <c r="G955" s="25" t="str">
        <f>IF(Table1[[#This Row],[LFC Still Needed For ADV]]&lt;0,"Yes","No")</f>
        <v>No</v>
      </c>
      <c r="H955">
        <f>Table1[[#This Row],[On Website]]</f>
        <v>0</v>
      </c>
      <c r="I955">
        <f>Table1[[#This Row],[Setup Team Speak]]</f>
        <v>0</v>
      </c>
      <c r="J955" s="26" t="str">
        <f>IF(AND(Table2[[#This Row],[STF for ADV]],Table2[[#This Row],[PVP For ADV]],Table2[[#This Row],[On Website]],Table2[[#This Row],[Setup Team Speak]]="Yes"),"Yes","No")</f>
        <v>No</v>
      </c>
    </row>
    <row r="956" spans="2:10" x14ac:dyDescent="0.25">
      <c r="B956" s="24">
        <f>Table1[[#This Row],[Character name]]</f>
        <v>0</v>
      </c>
      <c r="C956" s="25">
        <f>Table1[[#This Row],[At Handle]]</f>
        <v>0</v>
      </c>
      <c r="D956" s="25">
        <f>Table1[[#This Row],[Fleet Rank]]</f>
        <v>0</v>
      </c>
      <c r="E956" s="25">
        <f>Table1[[#This Row],[PVP For ADV]]</f>
        <v>0</v>
      </c>
      <c r="F956" s="25">
        <f>Table1[[#This Row],[STF Lead For ADV]]</f>
        <v>0</v>
      </c>
      <c r="G956" s="25" t="str">
        <f>IF(Table1[[#This Row],[LFC Still Needed For ADV]]&lt;0,"Yes","No")</f>
        <v>No</v>
      </c>
      <c r="H956">
        <f>Table1[[#This Row],[On Website]]</f>
        <v>0</v>
      </c>
      <c r="I956">
        <f>Table1[[#This Row],[Setup Team Speak]]</f>
        <v>0</v>
      </c>
      <c r="J956" s="26" t="str">
        <f>IF(AND(Table2[[#This Row],[STF for ADV]],Table2[[#This Row],[PVP For ADV]],Table2[[#This Row],[On Website]],Table2[[#This Row],[Setup Team Speak]]="Yes"),"Yes","No")</f>
        <v>No</v>
      </c>
    </row>
    <row r="957" spans="2:10" x14ac:dyDescent="0.25">
      <c r="B957" s="24">
        <f>Table1[[#This Row],[Character name]]</f>
        <v>0</v>
      </c>
      <c r="C957" s="25">
        <f>Table1[[#This Row],[At Handle]]</f>
        <v>0</v>
      </c>
      <c r="D957" s="25">
        <f>Table1[[#This Row],[Fleet Rank]]</f>
        <v>0</v>
      </c>
      <c r="E957" s="25">
        <f>Table1[[#This Row],[PVP For ADV]]</f>
        <v>0</v>
      </c>
      <c r="F957" s="25">
        <f>Table1[[#This Row],[STF Lead For ADV]]</f>
        <v>0</v>
      </c>
      <c r="G957" s="25" t="str">
        <f>IF(Table1[[#This Row],[LFC Still Needed For ADV]]&lt;0,"Yes","No")</f>
        <v>No</v>
      </c>
      <c r="H957">
        <f>Table1[[#This Row],[On Website]]</f>
        <v>0</v>
      </c>
      <c r="I957">
        <f>Table1[[#This Row],[Setup Team Speak]]</f>
        <v>0</v>
      </c>
      <c r="J957" s="26" t="str">
        <f>IF(AND(Table2[[#This Row],[STF for ADV]],Table2[[#This Row],[PVP For ADV]],Table2[[#This Row],[On Website]],Table2[[#This Row],[Setup Team Speak]]="Yes"),"Yes","No")</f>
        <v>No</v>
      </c>
    </row>
    <row r="958" spans="2:10" x14ac:dyDescent="0.25">
      <c r="B958" s="24">
        <f>Table1[[#This Row],[Character name]]</f>
        <v>0</v>
      </c>
      <c r="C958" s="25">
        <f>Table1[[#This Row],[At Handle]]</f>
        <v>0</v>
      </c>
      <c r="D958" s="25">
        <f>Table1[[#This Row],[Fleet Rank]]</f>
        <v>0</v>
      </c>
      <c r="E958" s="25">
        <f>Table1[[#This Row],[PVP For ADV]]</f>
        <v>0</v>
      </c>
      <c r="F958" s="25">
        <f>Table1[[#This Row],[STF Lead For ADV]]</f>
        <v>0</v>
      </c>
      <c r="G958" s="25" t="str">
        <f>IF(Table1[[#This Row],[LFC Still Needed For ADV]]&lt;0,"Yes","No")</f>
        <v>No</v>
      </c>
      <c r="H958">
        <f>Table1[[#This Row],[On Website]]</f>
        <v>0</v>
      </c>
      <c r="I958">
        <f>Table1[[#This Row],[Setup Team Speak]]</f>
        <v>0</v>
      </c>
      <c r="J958" s="26" t="str">
        <f>IF(AND(Table2[[#This Row],[STF for ADV]],Table2[[#This Row],[PVP For ADV]],Table2[[#This Row],[On Website]],Table2[[#This Row],[Setup Team Speak]]="Yes"),"Yes","No")</f>
        <v>No</v>
      </c>
    </row>
    <row r="959" spans="2:10" x14ac:dyDescent="0.25">
      <c r="B959" s="24">
        <f>Table1[[#This Row],[Character name]]</f>
        <v>0</v>
      </c>
      <c r="C959" s="25">
        <f>Table1[[#This Row],[At Handle]]</f>
        <v>0</v>
      </c>
      <c r="D959" s="25">
        <f>Table1[[#This Row],[Fleet Rank]]</f>
        <v>0</v>
      </c>
      <c r="E959" s="25">
        <f>Table1[[#This Row],[PVP For ADV]]</f>
        <v>0</v>
      </c>
      <c r="F959" s="25">
        <f>Table1[[#This Row],[STF Lead For ADV]]</f>
        <v>0</v>
      </c>
      <c r="G959" s="25" t="str">
        <f>IF(Table1[[#This Row],[LFC Still Needed For ADV]]&lt;0,"Yes","No")</f>
        <v>No</v>
      </c>
      <c r="H959">
        <f>Table1[[#This Row],[On Website]]</f>
        <v>0</v>
      </c>
      <c r="I959">
        <f>Table1[[#This Row],[Setup Team Speak]]</f>
        <v>0</v>
      </c>
      <c r="J959" s="26" t="str">
        <f>IF(AND(Table2[[#This Row],[STF for ADV]],Table2[[#This Row],[PVP For ADV]],Table2[[#This Row],[On Website]],Table2[[#This Row],[Setup Team Speak]]="Yes"),"Yes","No")</f>
        <v>No</v>
      </c>
    </row>
    <row r="960" spans="2:10" x14ac:dyDescent="0.25">
      <c r="B960" s="24">
        <f>Table1[[#This Row],[Character name]]</f>
        <v>0</v>
      </c>
      <c r="C960" s="25">
        <f>Table1[[#This Row],[At Handle]]</f>
        <v>0</v>
      </c>
      <c r="D960" s="25">
        <f>Table1[[#This Row],[Fleet Rank]]</f>
        <v>0</v>
      </c>
      <c r="E960" s="25">
        <f>Table1[[#This Row],[PVP For ADV]]</f>
        <v>0</v>
      </c>
      <c r="F960" s="25">
        <f>Table1[[#This Row],[STF Lead For ADV]]</f>
        <v>0</v>
      </c>
      <c r="G960" s="25" t="str">
        <f>IF(Table1[[#This Row],[LFC Still Needed For ADV]]&lt;0,"Yes","No")</f>
        <v>No</v>
      </c>
      <c r="H960">
        <f>Table1[[#This Row],[On Website]]</f>
        <v>0</v>
      </c>
      <c r="I960">
        <f>Table1[[#This Row],[Setup Team Speak]]</f>
        <v>0</v>
      </c>
      <c r="J960" s="26" t="str">
        <f>IF(AND(Table2[[#This Row],[STF for ADV]],Table2[[#This Row],[PVP For ADV]],Table2[[#This Row],[On Website]],Table2[[#This Row],[Setup Team Speak]]="Yes"),"Yes","No")</f>
        <v>No</v>
      </c>
    </row>
    <row r="961" spans="2:10" x14ac:dyDescent="0.25">
      <c r="B961" s="24">
        <f>Table1[[#This Row],[Character name]]</f>
        <v>0</v>
      </c>
      <c r="C961" s="25">
        <f>Table1[[#This Row],[At Handle]]</f>
        <v>0</v>
      </c>
      <c r="D961" s="25">
        <f>Table1[[#This Row],[Fleet Rank]]</f>
        <v>0</v>
      </c>
      <c r="E961" s="25">
        <f>Table1[[#This Row],[PVP For ADV]]</f>
        <v>0</v>
      </c>
      <c r="F961" s="25">
        <f>Table1[[#This Row],[STF Lead For ADV]]</f>
        <v>0</v>
      </c>
      <c r="G961" s="25" t="str">
        <f>IF(Table1[[#This Row],[LFC Still Needed For ADV]]&lt;0,"Yes","No")</f>
        <v>No</v>
      </c>
      <c r="H961">
        <f>Table1[[#This Row],[On Website]]</f>
        <v>0</v>
      </c>
      <c r="I961">
        <f>Table1[[#This Row],[Setup Team Speak]]</f>
        <v>0</v>
      </c>
      <c r="J961" s="26" t="str">
        <f>IF(AND(Table2[[#This Row],[STF for ADV]],Table2[[#This Row],[PVP For ADV]],Table2[[#This Row],[On Website]],Table2[[#This Row],[Setup Team Speak]]="Yes"),"Yes","No")</f>
        <v>No</v>
      </c>
    </row>
    <row r="962" spans="2:10" x14ac:dyDescent="0.25">
      <c r="B962" s="24">
        <f>Table1[[#This Row],[Character name]]</f>
        <v>0</v>
      </c>
      <c r="C962" s="25">
        <f>Table1[[#This Row],[At Handle]]</f>
        <v>0</v>
      </c>
      <c r="D962" s="25">
        <f>Table1[[#This Row],[Fleet Rank]]</f>
        <v>0</v>
      </c>
      <c r="E962" s="25">
        <f>Table1[[#This Row],[PVP For ADV]]</f>
        <v>0</v>
      </c>
      <c r="F962" s="25">
        <f>Table1[[#This Row],[STF Lead For ADV]]</f>
        <v>0</v>
      </c>
      <c r="G962" s="25" t="str">
        <f>IF(Table1[[#This Row],[LFC Still Needed For ADV]]&lt;0,"Yes","No")</f>
        <v>No</v>
      </c>
      <c r="H962">
        <f>Table1[[#This Row],[On Website]]</f>
        <v>0</v>
      </c>
      <c r="I962">
        <f>Table1[[#This Row],[Setup Team Speak]]</f>
        <v>0</v>
      </c>
      <c r="J962" s="26" t="str">
        <f>IF(AND(Table2[[#This Row],[STF for ADV]],Table2[[#This Row],[PVP For ADV]],Table2[[#This Row],[On Website]],Table2[[#This Row],[Setup Team Speak]]="Yes"),"Yes","No")</f>
        <v>No</v>
      </c>
    </row>
    <row r="963" spans="2:10" x14ac:dyDescent="0.25">
      <c r="B963" s="24">
        <f>Table1[[#This Row],[Character name]]</f>
        <v>0</v>
      </c>
      <c r="C963" s="25">
        <f>Table1[[#This Row],[At Handle]]</f>
        <v>0</v>
      </c>
      <c r="D963" s="25">
        <f>Table1[[#This Row],[Fleet Rank]]</f>
        <v>0</v>
      </c>
      <c r="E963" s="25">
        <f>Table1[[#This Row],[PVP For ADV]]</f>
        <v>0</v>
      </c>
      <c r="F963" s="25">
        <f>Table1[[#This Row],[STF Lead For ADV]]</f>
        <v>0</v>
      </c>
      <c r="G963" s="25" t="str">
        <f>IF(Table1[[#This Row],[LFC Still Needed For ADV]]&lt;0,"Yes","No")</f>
        <v>No</v>
      </c>
      <c r="H963">
        <f>Table1[[#This Row],[On Website]]</f>
        <v>0</v>
      </c>
      <c r="I963">
        <f>Table1[[#This Row],[Setup Team Speak]]</f>
        <v>0</v>
      </c>
      <c r="J963" s="26" t="str">
        <f>IF(AND(Table2[[#This Row],[STF for ADV]],Table2[[#This Row],[PVP For ADV]],Table2[[#This Row],[On Website]],Table2[[#This Row],[Setup Team Speak]]="Yes"),"Yes","No")</f>
        <v>No</v>
      </c>
    </row>
    <row r="964" spans="2:10" x14ac:dyDescent="0.25">
      <c r="B964" s="24">
        <f>Table1[[#This Row],[Character name]]</f>
        <v>0</v>
      </c>
      <c r="C964" s="25">
        <f>Table1[[#This Row],[At Handle]]</f>
        <v>0</v>
      </c>
      <c r="D964" s="25">
        <f>Table1[[#This Row],[Fleet Rank]]</f>
        <v>0</v>
      </c>
      <c r="E964" s="25">
        <f>Table1[[#This Row],[PVP For ADV]]</f>
        <v>0</v>
      </c>
      <c r="F964" s="25">
        <f>Table1[[#This Row],[STF Lead For ADV]]</f>
        <v>0</v>
      </c>
      <c r="G964" s="25" t="str">
        <f>IF(Table1[[#This Row],[LFC Still Needed For ADV]]&lt;0,"Yes","No")</f>
        <v>No</v>
      </c>
      <c r="H964">
        <f>Table1[[#This Row],[On Website]]</f>
        <v>0</v>
      </c>
      <c r="I964">
        <f>Table1[[#This Row],[Setup Team Speak]]</f>
        <v>0</v>
      </c>
      <c r="J964" s="26" t="str">
        <f>IF(AND(Table2[[#This Row],[STF for ADV]],Table2[[#This Row],[PVP For ADV]],Table2[[#This Row],[On Website]],Table2[[#This Row],[Setup Team Speak]]="Yes"),"Yes","No")</f>
        <v>No</v>
      </c>
    </row>
    <row r="965" spans="2:10" x14ac:dyDescent="0.25">
      <c r="B965" s="24">
        <f>Table1[[#This Row],[Character name]]</f>
        <v>0</v>
      </c>
      <c r="C965" s="25">
        <f>Table1[[#This Row],[At Handle]]</f>
        <v>0</v>
      </c>
      <c r="D965" s="25">
        <f>Table1[[#This Row],[Fleet Rank]]</f>
        <v>0</v>
      </c>
      <c r="E965" s="25">
        <f>Table1[[#This Row],[PVP For ADV]]</f>
        <v>0</v>
      </c>
      <c r="F965" s="25">
        <f>Table1[[#This Row],[STF Lead For ADV]]</f>
        <v>0</v>
      </c>
      <c r="G965" s="25" t="str">
        <f>IF(Table1[[#This Row],[LFC Still Needed For ADV]]&lt;0,"Yes","No")</f>
        <v>No</v>
      </c>
      <c r="H965">
        <f>Table1[[#This Row],[On Website]]</f>
        <v>0</v>
      </c>
      <c r="I965">
        <f>Table1[[#This Row],[Setup Team Speak]]</f>
        <v>0</v>
      </c>
      <c r="J965" s="26" t="str">
        <f>IF(AND(Table2[[#This Row],[STF for ADV]],Table2[[#This Row],[PVP For ADV]],Table2[[#This Row],[On Website]],Table2[[#This Row],[Setup Team Speak]]="Yes"),"Yes","No")</f>
        <v>No</v>
      </c>
    </row>
    <row r="966" spans="2:10" x14ac:dyDescent="0.25">
      <c r="B966" s="24">
        <f>Table1[[#This Row],[Character name]]</f>
        <v>0</v>
      </c>
      <c r="C966" s="25">
        <f>Table1[[#This Row],[At Handle]]</f>
        <v>0</v>
      </c>
      <c r="D966" s="25">
        <f>Table1[[#This Row],[Fleet Rank]]</f>
        <v>0</v>
      </c>
      <c r="E966" s="25">
        <f>Table1[[#This Row],[PVP For ADV]]</f>
        <v>0</v>
      </c>
      <c r="F966" s="25">
        <f>Table1[[#This Row],[STF Lead For ADV]]</f>
        <v>0</v>
      </c>
      <c r="G966" s="25" t="str">
        <f>IF(Table1[[#This Row],[LFC Still Needed For ADV]]&lt;0,"Yes","No")</f>
        <v>No</v>
      </c>
      <c r="H966">
        <f>Table1[[#This Row],[On Website]]</f>
        <v>0</v>
      </c>
      <c r="I966">
        <f>Table1[[#This Row],[Setup Team Speak]]</f>
        <v>0</v>
      </c>
      <c r="J966" s="26" t="str">
        <f>IF(AND(Table2[[#This Row],[STF for ADV]],Table2[[#This Row],[PVP For ADV]],Table2[[#This Row],[On Website]],Table2[[#This Row],[Setup Team Speak]]="Yes"),"Yes","No")</f>
        <v>No</v>
      </c>
    </row>
    <row r="967" spans="2:10" x14ac:dyDescent="0.25">
      <c r="B967" s="24">
        <f>Table1[[#This Row],[Character name]]</f>
        <v>0</v>
      </c>
      <c r="C967" s="25">
        <f>Table1[[#This Row],[At Handle]]</f>
        <v>0</v>
      </c>
      <c r="D967" s="25">
        <f>Table1[[#This Row],[Fleet Rank]]</f>
        <v>0</v>
      </c>
      <c r="E967" s="25">
        <f>Table1[[#This Row],[PVP For ADV]]</f>
        <v>0</v>
      </c>
      <c r="F967" s="25">
        <f>Table1[[#This Row],[STF Lead For ADV]]</f>
        <v>0</v>
      </c>
      <c r="G967" s="25" t="str">
        <f>IF(Table1[[#This Row],[LFC Still Needed For ADV]]&lt;0,"Yes","No")</f>
        <v>No</v>
      </c>
      <c r="H967">
        <f>Table1[[#This Row],[On Website]]</f>
        <v>0</v>
      </c>
      <c r="I967">
        <f>Table1[[#This Row],[Setup Team Speak]]</f>
        <v>0</v>
      </c>
      <c r="J967" s="26" t="str">
        <f>IF(AND(Table2[[#This Row],[STF for ADV]],Table2[[#This Row],[PVP For ADV]],Table2[[#This Row],[On Website]],Table2[[#This Row],[Setup Team Speak]]="Yes"),"Yes","No")</f>
        <v>No</v>
      </c>
    </row>
    <row r="968" spans="2:10" x14ac:dyDescent="0.25">
      <c r="B968" s="24">
        <f>Table1[[#This Row],[Character name]]</f>
        <v>0</v>
      </c>
      <c r="C968" s="25">
        <f>Table1[[#This Row],[At Handle]]</f>
        <v>0</v>
      </c>
      <c r="D968" s="25">
        <f>Table1[[#This Row],[Fleet Rank]]</f>
        <v>0</v>
      </c>
      <c r="E968" s="25">
        <f>Table1[[#This Row],[PVP For ADV]]</f>
        <v>0</v>
      </c>
      <c r="F968" s="25">
        <f>Table1[[#This Row],[STF Lead For ADV]]</f>
        <v>0</v>
      </c>
      <c r="G968" s="25" t="str">
        <f>IF(Table1[[#This Row],[LFC Still Needed For ADV]]&lt;0,"Yes","No")</f>
        <v>No</v>
      </c>
      <c r="H968">
        <f>Table1[[#This Row],[On Website]]</f>
        <v>0</v>
      </c>
      <c r="I968">
        <f>Table1[[#This Row],[Setup Team Speak]]</f>
        <v>0</v>
      </c>
      <c r="J968" s="26" t="str">
        <f>IF(AND(Table2[[#This Row],[STF for ADV]],Table2[[#This Row],[PVP For ADV]],Table2[[#This Row],[On Website]],Table2[[#This Row],[Setup Team Speak]]="Yes"),"Yes","No")</f>
        <v>No</v>
      </c>
    </row>
    <row r="969" spans="2:10" x14ac:dyDescent="0.25">
      <c r="B969" s="24">
        <f>Table1[[#This Row],[Character name]]</f>
        <v>0</v>
      </c>
      <c r="C969" s="25">
        <f>Table1[[#This Row],[At Handle]]</f>
        <v>0</v>
      </c>
      <c r="D969" s="25">
        <f>Table1[[#This Row],[Fleet Rank]]</f>
        <v>0</v>
      </c>
      <c r="E969" s="25">
        <f>Table1[[#This Row],[PVP For ADV]]</f>
        <v>0</v>
      </c>
      <c r="F969" s="25">
        <f>Table1[[#This Row],[STF Lead For ADV]]</f>
        <v>0</v>
      </c>
      <c r="G969" s="25" t="str">
        <f>IF(Table1[[#This Row],[LFC Still Needed For ADV]]&lt;0,"Yes","No")</f>
        <v>No</v>
      </c>
      <c r="H969">
        <f>Table1[[#This Row],[On Website]]</f>
        <v>0</v>
      </c>
      <c r="I969">
        <f>Table1[[#This Row],[Setup Team Speak]]</f>
        <v>0</v>
      </c>
      <c r="J969" s="26" t="str">
        <f>IF(AND(Table2[[#This Row],[STF for ADV]],Table2[[#This Row],[PVP For ADV]],Table2[[#This Row],[On Website]],Table2[[#This Row],[Setup Team Speak]]="Yes"),"Yes","No")</f>
        <v>No</v>
      </c>
    </row>
    <row r="970" spans="2:10" x14ac:dyDescent="0.25">
      <c r="B970" s="24">
        <f>Table1[[#This Row],[Character name]]</f>
        <v>0</v>
      </c>
      <c r="C970" s="25">
        <f>Table1[[#This Row],[At Handle]]</f>
        <v>0</v>
      </c>
      <c r="D970" s="25">
        <f>Table1[[#This Row],[Fleet Rank]]</f>
        <v>0</v>
      </c>
      <c r="E970" s="25">
        <f>Table1[[#This Row],[PVP For ADV]]</f>
        <v>0</v>
      </c>
      <c r="F970" s="25">
        <f>Table1[[#This Row],[STF Lead For ADV]]</f>
        <v>0</v>
      </c>
      <c r="G970" s="25" t="str">
        <f>IF(Table1[[#This Row],[LFC Still Needed For ADV]]&lt;0,"Yes","No")</f>
        <v>No</v>
      </c>
      <c r="H970">
        <f>Table1[[#This Row],[On Website]]</f>
        <v>0</v>
      </c>
      <c r="I970">
        <f>Table1[[#This Row],[Setup Team Speak]]</f>
        <v>0</v>
      </c>
      <c r="J970" s="26" t="str">
        <f>IF(AND(Table2[[#This Row],[STF for ADV]],Table2[[#This Row],[PVP For ADV]],Table2[[#This Row],[On Website]],Table2[[#This Row],[Setup Team Speak]]="Yes"),"Yes","No")</f>
        <v>No</v>
      </c>
    </row>
    <row r="971" spans="2:10" x14ac:dyDescent="0.25">
      <c r="B971" s="24">
        <f>Table1[[#This Row],[Character name]]</f>
        <v>0</v>
      </c>
      <c r="C971" s="25">
        <f>Table1[[#This Row],[At Handle]]</f>
        <v>0</v>
      </c>
      <c r="D971" s="25">
        <f>Table1[[#This Row],[Fleet Rank]]</f>
        <v>0</v>
      </c>
      <c r="E971" s="25">
        <f>Table1[[#This Row],[PVP For ADV]]</f>
        <v>0</v>
      </c>
      <c r="F971" s="25">
        <f>Table1[[#This Row],[STF Lead For ADV]]</f>
        <v>0</v>
      </c>
      <c r="G971" s="25" t="str">
        <f>IF(Table1[[#This Row],[LFC Still Needed For ADV]]&lt;0,"Yes","No")</f>
        <v>No</v>
      </c>
      <c r="H971">
        <f>Table1[[#This Row],[On Website]]</f>
        <v>0</v>
      </c>
      <c r="I971">
        <f>Table1[[#This Row],[Setup Team Speak]]</f>
        <v>0</v>
      </c>
      <c r="J971" s="26" t="str">
        <f>IF(AND(Table2[[#This Row],[STF for ADV]],Table2[[#This Row],[PVP For ADV]],Table2[[#This Row],[On Website]],Table2[[#This Row],[Setup Team Speak]]="Yes"),"Yes","No")</f>
        <v>No</v>
      </c>
    </row>
    <row r="972" spans="2:10" x14ac:dyDescent="0.25">
      <c r="B972" s="24">
        <f>Table1[[#This Row],[Character name]]</f>
        <v>0</v>
      </c>
      <c r="C972" s="25">
        <f>Table1[[#This Row],[At Handle]]</f>
        <v>0</v>
      </c>
      <c r="D972" s="25">
        <f>Table1[[#This Row],[Fleet Rank]]</f>
        <v>0</v>
      </c>
      <c r="E972" s="25">
        <f>Table1[[#This Row],[PVP For ADV]]</f>
        <v>0</v>
      </c>
      <c r="F972" s="25">
        <f>Table1[[#This Row],[STF Lead For ADV]]</f>
        <v>0</v>
      </c>
      <c r="G972" s="25" t="str">
        <f>IF(Table1[[#This Row],[LFC Still Needed For ADV]]&lt;0,"Yes","No")</f>
        <v>No</v>
      </c>
      <c r="H972">
        <f>Table1[[#This Row],[On Website]]</f>
        <v>0</v>
      </c>
      <c r="I972">
        <f>Table1[[#This Row],[Setup Team Speak]]</f>
        <v>0</v>
      </c>
      <c r="J972" s="26" t="str">
        <f>IF(AND(Table2[[#This Row],[STF for ADV]],Table2[[#This Row],[PVP For ADV]],Table2[[#This Row],[On Website]],Table2[[#This Row],[Setup Team Speak]]="Yes"),"Yes","No")</f>
        <v>No</v>
      </c>
    </row>
    <row r="973" spans="2:10" x14ac:dyDescent="0.25">
      <c r="B973" s="24">
        <f>Table1[[#This Row],[Character name]]</f>
        <v>0</v>
      </c>
      <c r="C973" s="25">
        <f>Table1[[#This Row],[At Handle]]</f>
        <v>0</v>
      </c>
      <c r="D973" s="25">
        <f>Table1[[#This Row],[Fleet Rank]]</f>
        <v>0</v>
      </c>
      <c r="E973" s="25">
        <f>Table1[[#This Row],[PVP For ADV]]</f>
        <v>0</v>
      </c>
      <c r="F973" s="25">
        <f>Table1[[#This Row],[STF Lead For ADV]]</f>
        <v>0</v>
      </c>
      <c r="G973" s="25" t="str">
        <f>IF(Table1[[#This Row],[LFC Still Needed For ADV]]&lt;0,"Yes","No")</f>
        <v>No</v>
      </c>
      <c r="H973">
        <f>Table1[[#This Row],[On Website]]</f>
        <v>0</v>
      </c>
      <c r="I973">
        <f>Table1[[#This Row],[Setup Team Speak]]</f>
        <v>0</v>
      </c>
      <c r="J973" s="26" t="str">
        <f>IF(AND(Table2[[#This Row],[STF for ADV]],Table2[[#This Row],[PVP For ADV]],Table2[[#This Row],[On Website]],Table2[[#This Row],[Setup Team Speak]]="Yes"),"Yes","No")</f>
        <v>No</v>
      </c>
    </row>
    <row r="974" spans="2:10" x14ac:dyDescent="0.25">
      <c r="B974" s="24">
        <f>Table1[[#This Row],[Character name]]</f>
        <v>0</v>
      </c>
      <c r="C974" s="25">
        <f>Table1[[#This Row],[At Handle]]</f>
        <v>0</v>
      </c>
      <c r="D974" s="25">
        <f>Table1[[#This Row],[Fleet Rank]]</f>
        <v>0</v>
      </c>
      <c r="E974" s="25">
        <f>Table1[[#This Row],[PVP For ADV]]</f>
        <v>0</v>
      </c>
      <c r="F974" s="25">
        <f>Table1[[#This Row],[STF Lead For ADV]]</f>
        <v>0</v>
      </c>
      <c r="G974" s="25" t="str">
        <f>IF(Table1[[#This Row],[LFC Still Needed For ADV]]&lt;0,"Yes","No")</f>
        <v>No</v>
      </c>
      <c r="H974">
        <f>Table1[[#This Row],[On Website]]</f>
        <v>0</v>
      </c>
      <c r="I974">
        <f>Table1[[#This Row],[Setup Team Speak]]</f>
        <v>0</v>
      </c>
      <c r="J974" s="26" t="str">
        <f>IF(AND(Table2[[#This Row],[STF for ADV]],Table2[[#This Row],[PVP For ADV]],Table2[[#This Row],[On Website]],Table2[[#This Row],[Setup Team Speak]]="Yes"),"Yes","No")</f>
        <v>No</v>
      </c>
    </row>
    <row r="975" spans="2:10" x14ac:dyDescent="0.25">
      <c r="B975" s="24">
        <f>Table1[[#This Row],[Character name]]</f>
        <v>0</v>
      </c>
      <c r="C975" s="25">
        <f>Table1[[#This Row],[At Handle]]</f>
        <v>0</v>
      </c>
      <c r="D975" s="25">
        <f>Table1[[#This Row],[Fleet Rank]]</f>
        <v>0</v>
      </c>
      <c r="E975" s="25">
        <f>Table1[[#This Row],[PVP For ADV]]</f>
        <v>0</v>
      </c>
      <c r="F975" s="25">
        <f>Table1[[#This Row],[STF Lead For ADV]]</f>
        <v>0</v>
      </c>
      <c r="G975" s="25" t="str">
        <f>IF(Table1[[#This Row],[LFC Still Needed For ADV]]&lt;0,"Yes","No")</f>
        <v>No</v>
      </c>
      <c r="H975">
        <f>Table1[[#This Row],[On Website]]</f>
        <v>0</v>
      </c>
      <c r="I975">
        <f>Table1[[#This Row],[Setup Team Speak]]</f>
        <v>0</v>
      </c>
      <c r="J975" s="26" t="str">
        <f>IF(AND(Table2[[#This Row],[STF for ADV]],Table2[[#This Row],[PVP For ADV]],Table2[[#This Row],[On Website]],Table2[[#This Row],[Setup Team Speak]]="Yes"),"Yes","No")</f>
        <v>No</v>
      </c>
    </row>
    <row r="976" spans="2:10" x14ac:dyDescent="0.25">
      <c r="B976" s="24">
        <f>Table1[[#This Row],[Character name]]</f>
        <v>0</v>
      </c>
      <c r="C976" s="25">
        <f>Table1[[#This Row],[At Handle]]</f>
        <v>0</v>
      </c>
      <c r="D976" s="25">
        <f>Table1[[#This Row],[Fleet Rank]]</f>
        <v>0</v>
      </c>
      <c r="E976" s="25">
        <f>Table1[[#This Row],[PVP For ADV]]</f>
        <v>0</v>
      </c>
      <c r="F976" s="25">
        <f>Table1[[#This Row],[STF Lead For ADV]]</f>
        <v>0</v>
      </c>
      <c r="G976" s="25" t="str">
        <f>IF(Table1[[#This Row],[LFC Still Needed For ADV]]&lt;0,"Yes","No")</f>
        <v>No</v>
      </c>
      <c r="H976">
        <f>Table1[[#This Row],[On Website]]</f>
        <v>0</v>
      </c>
      <c r="I976">
        <f>Table1[[#This Row],[Setup Team Speak]]</f>
        <v>0</v>
      </c>
      <c r="J976" s="26" t="str">
        <f>IF(AND(Table2[[#This Row],[STF for ADV]],Table2[[#This Row],[PVP For ADV]],Table2[[#This Row],[On Website]],Table2[[#This Row],[Setup Team Speak]]="Yes"),"Yes","No")</f>
        <v>No</v>
      </c>
    </row>
    <row r="977" spans="2:10" x14ac:dyDescent="0.25">
      <c r="B977" s="24">
        <f>Table1[[#This Row],[Character name]]</f>
        <v>0</v>
      </c>
      <c r="C977" s="25">
        <f>Table1[[#This Row],[At Handle]]</f>
        <v>0</v>
      </c>
      <c r="D977" s="25">
        <f>Table1[[#This Row],[Fleet Rank]]</f>
        <v>0</v>
      </c>
      <c r="E977" s="25">
        <f>Table1[[#This Row],[PVP For ADV]]</f>
        <v>0</v>
      </c>
      <c r="F977" s="25">
        <f>Table1[[#This Row],[STF Lead For ADV]]</f>
        <v>0</v>
      </c>
      <c r="G977" s="25" t="str">
        <f>IF(Table1[[#This Row],[LFC Still Needed For ADV]]&lt;0,"Yes","No")</f>
        <v>No</v>
      </c>
      <c r="H977">
        <f>Table1[[#This Row],[On Website]]</f>
        <v>0</v>
      </c>
      <c r="I977">
        <f>Table1[[#This Row],[Setup Team Speak]]</f>
        <v>0</v>
      </c>
      <c r="J977" s="26" t="str">
        <f>IF(AND(Table2[[#This Row],[STF for ADV]],Table2[[#This Row],[PVP For ADV]],Table2[[#This Row],[On Website]],Table2[[#This Row],[Setup Team Speak]]="Yes"),"Yes","No")</f>
        <v>No</v>
      </c>
    </row>
    <row r="978" spans="2:10" x14ac:dyDescent="0.25">
      <c r="B978" s="24">
        <f>Table1[[#This Row],[Character name]]</f>
        <v>0</v>
      </c>
      <c r="C978" s="25">
        <f>Table1[[#This Row],[At Handle]]</f>
        <v>0</v>
      </c>
      <c r="D978" s="25">
        <f>Table1[[#This Row],[Fleet Rank]]</f>
        <v>0</v>
      </c>
      <c r="E978" s="25">
        <f>Table1[[#This Row],[PVP For ADV]]</f>
        <v>0</v>
      </c>
      <c r="F978" s="25">
        <f>Table1[[#This Row],[STF Lead For ADV]]</f>
        <v>0</v>
      </c>
      <c r="G978" s="25" t="str">
        <f>IF(Table1[[#This Row],[LFC Still Needed For ADV]]&lt;0,"Yes","No")</f>
        <v>No</v>
      </c>
      <c r="H978">
        <f>Table1[[#This Row],[On Website]]</f>
        <v>0</v>
      </c>
      <c r="I978">
        <f>Table1[[#This Row],[Setup Team Speak]]</f>
        <v>0</v>
      </c>
      <c r="J978" s="26" t="str">
        <f>IF(AND(Table2[[#This Row],[STF for ADV]],Table2[[#This Row],[PVP For ADV]],Table2[[#This Row],[On Website]],Table2[[#This Row],[Setup Team Speak]]="Yes"),"Yes","No")</f>
        <v>No</v>
      </c>
    </row>
    <row r="979" spans="2:10" x14ac:dyDescent="0.25">
      <c r="B979" s="24">
        <f>Table1[[#This Row],[Character name]]</f>
        <v>0</v>
      </c>
      <c r="C979" s="25">
        <f>Table1[[#This Row],[At Handle]]</f>
        <v>0</v>
      </c>
      <c r="D979" s="25">
        <f>Table1[[#This Row],[Fleet Rank]]</f>
        <v>0</v>
      </c>
      <c r="E979" s="25">
        <f>Table1[[#This Row],[PVP For ADV]]</f>
        <v>0</v>
      </c>
      <c r="F979" s="25">
        <f>Table1[[#This Row],[STF Lead For ADV]]</f>
        <v>0</v>
      </c>
      <c r="G979" s="25" t="str">
        <f>IF(Table1[[#This Row],[LFC Still Needed For ADV]]&lt;0,"Yes","No")</f>
        <v>No</v>
      </c>
      <c r="H979">
        <f>Table1[[#This Row],[On Website]]</f>
        <v>0</v>
      </c>
      <c r="I979">
        <f>Table1[[#This Row],[Setup Team Speak]]</f>
        <v>0</v>
      </c>
      <c r="J979" s="26" t="str">
        <f>IF(AND(Table2[[#This Row],[STF for ADV]],Table2[[#This Row],[PVP For ADV]],Table2[[#This Row],[On Website]],Table2[[#This Row],[Setup Team Speak]]="Yes"),"Yes","No")</f>
        <v>No</v>
      </c>
    </row>
    <row r="980" spans="2:10" x14ac:dyDescent="0.25">
      <c r="B980" s="24">
        <f>Table1[[#This Row],[Character name]]</f>
        <v>0</v>
      </c>
      <c r="C980" s="25">
        <f>Table1[[#This Row],[At Handle]]</f>
        <v>0</v>
      </c>
      <c r="D980" s="25">
        <f>Table1[[#This Row],[Fleet Rank]]</f>
        <v>0</v>
      </c>
      <c r="E980" s="25">
        <f>Table1[[#This Row],[PVP For ADV]]</f>
        <v>0</v>
      </c>
      <c r="F980" s="25">
        <f>Table1[[#This Row],[STF Lead For ADV]]</f>
        <v>0</v>
      </c>
      <c r="G980" s="25" t="str">
        <f>IF(Table1[[#This Row],[LFC Still Needed For ADV]]&lt;0,"Yes","No")</f>
        <v>No</v>
      </c>
      <c r="H980">
        <f>Table1[[#This Row],[On Website]]</f>
        <v>0</v>
      </c>
      <c r="I980">
        <f>Table1[[#This Row],[Setup Team Speak]]</f>
        <v>0</v>
      </c>
      <c r="J980" s="26" t="str">
        <f>IF(AND(Table2[[#This Row],[STF for ADV]],Table2[[#This Row],[PVP For ADV]],Table2[[#This Row],[On Website]],Table2[[#This Row],[Setup Team Speak]]="Yes"),"Yes","No")</f>
        <v>No</v>
      </c>
    </row>
    <row r="981" spans="2:10" x14ac:dyDescent="0.25">
      <c r="B981" s="24">
        <f>Table1[[#This Row],[Character name]]</f>
        <v>0</v>
      </c>
      <c r="C981" s="25">
        <f>Table1[[#This Row],[At Handle]]</f>
        <v>0</v>
      </c>
      <c r="D981" s="25">
        <f>Table1[[#This Row],[Fleet Rank]]</f>
        <v>0</v>
      </c>
      <c r="E981" s="25">
        <f>Table1[[#This Row],[PVP For ADV]]</f>
        <v>0</v>
      </c>
      <c r="F981" s="25">
        <f>Table1[[#This Row],[STF Lead For ADV]]</f>
        <v>0</v>
      </c>
      <c r="G981" s="25" t="str">
        <f>IF(Table1[[#This Row],[LFC Still Needed For ADV]]&lt;0,"Yes","No")</f>
        <v>No</v>
      </c>
      <c r="H981">
        <f>Table1[[#This Row],[On Website]]</f>
        <v>0</v>
      </c>
      <c r="I981">
        <f>Table1[[#This Row],[Setup Team Speak]]</f>
        <v>0</v>
      </c>
      <c r="J981" s="26" t="str">
        <f>IF(AND(Table2[[#This Row],[STF for ADV]],Table2[[#This Row],[PVP For ADV]],Table2[[#This Row],[On Website]],Table2[[#This Row],[Setup Team Speak]]="Yes"),"Yes","No")</f>
        <v>No</v>
      </c>
    </row>
    <row r="982" spans="2:10" x14ac:dyDescent="0.25">
      <c r="B982" s="24">
        <f>Table1[[#This Row],[Character name]]</f>
        <v>0</v>
      </c>
      <c r="C982" s="25">
        <f>Table1[[#This Row],[At Handle]]</f>
        <v>0</v>
      </c>
      <c r="D982" s="25">
        <f>Table1[[#This Row],[Fleet Rank]]</f>
        <v>0</v>
      </c>
      <c r="E982" s="25">
        <f>Table1[[#This Row],[PVP For ADV]]</f>
        <v>0</v>
      </c>
      <c r="F982" s="25">
        <f>Table1[[#This Row],[STF Lead For ADV]]</f>
        <v>0</v>
      </c>
      <c r="G982" s="25" t="str">
        <f>IF(Table1[[#This Row],[LFC Still Needed For ADV]]&lt;0,"Yes","No")</f>
        <v>No</v>
      </c>
      <c r="H982">
        <f>Table1[[#This Row],[On Website]]</f>
        <v>0</v>
      </c>
      <c r="I982">
        <f>Table1[[#This Row],[Setup Team Speak]]</f>
        <v>0</v>
      </c>
      <c r="J982" s="26" t="str">
        <f>IF(AND(Table2[[#This Row],[STF for ADV]],Table2[[#This Row],[PVP For ADV]],Table2[[#This Row],[On Website]],Table2[[#This Row],[Setup Team Speak]]="Yes"),"Yes","No")</f>
        <v>No</v>
      </c>
    </row>
    <row r="983" spans="2:10" x14ac:dyDescent="0.25">
      <c r="B983" s="24">
        <f>Table1[[#This Row],[Character name]]</f>
        <v>0</v>
      </c>
      <c r="C983" s="25">
        <f>Table1[[#This Row],[At Handle]]</f>
        <v>0</v>
      </c>
      <c r="D983" s="25">
        <f>Table1[[#This Row],[Fleet Rank]]</f>
        <v>0</v>
      </c>
      <c r="E983" s="25">
        <f>Table1[[#This Row],[PVP For ADV]]</f>
        <v>0</v>
      </c>
      <c r="F983" s="25">
        <f>Table1[[#This Row],[STF Lead For ADV]]</f>
        <v>0</v>
      </c>
      <c r="G983" s="25" t="str">
        <f>IF(Table1[[#This Row],[LFC Still Needed For ADV]]&lt;0,"Yes","No")</f>
        <v>No</v>
      </c>
      <c r="H983">
        <f>Table1[[#This Row],[On Website]]</f>
        <v>0</v>
      </c>
      <c r="I983">
        <f>Table1[[#This Row],[Setup Team Speak]]</f>
        <v>0</v>
      </c>
      <c r="J983" s="26" t="str">
        <f>IF(AND(Table2[[#This Row],[STF for ADV]],Table2[[#This Row],[PVP For ADV]],Table2[[#This Row],[On Website]],Table2[[#This Row],[Setup Team Speak]]="Yes"),"Yes","No")</f>
        <v>No</v>
      </c>
    </row>
    <row r="984" spans="2:10" x14ac:dyDescent="0.25">
      <c r="B984" s="24">
        <f>Table1[[#This Row],[Character name]]</f>
        <v>0</v>
      </c>
      <c r="C984" s="25">
        <f>Table1[[#This Row],[At Handle]]</f>
        <v>0</v>
      </c>
      <c r="D984" s="25">
        <f>Table1[[#This Row],[Fleet Rank]]</f>
        <v>0</v>
      </c>
      <c r="E984" s="25">
        <f>Table1[[#This Row],[PVP For ADV]]</f>
        <v>0</v>
      </c>
      <c r="F984" s="25">
        <f>Table1[[#This Row],[STF Lead For ADV]]</f>
        <v>0</v>
      </c>
      <c r="G984" s="25" t="str">
        <f>IF(Table1[[#This Row],[LFC Still Needed For ADV]]&lt;0,"Yes","No")</f>
        <v>No</v>
      </c>
      <c r="H984">
        <f>Table1[[#This Row],[On Website]]</f>
        <v>0</v>
      </c>
      <c r="I984">
        <f>Table1[[#This Row],[Setup Team Speak]]</f>
        <v>0</v>
      </c>
      <c r="J984" s="26" t="str">
        <f>IF(AND(Table2[[#This Row],[STF for ADV]],Table2[[#This Row],[PVP For ADV]],Table2[[#This Row],[On Website]],Table2[[#This Row],[Setup Team Speak]]="Yes"),"Yes","No")</f>
        <v>No</v>
      </c>
    </row>
    <row r="985" spans="2:10" x14ac:dyDescent="0.25">
      <c r="B985" s="24">
        <f>Table1[[#This Row],[Character name]]</f>
        <v>0</v>
      </c>
      <c r="C985" s="25">
        <f>Table1[[#This Row],[At Handle]]</f>
        <v>0</v>
      </c>
      <c r="D985" s="25">
        <f>Table1[[#This Row],[Fleet Rank]]</f>
        <v>0</v>
      </c>
      <c r="E985" s="25">
        <f>Table1[[#This Row],[PVP For ADV]]</f>
        <v>0</v>
      </c>
      <c r="F985" s="25">
        <f>Table1[[#This Row],[STF Lead For ADV]]</f>
        <v>0</v>
      </c>
      <c r="G985" s="25" t="str">
        <f>IF(Table1[[#This Row],[LFC Still Needed For ADV]]&lt;0,"Yes","No")</f>
        <v>No</v>
      </c>
      <c r="H985">
        <f>Table1[[#This Row],[On Website]]</f>
        <v>0</v>
      </c>
      <c r="I985">
        <f>Table1[[#This Row],[Setup Team Speak]]</f>
        <v>0</v>
      </c>
      <c r="J985" s="26" t="str">
        <f>IF(AND(Table2[[#This Row],[STF for ADV]],Table2[[#This Row],[PVP For ADV]],Table2[[#This Row],[On Website]],Table2[[#This Row],[Setup Team Speak]]="Yes"),"Yes","No")</f>
        <v>No</v>
      </c>
    </row>
    <row r="986" spans="2:10" x14ac:dyDescent="0.25">
      <c r="B986" s="24">
        <f>Table1[[#This Row],[Character name]]</f>
        <v>0</v>
      </c>
      <c r="C986" s="25">
        <f>Table1[[#This Row],[At Handle]]</f>
        <v>0</v>
      </c>
      <c r="D986" s="25">
        <f>Table1[[#This Row],[Fleet Rank]]</f>
        <v>0</v>
      </c>
      <c r="E986" s="25">
        <f>Table1[[#This Row],[PVP For ADV]]</f>
        <v>0</v>
      </c>
      <c r="F986" s="25">
        <f>Table1[[#This Row],[STF Lead For ADV]]</f>
        <v>0</v>
      </c>
      <c r="G986" s="25" t="str">
        <f>IF(Table1[[#This Row],[LFC Still Needed For ADV]]&lt;0,"Yes","No")</f>
        <v>No</v>
      </c>
      <c r="H986">
        <f>Table1[[#This Row],[On Website]]</f>
        <v>0</v>
      </c>
      <c r="I986">
        <f>Table1[[#This Row],[Setup Team Speak]]</f>
        <v>0</v>
      </c>
      <c r="J986" s="26" t="str">
        <f>IF(AND(Table2[[#This Row],[STF for ADV]],Table2[[#This Row],[PVP For ADV]],Table2[[#This Row],[On Website]],Table2[[#This Row],[Setup Team Speak]]="Yes"),"Yes","No")</f>
        <v>No</v>
      </c>
    </row>
    <row r="987" spans="2:10" x14ac:dyDescent="0.25">
      <c r="B987" s="24">
        <f>Table1[[#This Row],[Character name]]</f>
        <v>0</v>
      </c>
      <c r="C987" s="25">
        <f>Table1[[#This Row],[At Handle]]</f>
        <v>0</v>
      </c>
      <c r="D987" s="25">
        <f>Table1[[#This Row],[Fleet Rank]]</f>
        <v>0</v>
      </c>
      <c r="E987" s="25">
        <f>Table1[[#This Row],[PVP For ADV]]</f>
        <v>0</v>
      </c>
      <c r="F987" s="25">
        <f>Table1[[#This Row],[STF Lead For ADV]]</f>
        <v>0</v>
      </c>
      <c r="G987" s="25" t="str">
        <f>IF(Table1[[#This Row],[LFC Still Needed For ADV]]&lt;0,"Yes","No")</f>
        <v>No</v>
      </c>
      <c r="H987">
        <f>Table1[[#This Row],[On Website]]</f>
        <v>0</v>
      </c>
      <c r="I987">
        <f>Table1[[#This Row],[Setup Team Speak]]</f>
        <v>0</v>
      </c>
      <c r="J987" s="26" t="str">
        <f>IF(AND(Table2[[#This Row],[STF for ADV]],Table2[[#This Row],[PVP For ADV]],Table2[[#This Row],[On Website]],Table2[[#This Row],[Setup Team Speak]]="Yes"),"Yes","No")</f>
        <v>No</v>
      </c>
    </row>
    <row r="988" spans="2:10" x14ac:dyDescent="0.25">
      <c r="B988" s="24">
        <f>Table1[[#This Row],[Character name]]</f>
        <v>0</v>
      </c>
      <c r="C988" s="25">
        <f>Table1[[#This Row],[At Handle]]</f>
        <v>0</v>
      </c>
      <c r="D988" s="25">
        <f>Table1[[#This Row],[Fleet Rank]]</f>
        <v>0</v>
      </c>
      <c r="E988" s="25">
        <f>Table1[[#This Row],[PVP For ADV]]</f>
        <v>0</v>
      </c>
      <c r="F988" s="25">
        <f>Table1[[#This Row],[STF Lead For ADV]]</f>
        <v>0</v>
      </c>
      <c r="G988" s="25" t="str">
        <f>IF(Table1[[#This Row],[LFC Still Needed For ADV]]&lt;0,"Yes","No")</f>
        <v>No</v>
      </c>
      <c r="H988">
        <f>Table1[[#This Row],[On Website]]</f>
        <v>0</v>
      </c>
      <c r="I988">
        <f>Table1[[#This Row],[Setup Team Speak]]</f>
        <v>0</v>
      </c>
      <c r="J988" s="26" t="str">
        <f>IF(AND(Table2[[#This Row],[STF for ADV]],Table2[[#This Row],[PVP For ADV]],Table2[[#This Row],[On Website]],Table2[[#This Row],[Setup Team Speak]]="Yes"),"Yes","No")</f>
        <v>No</v>
      </c>
    </row>
    <row r="989" spans="2:10" x14ac:dyDescent="0.25">
      <c r="B989" s="24">
        <f>Table1[[#This Row],[Character name]]</f>
        <v>0</v>
      </c>
      <c r="C989" s="25">
        <f>Table1[[#This Row],[At Handle]]</f>
        <v>0</v>
      </c>
      <c r="D989" s="25">
        <f>Table1[[#This Row],[Fleet Rank]]</f>
        <v>0</v>
      </c>
      <c r="E989" s="25">
        <f>Table1[[#This Row],[PVP For ADV]]</f>
        <v>0</v>
      </c>
      <c r="F989" s="25">
        <f>Table1[[#This Row],[STF Lead For ADV]]</f>
        <v>0</v>
      </c>
      <c r="G989" s="25" t="str">
        <f>IF(Table1[[#This Row],[LFC Still Needed For ADV]]&lt;0,"Yes","No")</f>
        <v>No</v>
      </c>
      <c r="H989">
        <f>Table1[[#This Row],[On Website]]</f>
        <v>0</v>
      </c>
      <c r="I989">
        <f>Table1[[#This Row],[Setup Team Speak]]</f>
        <v>0</v>
      </c>
      <c r="J989" s="26" t="str">
        <f>IF(AND(Table2[[#This Row],[STF for ADV]],Table2[[#This Row],[PVP For ADV]],Table2[[#This Row],[On Website]],Table2[[#This Row],[Setup Team Speak]]="Yes"),"Yes","No")</f>
        <v>No</v>
      </c>
    </row>
    <row r="990" spans="2:10" x14ac:dyDescent="0.25">
      <c r="B990" s="24">
        <f>Table1[[#This Row],[Character name]]</f>
        <v>0</v>
      </c>
      <c r="C990" s="25">
        <f>Table1[[#This Row],[At Handle]]</f>
        <v>0</v>
      </c>
      <c r="D990" s="25">
        <f>Table1[[#This Row],[Fleet Rank]]</f>
        <v>0</v>
      </c>
      <c r="E990" s="25">
        <f>Table1[[#This Row],[PVP For ADV]]</f>
        <v>0</v>
      </c>
      <c r="F990" s="25">
        <f>Table1[[#This Row],[STF Lead For ADV]]</f>
        <v>0</v>
      </c>
      <c r="G990" s="25" t="str">
        <f>IF(Table1[[#This Row],[LFC Still Needed For ADV]]&lt;0,"Yes","No")</f>
        <v>No</v>
      </c>
      <c r="H990">
        <f>Table1[[#This Row],[On Website]]</f>
        <v>0</v>
      </c>
      <c r="I990">
        <f>Table1[[#This Row],[Setup Team Speak]]</f>
        <v>0</v>
      </c>
      <c r="J990" s="26" t="str">
        <f>IF(AND(Table2[[#This Row],[STF for ADV]],Table2[[#This Row],[PVP For ADV]],Table2[[#This Row],[On Website]],Table2[[#This Row],[Setup Team Speak]]="Yes"),"Yes","No")</f>
        <v>No</v>
      </c>
    </row>
    <row r="991" spans="2:10" x14ac:dyDescent="0.25">
      <c r="B991" s="24">
        <f>Table1[[#This Row],[Character name]]</f>
        <v>0</v>
      </c>
      <c r="C991" s="25">
        <f>Table1[[#This Row],[At Handle]]</f>
        <v>0</v>
      </c>
      <c r="D991" s="25">
        <f>Table1[[#This Row],[Fleet Rank]]</f>
        <v>0</v>
      </c>
      <c r="E991" s="25">
        <f>Table1[[#This Row],[PVP For ADV]]</f>
        <v>0</v>
      </c>
      <c r="F991" s="25">
        <f>Table1[[#This Row],[STF Lead For ADV]]</f>
        <v>0</v>
      </c>
      <c r="G991" s="25" t="str">
        <f>IF(Table1[[#This Row],[LFC Still Needed For ADV]]&lt;0,"Yes","No")</f>
        <v>No</v>
      </c>
      <c r="H991">
        <f>Table1[[#This Row],[On Website]]</f>
        <v>0</v>
      </c>
      <c r="I991">
        <f>Table1[[#This Row],[Setup Team Speak]]</f>
        <v>0</v>
      </c>
      <c r="J991" s="26" t="str">
        <f>IF(AND(Table2[[#This Row],[STF for ADV]],Table2[[#This Row],[PVP For ADV]],Table2[[#This Row],[On Website]],Table2[[#This Row],[Setup Team Speak]]="Yes"),"Yes","No")</f>
        <v>No</v>
      </c>
    </row>
    <row r="992" spans="2:10" x14ac:dyDescent="0.25">
      <c r="B992" s="24">
        <f>Table1[[#This Row],[Character name]]</f>
        <v>0</v>
      </c>
      <c r="C992" s="25">
        <f>Table1[[#This Row],[At Handle]]</f>
        <v>0</v>
      </c>
      <c r="D992" s="25">
        <f>Table1[[#This Row],[Fleet Rank]]</f>
        <v>0</v>
      </c>
      <c r="E992" s="25">
        <f>Table1[[#This Row],[PVP For ADV]]</f>
        <v>0</v>
      </c>
      <c r="F992" s="25">
        <f>Table1[[#This Row],[STF Lead For ADV]]</f>
        <v>0</v>
      </c>
      <c r="G992" s="25" t="str">
        <f>IF(Table1[[#This Row],[LFC Still Needed For ADV]]&lt;0,"Yes","No")</f>
        <v>No</v>
      </c>
      <c r="H992">
        <f>Table1[[#This Row],[On Website]]</f>
        <v>0</v>
      </c>
      <c r="I992">
        <f>Table1[[#This Row],[Setup Team Speak]]</f>
        <v>0</v>
      </c>
      <c r="J992" s="26" t="str">
        <f>IF(AND(Table2[[#This Row],[STF for ADV]],Table2[[#This Row],[PVP For ADV]],Table2[[#This Row],[On Website]],Table2[[#This Row],[Setup Team Speak]]="Yes"),"Yes","No")</f>
        <v>No</v>
      </c>
    </row>
    <row r="993" spans="2:10" x14ac:dyDescent="0.25">
      <c r="B993" s="24">
        <f>Table1[[#This Row],[Character name]]</f>
        <v>0</v>
      </c>
      <c r="C993" s="25">
        <f>Table1[[#This Row],[At Handle]]</f>
        <v>0</v>
      </c>
      <c r="D993" s="25">
        <f>Table1[[#This Row],[Fleet Rank]]</f>
        <v>0</v>
      </c>
      <c r="E993" s="25">
        <f>Table1[[#This Row],[PVP For ADV]]</f>
        <v>0</v>
      </c>
      <c r="F993" s="25">
        <f>Table1[[#This Row],[STF Lead For ADV]]</f>
        <v>0</v>
      </c>
      <c r="G993" s="25" t="str">
        <f>IF(Table1[[#This Row],[LFC Still Needed For ADV]]&lt;0,"Yes","No")</f>
        <v>No</v>
      </c>
      <c r="H993">
        <f>Table1[[#This Row],[On Website]]</f>
        <v>0</v>
      </c>
      <c r="I993">
        <f>Table1[[#This Row],[Setup Team Speak]]</f>
        <v>0</v>
      </c>
      <c r="J993" s="26" t="str">
        <f>IF(AND(Table2[[#This Row],[STF for ADV]],Table2[[#This Row],[PVP For ADV]],Table2[[#This Row],[On Website]],Table2[[#This Row],[Setup Team Speak]]="Yes"),"Yes","No")</f>
        <v>No</v>
      </c>
    </row>
    <row r="994" spans="2:10" x14ac:dyDescent="0.25">
      <c r="B994" s="24">
        <f>Table1[[#This Row],[Character name]]</f>
        <v>0</v>
      </c>
      <c r="C994" s="25">
        <f>Table1[[#This Row],[At Handle]]</f>
        <v>0</v>
      </c>
      <c r="D994" s="25">
        <f>Table1[[#This Row],[Fleet Rank]]</f>
        <v>0</v>
      </c>
      <c r="E994" s="25">
        <f>Table1[[#This Row],[PVP For ADV]]</f>
        <v>0</v>
      </c>
      <c r="F994" s="25">
        <f>Table1[[#This Row],[STF Lead For ADV]]</f>
        <v>0</v>
      </c>
      <c r="G994" s="25" t="str">
        <f>IF(Table1[[#This Row],[LFC Still Needed For ADV]]&lt;0,"Yes","No")</f>
        <v>No</v>
      </c>
      <c r="H994">
        <f>Table1[[#This Row],[On Website]]</f>
        <v>0</v>
      </c>
      <c r="I994">
        <f>Table1[[#This Row],[Setup Team Speak]]</f>
        <v>0</v>
      </c>
      <c r="J994" s="26" t="str">
        <f>IF(AND(Table2[[#This Row],[STF for ADV]],Table2[[#This Row],[PVP For ADV]],Table2[[#This Row],[On Website]],Table2[[#This Row],[Setup Team Speak]]="Yes"),"Yes","No")</f>
        <v>No</v>
      </c>
    </row>
    <row r="995" spans="2:10" x14ac:dyDescent="0.25">
      <c r="B995" s="24">
        <f>Table1[[#This Row],[Character name]]</f>
        <v>0</v>
      </c>
      <c r="C995" s="25">
        <f>Table1[[#This Row],[At Handle]]</f>
        <v>0</v>
      </c>
      <c r="D995" s="25">
        <f>Table1[[#This Row],[Fleet Rank]]</f>
        <v>0</v>
      </c>
      <c r="E995" s="25">
        <f>Table1[[#This Row],[PVP For ADV]]</f>
        <v>0</v>
      </c>
      <c r="F995" s="25">
        <f>Table1[[#This Row],[STF Lead For ADV]]</f>
        <v>0</v>
      </c>
      <c r="G995" s="25" t="str">
        <f>IF(Table1[[#This Row],[LFC Still Needed For ADV]]&lt;0,"Yes","No")</f>
        <v>No</v>
      </c>
      <c r="H995">
        <f>Table1[[#This Row],[On Website]]</f>
        <v>0</v>
      </c>
      <c r="I995">
        <f>Table1[[#This Row],[Setup Team Speak]]</f>
        <v>0</v>
      </c>
      <c r="J995" s="26" t="str">
        <f>IF(AND(Table2[[#This Row],[STF for ADV]],Table2[[#This Row],[PVP For ADV]],Table2[[#This Row],[On Website]],Table2[[#This Row],[Setup Team Speak]]="Yes"),"Yes","No")</f>
        <v>No</v>
      </c>
    </row>
    <row r="996" spans="2:10" x14ac:dyDescent="0.25">
      <c r="B996" s="24">
        <f>Table1[[#This Row],[Character name]]</f>
        <v>0</v>
      </c>
      <c r="C996" s="25">
        <f>Table1[[#This Row],[At Handle]]</f>
        <v>0</v>
      </c>
      <c r="D996" s="25">
        <f>Table1[[#This Row],[Fleet Rank]]</f>
        <v>0</v>
      </c>
      <c r="E996" s="25">
        <f>Table1[[#This Row],[PVP For ADV]]</f>
        <v>0</v>
      </c>
      <c r="F996" s="25">
        <f>Table1[[#This Row],[STF Lead For ADV]]</f>
        <v>0</v>
      </c>
      <c r="G996" s="25" t="str">
        <f>IF(Table1[[#This Row],[LFC Still Needed For ADV]]&lt;0,"Yes","No")</f>
        <v>No</v>
      </c>
      <c r="H996">
        <f>Table1[[#This Row],[On Website]]</f>
        <v>0</v>
      </c>
      <c r="I996">
        <f>Table1[[#This Row],[Setup Team Speak]]</f>
        <v>0</v>
      </c>
      <c r="J996" s="26" t="str">
        <f>IF(AND(Table2[[#This Row],[STF for ADV]],Table2[[#This Row],[PVP For ADV]],Table2[[#This Row],[On Website]],Table2[[#This Row],[Setup Team Speak]]="Yes"),"Yes","No")</f>
        <v>No</v>
      </c>
    </row>
    <row r="997" spans="2:10" x14ac:dyDescent="0.25">
      <c r="B997" s="24">
        <f>Table1[[#This Row],[Character name]]</f>
        <v>0</v>
      </c>
      <c r="C997" s="25">
        <f>Table1[[#This Row],[At Handle]]</f>
        <v>0</v>
      </c>
      <c r="D997" s="25">
        <f>Table1[[#This Row],[Fleet Rank]]</f>
        <v>0</v>
      </c>
      <c r="E997" s="25">
        <f>Table1[[#This Row],[PVP For ADV]]</f>
        <v>0</v>
      </c>
      <c r="F997" s="25">
        <f>Table1[[#This Row],[STF Lead For ADV]]</f>
        <v>0</v>
      </c>
      <c r="G997" s="25" t="str">
        <f>IF(Table1[[#This Row],[LFC Still Needed For ADV]]&lt;0,"Yes","No")</f>
        <v>No</v>
      </c>
      <c r="H997">
        <f>Table1[[#This Row],[On Website]]</f>
        <v>0</v>
      </c>
      <c r="I997">
        <f>Table1[[#This Row],[Setup Team Speak]]</f>
        <v>0</v>
      </c>
      <c r="J997" s="26" t="str">
        <f>IF(AND(Table2[[#This Row],[STF for ADV]],Table2[[#This Row],[PVP For ADV]],Table2[[#This Row],[On Website]],Table2[[#This Row],[Setup Team Speak]]="Yes"),"Yes","No")</f>
        <v>No</v>
      </c>
    </row>
    <row r="998" spans="2:10" x14ac:dyDescent="0.25">
      <c r="B998" s="24">
        <f>Table1[[#This Row],[Character name]]</f>
        <v>0</v>
      </c>
      <c r="C998" s="25">
        <f>Table1[[#This Row],[At Handle]]</f>
        <v>0</v>
      </c>
      <c r="D998" s="25">
        <f>Table1[[#This Row],[Fleet Rank]]</f>
        <v>0</v>
      </c>
      <c r="E998" s="25">
        <f>Table1[[#This Row],[PVP For ADV]]</f>
        <v>0</v>
      </c>
      <c r="F998" s="25">
        <f>Table1[[#This Row],[STF Lead For ADV]]</f>
        <v>0</v>
      </c>
      <c r="G998" s="25" t="str">
        <f>IF(Table1[[#This Row],[LFC Still Needed For ADV]]&lt;0,"Yes","No")</f>
        <v>No</v>
      </c>
      <c r="H998">
        <f>Table1[[#This Row],[On Website]]</f>
        <v>0</v>
      </c>
      <c r="I998">
        <f>Table1[[#This Row],[Setup Team Speak]]</f>
        <v>0</v>
      </c>
      <c r="J998" s="26" t="str">
        <f>IF(AND(Table2[[#This Row],[STF for ADV]],Table2[[#This Row],[PVP For ADV]],Table2[[#This Row],[On Website]],Table2[[#This Row],[Setup Team Speak]]="Yes"),"Yes","No")</f>
        <v>No</v>
      </c>
    </row>
    <row r="999" spans="2:10" x14ac:dyDescent="0.25">
      <c r="B999" s="24">
        <f>Table1[[#This Row],[Character name]]</f>
        <v>0</v>
      </c>
      <c r="C999" s="25">
        <f>Table1[[#This Row],[At Handle]]</f>
        <v>0</v>
      </c>
      <c r="D999" s="25">
        <f>Table1[[#This Row],[Fleet Rank]]</f>
        <v>0</v>
      </c>
      <c r="E999" s="25">
        <f>Table1[[#This Row],[PVP For ADV]]</f>
        <v>0</v>
      </c>
      <c r="F999" s="25">
        <f>Table1[[#This Row],[STF Lead For ADV]]</f>
        <v>0</v>
      </c>
      <c r="G999" s="25" t="str">
        <f>IF(Table1[[#This Row],[LFC Still Needed For ADV]]&lt;0,"Yes","No")</f>
        <v>No</v>
      </c>
      <c r="H999">
        <f>Table1[[#This Row],[On Website]]</f>
        <v>0</v>
      </c>
      <c r="I999">
        <f>Table1[[#This Row],[Setup Team Speak]]</f>
        <v>0</v>
      </c>
      <c r="J999" s="26" t="str">
        <f>IF(AND(Table2[[#This Row],[STF for ADV]],Table2[[#This Row],[PVP For ADV]],Table2[[#This Row],[On Website]],Table2[[#This Row],[Setup Team Speak]]="Yes"),"Yes","No")</f>
        <v>No</v>
      </c>
    </row>
    <row r="1000" spans="2:10" x14ac:dyDescent="0.25">
      <c r="B1000" s="24">
        <f>Table1[[#This Row],[Character name]]</f>
        <v>0</v>
      </c>
      <c r="C1000" s="25">
        <f>Table1[[#This Row],[At Handle]]</f>
        <v>0</v>
      </c>
      <c r="D1000" s="25">
        <f>Table1[[#This Row],[Fleet Rank]]</f>
        <v>0</v>
      </c>
      <c r="E1000" s="25">
        <f>Table1[[#This Row],[PVP For ADV]]</f>
        <v>0</v>
      </c>
      <c r="F1000" s="25">
        <f>Table1[[#This Row],[STF Lead For ADV]]</f>
        <v>0</v>
      </c>
      <c r="G1000" s="25" t="str">
        <f>IF(Table1[[#This Row],[LFC Still Needed For ADV]]&lt;0,"Yes","No")</f>
        <v>No</v>
      </c>
      <c r="H1000">
        <f>Table1[[#This Row],[On Website]]</f>
        <v>0</v>
      </c>
      <c r="I1000">
        <f>Table1[[#This Row],[Setup Team Speak]]</f>
        <v>0</v>
      </c>
      <c r="J1000" s="26" t="str">
        <f>IF(AND(Table2[[#This Row],[STF for ADV]],Table2[[#This Row],[PVP For ADV]],Table2[[#This Row],[On Website]],Table2[[#This Row],[Setup Team Speak]]="Yes"),"Yes","No")</f>
        <v>No</v>
      </c>
    </row>
    <row r="1001" spans="2:10" x14ac:dyDescent="0.25">
      <c r="B1001" s="24">
        <f>Table1[[#This Row],[Character name]]</f>
        <v>0</v>
      </c>
      <c r="C1001" s="25">
        <f>Table1[[#This Row],[At Handle]]</f>
        <v>0</v>
      </c>
      <c r="D1001" s="25">
        <f>Table1[[#This Row],[Fleet Rank]]</f>
        <v>0</v>
      </c>
      <c r="E1001" s="25">
        <f>Table1[[#This Row],[PVP For ADV]]</f>
        <v>0</v>
      </c>
      <c r="F1001" s="25">
        <f>Table1[[#This Row],[STF Lead For ADV]]</f>
        <v>0</v>
      </c>
      <c r="G1001" s="25" t="str">
        <f>IF(Table1[[#This Row],[LFC Still Needed For ADV]]&lt;0,"Yes","No")</f>
        <v>No</v>
      </c>
      <c r="H1001">
        <f>Table1[[#This Row],[On Website]]</f>
        <v>0</v>
      </c>
      <c r="I1001">
        <f>Table1[[#This Row],[Setup Team Speak]]</f>
        <v>0</v>
      </c>
      <c r="J1001" s="26" t="str">
        <f>IF(AND(Table2[[#This Row],[STF for ADV]],Table2[[#This Row],[PVP For ADV]],Table2[[#This Row],[On Website]],Table2[[#This Row],[Setup Team Speak]]="Yes"),"Yes","No")</f>
        <v>No</v>
      </c>
    </row>
    <row r="1002" spans="2:10" x14ac:dyDescent="0.25">
      <c r="B1002" s="24">
        <f>Table1[[#This Row],[Character name]]</f>
        <v>0</v>
      </c>
      <c r="C1002" s="25">
        <f>Table1[[#This Row],[At Handle]]</f>
        <v>0</v>
      </c>
      <c r="D1002" s="25">
        <f>Table1[[#This Row],[Fleet Rank]]</f>
        <v>0</v>
      </c>
      <c r="E1002" s="25">
        <f>Table1[[#This Row],[PVP For ADV]]</f>
        <v>0</v>
      </c>
      <c r="F1002" s="25">
        <f>Table1[[#This Row],[STF Lead For ADV]]</f>
        <v>0</v>
      </c>
      <c r="G1002" s="25" t="str">
        <f>IF(Table1[[#This Row],[LFC Still Needed For ADV]]&lt;0,"Yes","No")</f>
        <v>No</v>
      </c>
      <c r="H1002">
        <f>Table1[[#This Row],[On Website]]</f>
        <v>0</v>
      </c>
      <c r="I1002">
        <f>Table1[[#This Row],[Setup Team Speak]]</f>
        <v>0</v>
      </c>
      <c r="J1002" s="26" t="str">
        <f>IF(AND(Table2[[#This Row],[STF for ADV]],Table2[[#This Row],[PVP For ADV]],Table2[[#This Row],[On Website]],Table2[[#This Row],[Setup Team Speak]]="Yes"),"Yes","No")</f>
        <v>No</v>
      </c>
    </row>
    <row r="1003" spans="2:10" x14ac:dyDescent="0.25">
      <c r="B1003" s="24">
        <f>Table1[[#This Row],[Character name]]</f>
        <v>0</v>
      </c>
      <c r="C1003" s="25">
        <f>Table1[[#This Row],[At Handle]]</f>
        <v>0</v>
      </c>
      <c r="D1003" s="25">
        <f>Table1[[#This Row],[Fleet Rank]]</f>
        <v>0</v>
      </c>
      <c r="E1003" s="25">
        <f>Table1[[#This Row],[PVP For ADV]]</f>
        <v>0</v>
      </c>
      <c r="F1003" s="25">
        <f>Table1[[#This Row],[STF Lead For ADV]]</f>
        <v>0</v>
      </c>
      <c r="G1003" s="25" t="str">
        <f>IF(Table1[[#This Row],[LFC Still Needed For ADV]]&lt;0,"Yes","No")</f>
        <v>No</v>
      </c>
      <c r="H1003">
        <f>Table1[[#This Row],[On Website]]</f>
        <v>0</v>
      </c>
      <c r="I1003">
        <f>Table1[[#This Row],[Setup Team Speak]]</f>
        <v>0</v>
      </c>
      <c r="J1003" s="26" t="str">
        <f>IF(AND(Table2[[#This Row],[STF for ADV]],Table2[[#This Row],[PVP For ADV]],Table2[[#This Row],[On Website]],Table2[[#This Row],[Setup Team Speak]]="Yes"),"Yes","No")</f>
        <v>No</v>
      </c>
    </row>
    <row r="1004" spans="2:10" x14ac:dyDescent="0.25">
      <c r="B1004" s="24">
        <f>Table1[[#This Row],[Character name]]</f>
        <v>0</v>
      </c>
      <c r="C1004" s="25">
        <f>Table1[[#This Row],[At Handle]]</f>
        <v>0</v>
      </c>
      <c r="D1004" s="25">
        <f>Table1[[#This Row],[Fleet Rank]]</f>
        <v>0</v>
      </c>
      <c r="E1004" s="25">
        <f>Table1[[#This Row],[PVP For ADV]]</f>
        <v>0</v>
      </c>
      <c r="F1004" s="25">
        <f>Table1[[#This Row],[STF Lead For ADV]]</f>
        <v>0</v>
      </c>
      <c r="G1004" s="25" t="str">
        <f>IF(Table1[[#This Row],[LFC Still Needed For ADV]]&lt;0,"Yes","No")</f>
        <v>No</v>
      </c>
      <c r="H1004">
        <f>Table1[[#This Row],[On Website]]</f>
        <v>0</v>
      </c>
      <c r="I1004">
        <f>Table1[[#This Row],[Setup Team Speak]]</f>
        <v>0</v>
      </c>
      <c r="J1004" s="26" t="str">
        <f>IF(AND(Table2[[#This Row],[STF for ADV]],Table2[[#This Row],[PVP For ADV]],Table2[[#This Row],[On Website]],Table2[[#This Row],[Setup Team Speak]]="Yes"),"Yes","No")</f>
        <v>No</v>
      </c>
    </row>
    <row r="1005" spans="2:10" x14ac:dyDescent="0.25">
      <c r="B1005" s="24">
        <f>Table1[[#This Row],[Character name]]</f>
        <v>0</v>
      </c>
      <c r="C1005" s="25">
        <f>Table1[[#This Row],[At Handle]]</f>
        <v>0</v>
      </c>
      <c r="D1005" s="25">
        <f>Table1[[#This Row],[Fleet Rank]]</f>
        <v>0</v>
      </c>
      <c r="E1005" s="25">
        <f>Table1[[#This Row],[PVP For ADV]]</f>
        <v>0</v>
      </c>
      <c r="F1005" s="25">
        <f>Table1[[#This Row],[STF Lead For ADV]]</f>
        <v>0</v>
      </c>
      <c r="G1005" s="25" t="str">
        <f>IF(Table1[[#This Row],[LFC Still Needed For ADV]]&lt;0,"Yes","No")</f>
        <v>No</v>
      </c>
      <c r="H1005">
        <f>Table1[[#This Row],[On Website]]</f>
        <v>0</v>
      </c>
      <c r="I1005">
        <f>Table1[[#This Row],[Setup Team Speak]]</f>
        <v>0</v>
      </c>
      <c r="J1005" s="26" t="str">
        <f>IF(AND(Table2[[#This Row],[STF for ADV]],Table2[[#This Row],[PVP For ADV]],Table2[[#This Row],[On Website]],Table2[[#This Row],[Setup Team Speak]]="Yes"),"Yes","No")</f>
        <v>No</v>
      </c>
    </row>
    <row r="1006" spans="2:10" x14ac:dyDescent="0.25">
      <c r="B1006" s="24">
        <f>Table1[[#This Row],[Character name]]</f>
        <v>0</v>
      </c>
      <c r="C1006" s="25">
        <f>Table1[[#This Row],[At Handle]]</f>
        <v>0</v>
      </c>
      <c r="D1006" s="25">
        <f>Table1[[#This Row],[Fleet Rank]]</f>
        <v>0</v>
      </c>
      <c r="E1006" s="25">
        <f>Table1[[#This Row],[PVP For ADV]]</f>
        <v>0</v>
      </c>
      <c r="F1006" s="25">
        <f>Table1[[#This Row],[STF Lead For ADV]]</f>
        <v>0</v>
      </c>
      <c r="G1006" s="25" t="str">
        <f>IF(Table1[[#This Row],[LFC Still Needed For ADV]]&lt;0,"Yes","No")</f>
        <v>No</v>
      </c>
      <c r="H1006">
        <f>Table1[[#This Row],[On Website]]</f>
        <v>0</v>
      </c>
      <c r="I1006">
        <f>Table1[[#This Row],[Setup Team Speak]]</f>
        <v>0</v>
      </c>
      <c r="J1006" s="26" t="str">
        <f>IF(AND(Table2[[#This Row],[STF for ADV]],Table2[[#This Row],[PVP For ADV]],Table2[[#This Row],[On Website]],Table2[[#This Row],[Setup Team Speak]]="Yes"),"Yes","No")</f>
        <v>No</v>
      </c>
    </row>
    <row r="1007" spans="2:10" x14ac:dyDescent="0.25">
      <c r="B1007" s="24">
        <f>Table1[[#This Row],[Character name]]</f>
        <v>0</v>
      </c>
      <c r="C1007" s="25">
        <f>Table1[[#This Row],[At Handle]]</f>
        <v>0</v>
      </c>
      <c r="D1007" s="25">
        <f>Table1[[#This Row],[Fleet Rank]]</f>
        <v>0</v>
      </c>
      <c r="E1007" s="25">
        <f>Table1[[#This Row],[PVP For ADV]]</f>
        <v>0</v>
      </c>
      <c r="F1007" s="25">
        <f>Table1[[#This Row],[STF Lead For ADV]]</f>
        <v>0</v>
      </c>
      <c r="G1007" s="25" t="str">
        <f>IF(Table1[[#This Row],[LFC Still Needed For ADV]]&lt;0,"Yes","No")</f>
        <v>No</v>
      </c>
      <c r="H1007">
        <f>Table1[[#This Row],[On Website]]</f>
        <v>0</v>
      </c>
      <c r="I1007">
        <f>Table1[[#This Row],[Setup Team Speak]]</f>
        <v>0</v>
      </c>
      <c r="J1007" s="26" t="str">
        <f>IF(AND(Table2[[#This Row],[STF for ADV]],Table2[[#This Row],[PVP For ADV]],Table2[[#This Row],[On Website]],Table2[[#This Row],[Setup Team Speak]]="Yes"),"Yes","No")</f>
        <v>No</v>
      </c>
    </row>
    <row r="1008" spans="2:10" x14ac:dyDescent="0.25">
      <c r="B1008" s="24">
        <f>Table1[[#This Row],[Character name]]</f>
        <v>0</v>
      </c>
      <c r="C1008" s="25">
        <f>Table1[[#This Row],[At Handle]]</f>
        <v>0</v>
      </c>
      <c r="D1008" s="25">
        <f>Table1[[#This Row],[Fleet Rank]]</f>
        <v>0</v>
      </c>
      <c r="E1008" s="25">
        <f>Table1[[#This Row],[PVP For ADV]]</f>
        <v>0</v>
      </c>
      <c r="F1008" s="25">
        <f>Table1[[#This Row],[STF Lead For ADV]]</f>
        <v>0</v>
      </c>
      <c r="G1008" s="25" t="str">
        <f>IF(Table1[[#This Row],[LFC Still Needed For ADV]]&lt;0,"Yes","No")</f>
        <v>No</v>
      </c>
      <c r="H1008">
        <f>Table1[[#This Row],[On Website]]</f>
        <v>0</v>
      </c>
      <c r="I1008">
        <f>Table1[[#This Row],[Setup Team Speak]]</f>
        <v>0</v>
      </c>
      <c r="J1008" s="26" t="str">
        <f>IF(AND(Table2[[#This Row],[STF for ADV]],Table2[[#This Row],[PVP For ADV]],Table2[[#This Row],[On Website]],Table2[[#This Row],[Setup Team Speak]]="Yes"),"Yes","No")</f>
        <v>No</v>
      </c>
    </row>
    <row r="1009" spans="2:10" x14ac:dyDescent="0.25">
      <c r="B1009" s="24">
        <f>Table1[[#This Row],[Character name]]</f>
        <v>0</v>
      </c>
      <c r="C1009" s="25">
        <f>Table1[[#This Row],[At Handle]]</f>
        <v>0</v>
      </c>
      <c r="D1009" s="25">
        <f>Table1[[#This Row],[Fleet Rank]]</f>
        <v>0</v>
      </c>
      <c r="E1009" s="25">
        <f>Table1[[#This Row],[PVP For ADV]]</f>
        <v>0</v>
      </c>
      <c r="F1009" s="25">
        <f>Table1[[#This Row],[STF Lead For ADV]]</f>
        <v>0</v>
      </c>
      <c r="G1009" s="25" t="str">
        <f>IF(Table1[[#This Row],[LFC Still Needed For ADV]]&lt;0,"Yes","No")</f>
        <v>No</v>
      </c>
      <c r="H1009">
        <f>Table1[[#This Row],[On Website]]</f>
        <v>0</v>
      </c>
      <c r="I1009">
        <f>Table1[[#This Row],[Setup Team Speak]]</f>
        <v>0</v>
      </c>
      <c r="J1009" s="26" t="str">
        <f>IF(AND(Table2[[#This Row],[STF for ADV]],Table2[[#This Row],[PVP For ADV]],Table2[[#This Row],[On Website]],Table2[[#This Row],[Setup Team Speak]]="Yes"),"Yes","No")</f>
        <v>No</v>
      </c>
    </row>
    <row r="1010" spans="2:10" x14ac:dyDescent="0.25">
      <c r="B1010" s="24">
        <f>Table1[[#This Row],[Character name]]</f>
        <v>0</v>
      </c>
      <c r="C1010" s="25">
        <f>Table1[[#This Row],[At Handle]]</f>
        <v>0</v>
      </c>
      <c r="D1010" s="25">
        <f>Table1[[#This Row],[Fleet Rank]]</f>
        <v>0</v>
      </c>
      <c r="E1010" s="25">
        <f>Table1[[#This Row],[PVP For ADV]]</f>
        <v>0</v>
      </c>
      <c r="F1010" s="25">
        <f>Table1[[#This Row],[STF Lead For ADV]]</f>
        <v>0</v>
      </c>
      <c r="G1010" s="25" t="str">
        <f>IF(Table1[[#This Row],[LFC Still Needed For ADV]]&lt;0,"Yes","No")</f>
        <v>No</v>
      </c>
      <c r="H1010">
        <f>Table1[[#This Row],[On Website]]</f>
        <v>0</v>
      </c>
      <c r="I1010">
        <f>Table1[[#This Row],[Setup Team Speak]]</f>
        <v>0</v>
      </c>
      <c r="J1010" s="26" t="str">
        <f>IF(AND(Table2[[#This Row],[STF for ADV]],Table2[[#This Row],[PVP For ADV]],Table2[[#This Row],[On Website]],Table2[[#This Row],[Setup Team Speak]]="Yes"),"Yes","No")</f>
        <v>No</v>
      </c>
    </row>
    <row r="1011" spans="2:10" x14ac:dyDescent="0.25">
      <c r="B1011" s="24">
        <f>Table1[[#This Row],[Character name]]</f>
        <v>0</v>
      </c>
      <c r="C1011" s="25">
        <f>Table1[[#This Row],[At Handle]]</f>
        <v>0</v>
      </c>
      <c r="D1011" s="25">
        <f>Table1[[#This Row],[Fleet Rank]]</f>
        <v>0</v>
      </c>
      <c r="E1011" s="25">
        <f>Table1[[#This Row],[PVP For ADV]]</f>
        <v>0</v>
      </c>
      <c r="F1011" s="25">
        <f>Table1[[#This Row],[STF Lead For ADV]]</f>
        <v>0</v>
      </c>
      <c r="G1011" s="25" t="str">
        <f>IF(Table1[[#This Row],[LFC Still Needed For ADV]]&lt;0,"Yes","No")</f>
        <v>No</v>
      </c>
      <c r="H1011">
        <f>Table1[[#This Row],[On Website]]</f>
        <v>0</v>
      </c>
      <c r="I1011">
        <f>Table1[[#This Row],[Setup Team Speak]]</f>
        <v>0</v>
      </c>
      <c r="J1011" s="26" t="str">
        <f>IF(AND(Table2[[#This Row],[STF for ADV]],Table2[[#This Row],[PVP For ADV]],Table2[[#This Row],[On Website]],Table2[[#This Row],[Setup Team Speak]]="Yes"),"Yes","No")</f>
        <v>No</v>
      </c>
    </row>
    <row r="1012" spans="2:10" x14ac:dyDescent="0.25">
      <c r="B1012" s="24">
        <f>Table1[[#This Row],[Character name]]</f>
        <v>0</v>
      </c>
      <c r="C1012" s="25">
        <f>Table1[[#This Row],[At Handle]]</f>
        <v>0</v>
      </c>
      <c r="D1012" s="25">
        <f>Table1[[#This Row],[Fleet Rank]]</f>
        <v>0</v>
      </c>
      <c r="E1012" s="25">
        <f>Table1[[#This Row],[PVP For ADV]]</f>
        <v>0</v>
      </c>
      <c r="F1012" s="25">
        <f>Table1[[#This Row],[STF Lead For ADV]]</f>
        <v>0</v>
      </c>
      <c r="G1012" s="25" t="str">
        <f>IF(Table1[[#This Row],[LFC Still Needed For ADV]]&lt;0,"Yes","No")</f>
        <v>No</v>
      </c>
      <c r="H1012">
        <f>Table1[[#This Row],[On Website]]</f>
        <v>0</v>
      </c>
      <c r="I1012">
        <f>Table1[[#This Row],[Setup Team Speak]]</f>
        <v>0</v>
      </c>
      <c r="J1012" s="26" t="str">
        <f>IF(AND(Table2[[#This Row],[STF for ADV]],Table2[[#This Row],[PVP For ADV]],Table2[[#This Row],[On Website]],Table2[[#This Row],[Setup Team Speak]]="Yes"),"Yes","No")</f>
        <v>No</v>
      </c>
    </row>
    <row r="1013" spans="2:10" x14ac:dyDescent="0.25">
      <c r="B1013" s="24">
        <f>Table1[[#This Row],[Character name]]</f>
        <v>0</v>
      </c>
      <c r="C1013" s="25">
        <f>Table1[[#This Row],[At Handle]]</f>
        <v>0</v>
      </c>
      <c r="D1013" s="25">
        <f>Table1[[#This Row],[Fleet Rank]]</f>
        <v>0</v>
      </c>
      <c r="E1013" s="25">
        <f>Table1[[#This Row],[PVP For ADV]]</f>
        <v>0</v>
      </c>
      <c r="F1013" s="25">
        <f>Table1[[#This Row],[STF Lead For ADV]]</f>
        <v>0</v>
      </c>
      <c r="G1013" s="25" t="str">
        <f>IF(Table1[[#This Row],[LFC Still Needed For ADV]]&lt;0,"Yes","No")</f>
        <v>No</v>
      </c>
      <c r="H1013">
        <f>Table1[[#This Row],[On Website]]</f>
        <v>0</v>
      </c>
      <c r="I1013">
        <f>Table1[[#This Row],[Setup Team Speak]]</f>
        <v>0</v>
      </c>
      <c r="J1013" s="26" t="str">
        <f>IF(AND(Table2[[#This Row],[STF for ADV]],Table2[[#This Row],[PVP For ADV]],Table2[[#This Row],[On Website]],Table2[[#This Row],[Setup Team Speak]]="Yes"),"Yes","No")</f>
        <v>No</v>
      </c>
    </row>
    <row r="1014" spans="2:10" x14ac:dyDescent="0.25">
      <c r="B1014" s="24">
        <f>Table1[[#This Row],[Character name]]</f>
        <v>0</v>
      </c>
      <c r="C1014" s="25">
        <f>Table1[[#This Row],[At Handle]]</f>
        <v>0</v>
      </c>
      <c r="D1014" s="25">
        <f>Table1[[#This Row],[Fleet Rank]]</f>
        <v>0</v>
      </c>
      <c r="E1014" s="25">
        <f>Table1[[#This Row],[PVP For ADV]]</f>
        <v>0</v>
      </c>
      <c r="F1014" s="25">
        <f>Table1[[#This Row],[STF Lead For ADV]]</f>
        <v>0</v>
      </c>
      <c r="G1014" s="25" t="str">
        <f>IF(Table1[[#This Row],[LFC Still Needed For ADV]]&lt;0,"Yes","No")</f>
        <v>No</v>
      </c>
      <c r="H1014">
        <f>Table1[[#This Row],[On Website]]</f>
        <v>0</v>
      </c>
      <c r="I1014">
        <f>Table1[[#This Row],[Setup Team Speak]]</f>
        <v>0</v>
      </c>
      <c r="J1014" s="26" t="str">
        <f>IF(AND(Table2[[#This Row],[STF for ADV]],Table2[[#This Row],[PVP For ADV]],Table2[[#This Row],[On Website]],Table2[[#This Row],[Setup Team Speak]]="Yes"),"Yes","No")</f>
        <v>No</v>
      </c>
    </row>
    <row r="1015" spans="2:10" x14ac:dyDescent="0.25">
      <c r="B1015" s="24">
        <f>Table1[[#This Row],[Character name]]</f>
        <v>0</v>
      </c>
      <c r="C1015" s="25">
        <f>Table1[[#This Row],[At Handle]]</f>
        <v>0</v>
      </c>
      <c r="D1015" s="25">
        <f>Table1[[#This Row],[Fleet Rank]]</f>
        <v>0</v>
      </c>
      <c r="E1015" s="25">
        <f>Table1[[#This Row],[PVP For ADV]]</f>
        <v>0</v>
      </c>
      <c r="F1015" s="25">
        <f>Table1[[#This Row],[STF Lead For ADV]]</f>
        <v>0</v>
      </c>
      <c r="G1015" s="25" t="str">
        <f>IF(Table1[[#This Row],[LFC Still Needed For ADV]]&lt;0,"Yes","No")</f>
        <v>No</v>
      </c>
      <c r="H1015">
        <f>Table1[[#This Row],[On Website]]</f>
        <v>0</v>
      </c>
      <c r="I1015">
        <f>Table1[[#This Row],[Setup Team Speak]]</f>
        <v>0</v>
      </c>
      <c r="J1015" s="26" t="str">
        <f>IF(AND(Table2[[#This Row],[STF for ADV]],Table2[[#This Row],[PVP For ADV]],Table2[[#This Row],[On Website]],Table2[[#This Row],[Setup Team Speak]]="Yes"),"Yes","No")</f>
        <v>No</v>
      </c>
    </row>
    <row r="1016" spans="2:10" x14ac:dyDescent="0.25">
      <c r="B1016" s="24">
        <f>Table1[[#This Row],[Character name]]</f>
        <v>0</v>
      </c>
      <c r="C1016" s="25">
        <f>Table1[[#This Row],[At Handle]]</f>
        <v>0</v>
      </c>
      <c r="D1016" s="25">
        <f>Table1[[#This Row],[Fleet Rank]]</f>
        <v>0</v>
      </c>
      <c r="E1016" s="25">
        <f>Table1[[#This Row],[PVP For ADV]]</f>
        <v>0</v>
      </c>
      <c r="F1016" s="25">
        <f>Table1[[#This Row],[STF Lead For ADV]]</f>
        <v>0</v>
      </c>
      <c r="G1016" s="25" t="str">
        <f>IF(Table1[[#This Row],[LFC Still Needed For ADV]]&lt;0,"Yes","No")</f>
        <v>No</v>
      </c>
      <c r="H1016">
        <f>Table1[[#This Row],[On Website]]</f>
        <v>0</v>
      </c>
      <c r="I1016">
        <f>Table1[[#This Row],[Setup Team Speak]]</f>
        <v>0</v>
      </c>
      <c r="J1016" s="26" t="str">
        <f>IF(AND(Table2[[#This Row],[STF for ADV]],Table2[[#This Row],[PVP For ADV]],Table2[[#This Row],[On Website]],Table2[[#This Row],[Setup Team Speak]]="Yes"),"Yes","No")</f>
        <v>No</v>
      </c>
    </row>
    <row r="1017" spans="2:10" x14ac:dyDescent="0.25">
      <c r="B1017" s="24">
        <f>Table1[[#This Row],[Character name]]</f>
        <v>0</v>
      </c>
      <c r="C1017" s="25">
        <f>Table1[[#This Row],[At Handle]]</f>
        <v>0</v>
      </c>
      <c r="D1017" s="25">
        <f>Table1[[#This Row],[Fleet Rank]]</f>
        <v>0</v>
      </c>
      <c r="E1017" s="25">
        <f>Table1[[#This Row],[PVP For ADV]]</f>
        <v>0</v>
      </c>
      <c r="F1017" s="25">
        <f>Table1[[#This Row],[STF Lead For ADV]]</f>
        <v>0</v>
      </c>
      <c r="G1017" s="25" t="str">
        <f>IF(Table1[[#This Row],[LFC Still Needed For ADV]]&lt;0,"Yes","No")</f>
        <v>No</v>
      </c>
      <c r="H1017">
        <f>Table1[[#This Row],[On Website]]</f>
        <v>0</v>
      </c>
      <c r="I1017">
        <f>Table1[[#This Row],[Setup Team Speak]]</f>
        <v>0</v>
      </c>
      <c r="J1017" s="26" t="str">
        <f>IF(AND(Table2[[#This Row],[STF for ADV]],Table2[[#This Row],[PVP For ADV]],Table2[[#This Row],[On Website]],Table2[[#This Row],[Setup Team Speak]]="Yes"),"Yes","No")</f>
        <v>No</v>
      </c>
    </row>
    <row r="1018" spans="2:10" x14ac:dyDescent="0.25">
      <c r="B1018" s="24">
        <f>Table1[[#This Row],[Character name]]</f>
        <v>0</v>
      </c>
      <c r="C1018" s="25">
        <f>Table1[[#This Row],[At Handle]]</f>
        <v>0</v>
      </c>
      <c r="D1018" s="25">
        <f>Table1[[#This Row],[Fleet Rank]]</f>
        <v>0</v>
      </c>
      <c r="E1018" s="25">
        <f>Table1[[#This Row],[PVP For ADV]]</f>
        <v>0</v>
      </c>
      <c r="F1018" s="25">
        <f>Table1[[#This Row],[STF Lead For ADV]]</f>
        <v>0</v>
      </c>
      <c r="G1018" s="25" t="str">
        <f>IF(Table1[[#This Row],[LFC Still Needed For ADV]]&lt;0,"Yes","No")</f>
        <v>No</v>
      </c>
      <c r="H1018">
        <f>Table1[[#This Row],[On Website]]</f>
        <v>0</v>
      </c>
      <c r="I1018">
        <f>Table1[[#This Row],[Setup Team Speak]]</f>
        <v>0</v>
      </c>
      <c r="J1018" s="26" t="str">
        <f>IF(AND(Table2[[#This Row],[STF for ADV]],Table2[[#This Row],[PVP For ADV]],Table2[[#This Row],[On Website]],Table2[[#This Row],[Setup Team Speak]]="Yes"),"Yes","No")</f>
        <v>No</v>
      </c>
    </row>
    <row r="1019" spans="2:10" x14ac:dyDescent="0.25">
      <c r="B1019" s="24">
        <f>Table1[[#This Row],[Character name]]</f>
        <v>0</v>
      </c>
      <c r="C1019" s="25">
        <f>Table1[[#This Row],[At Handle]]</f>
        <v>0</v>
      </c>
      <c r="D1019" s="25">
        <f>Table1[[#This Row],[Fleet Rank]]</f>
        <v>0</v>
      </c>
      <c r="E1019" s="25">
        <f>Table1[[#This Row],[PVP For ADV]]</f>
        <v>0</v>
      </c>
      <c r="F1019" s="25">
        <f>Table1[[#This Row],[STF Lead For ADV]]</f>
        <v>0</v>
      </c>
      <c r="G1019" s="25" t="str">
        <f>IF(Table1[[#This Row],[LFC Still Needed For ADV]]&lt;0,"Yes","No")</f>
        <v>No</v>
      </c>
      <c r="H1019">
        <f>Table1[[#This Row],[On Website]]</f>
        <v>0</v>
      </c>
      <c r="I1019">
        <f>Table1[[#This Row],[Setup Team Speak]]</f>
        <v>0</v>
      </c>
      <c r="J1019" s="26" t="str">
        <f>IF(AND(Table2[[#This Row],[STF for ADV]],Table2[[#This Row],[PVP For ADV]],Table2[[#This Row],[On Website]],Table2[[#This Row],[Setup Team Speak]]="Yes"),"Yes","No")</f>
        <v>No</v>
      </c>
    </row>
    <row r="1020" spans="2:10" x14ac:dyDescent="0.25">
      <c r="B1020" s="24">
        <f>Table1[[#This Row],[Character name]]</f>
        <v>0</v>
      </c>
      <c r="C1020" s="25">
        <f>Table1[[#This Row],[At Handle]]</f>
        <v>0</v>
      </c>
      <c r="D1020" s="25">
        <f>Table1[[#This Row],[Fleet Rank]]</f>
        <v>0</v>
      </c>
      <c r="E1020" s="25">
        <f>Table1[[#This Row],[PVP For ADV]]</f>
        <v>0</v>
      </c>
      <c r="F1020" s="25">
        <f>Table1[[#This Row],[STF Lead For ADV]]</f>
        <v>0</v>
      </c>
      <c r="G1020" s="25" t="str">
        <f>IF(Table1[[#This Row],[LFC Still Needed For ADV]]&lt;0,"Yes","No")</f>
        <v>No</v>
      </c>
      <c r="H1020">
        <f>Table1[[#This Row],[On Website]]</f>
        <v>0</v>
      </c>
      <c r="I1020">
        <f>Table1[[#This Row],[Setup Team Speak]]</f>
        <v>0</v>
      </c>
      <c r="J1020" s="26" t="str">
        <f>IF(AND(Table2[[#This Row],[STF for ADV]],Table2[[#This Row],[PVP For ADV]],Table2[[#This Row],[On Website]],Table2[[#This Row],[Setup Team Speak]]="Yes"),"Yes","No")</f>
        <v>No</v>
      </c>
    </row>
    <row r="1021" spans="2:10" x14ac:dyDescent="0.25">
      <c r="B1021" s="24">
        <f>Table1[[#This Row],[Character name]]</f>
        <v>0</v>
      </c>
      <c r="C1021" s="25">
        <f>Table1[[#This Row],[At Handle]]</f>
        <v>0</v>
      </c>
      <c r="D1021" s="25">
        <f>Table1[[#This Row],[Fleet Rank]]</f>
        <v>0</v>
      </c>
      <c r="E1021" s="25">
        <f>Table1[[#This Row],[PVP For ADV]]</f>
        <v>0</v>
      </c>
      <c r="F1021" s="25">
        <f>Table1[[#This Row],[STF Lead For ADV]]</f>
        <v>0</v>
      </c>
      <c r="G1021" s="25" t="str">
        <f>IF(Table1[[#This Row],[LFC Still Needed For ADV]]&lt;0,"Yes","No")</f>
        <v>No</v>
      </c>
      <c r="H1021">
        <f>Table1[[#This Row],[On Website]]</f>
        <v>0</v>
      </c>
      <c r="I1021">
        <f>Table1[[#This Row],[Setup Team Speak]]</f>
        <v>0</v>
      </c>
      <c r="J1021" s="26" t="str">
        <f>IF(AND(Table2[[#This Row],[STF for ADV]],Table2[[#This Row],[PVP For ADV]],Table2[[#This Row],[On Website]],Table2[[#This Row],[Setup Team Speak]]="Yes"),"Yes","No")</f>
        <v>No</v>
      </c>
    </row>
    <row r="1022" spans="2:10" x14ac:dyDescent="0.25">
      <c r="B1022" s="24">
        <f>Table1[[#This Row],[Character name]]</f>
        <v>0</v>
      </c>
      <c r="C1022" s="25">
        <f>Table1[[#This Row],[At Handle]]</f>
        <v>0</v>
      </c>
      <c r="D1022" s="25">
        <f>Table1[[#This Row],[Fleet Rank]]</f>
        <v>0</v>
      </c>
      <c r="E1022" s="25">
        <f>Table1[[#This Row],[PVP For ADV]]</f>
        <v>0</v>
      </c>
      <c r="F1022" s="25">
        <f>Table1[[#This Row],[STF Lead For ADV]]</f>
        <v>0</v>
      </c>
      <c r="G1022" s="25" t="str">
        <f>IF(Table1[[#This Row],[LFC Still Needed For ADV]]&lt;0,"Yes","No")</f>
        <v>No</v>
      </c>
      <c r="H1022">
        <f>Table1[[#This Row],[On Website]]</f>
        <v>0</v>
      </c>
      <c r="I1022">
        <f>Table1[[#This Row],[Setup Team Speak]]</f>
        <v>0</v>
      </c>
      <c r="J1022" s="26" t="str">
        <f>IF(AND(Table2[[#This Row],[STF for ADV]],Table2[[#This Row],[PVP For ADV]],Table2[[#This Row],[On Website]],Table2[[#This Row],[Setup Team Speak]]="Yes"),"Yes","No")</f>
        <v>No</v>
      </c>
    </row>
    <row r="1023" spans="2:10" x14ac:dyDescent="0.25">
      <c r="B1023" s="24">
        <f>Table1[[#This Row],[Character name]]</f>
        <v>0</v>
      </c>
      <c r="C1023" s="25">
        <f>Table1[[#This Row],[At Handle]]</f>
        <v>0</v>
      </c>
      <c r="D1023" s="25">
        <f>Table1[[#This Row],[Fleet Rank]]</f>
        <v>0</v>
      </c>
      <c r="E1023" s="25">
        <f>Table1[[#This Row],[PVP For ADV]]</f>
        <v>0</v>
      </c>
      <c r="F1023" s="25">
        <f>Table1[[#This Row],[STF Lead For ADV]]</f>
        <v>0</v>
      </c>
      <c r="G1023" s="25" t="str">
        <f>IF(Table1[[#This Row],[LFC Still Needed For ADV]]&lt;0,"Yes","No")</f>
        <v>No</v>
      </c>
      <c r="H1023">
        <f>Table1[[#This Row],[On Website]]</f>
        <v>0</v>
      </c>
      <c r="I1023">
        <f>Table1[[#This Row],[Setup Team Speak]]</f>
        <v>0</v>
      </c>
      <c r="J1023" s="26" t="str">
        <f>IF(AND(Table2[[#This Row],[STF for ADV]],Table2[[#This Row],[PVP For ADV]],Table2[[#This Row],[On Website]],Table2[[#This Row],[Setup Team Speak]]="Yes"),"Yes","No")</f>
        <v>No</v>
      </c>
    </row>
  </sheetData>
  <sheetProtection password="DFCF" sheet="1" objects="1" scenarios="1" sort="0" autoFilter="0"/>
  <conditionalFormatting sqref="E6:G1023">
    <cfRule type="containsText" dxfId="7" priority="7" operator="containsText" text="No">
      <formula>NOT(ISERROR(SEARCH("No",E6)))</formula>
    </cfRule>
    <cfRule type="containsText" dxfId="6" priority="8" operator="containsText" text="Yes">
      <formula>NOT(ISERROR(SEARCH("Yes",E6)))</formula>
    </cfRule>
  </conditionalFormatting>
  <conditionalFormatting sqref="J6:J1023">
    <cfRule type="containsText" dxfId="5" priority="5" operator="containsText" text="Yes">
      <formula>NOT(ISERROR(SEARCH("Yes",J6)))</formula>
    </cfRule>
    <cfRule type="containsText" dxfId="4" priority="6" operator="containsText" text="No">
      <formula>NOT(ISERROR(SEARCH("No",J6)))</formula>
    </cfRule>
  </conditionalFormatting>
  <conditionalFormatting sqref="H6:H1023">
    <cfRule type="containsText" dxfId="3" priority="3" operator="containsText" text="No">
      <formula>NOT(ISERROR(SEARCH("No",H6)))</formula>
    </cfRule>
    <cfRule type="containsText" dxfId="2" priority="4" operator="containsText" text="Yes">
      <formula>NOT(ISERROR(SEARCH("Yes",H6)))</formula>
    </cfRule>
  </conditionalFormatting>
  <conditionalFormatting sqref="I6:I1023">
    <cfRule type="containsText" dxfId="1" priority="1" operator="containsText" text="No">
      <formula>NOT(ISERROR(SEARCH("No",I6)))</formula>
    </cfRule>
    <cfRule type="containsText" dxfId="0" priority="2" operator="containsText" text="Yes">
      <formula>NOT(ISERROR(SEARCH("Yes",I6)))</formula>
    </cfRule>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090"/>
  <sheetViews>
    <sheetView topLeftCell="D84" workbookViewId="0">
      <selection activeCell="I115" sqref="I115"/>
    </sheetView>
  </sheetViews>
  <sheetFormatPr defaultRowHeight="15" x14ac:dyDescent="0.25"/>
  <cols>
    <col min="2" max="2" width="29.140625" customWidth="1"/>
    <col min="3" max="3" width="32.140625" customWidth="1"/>
    <col min="4" max="4" width="20.42578125" customWidth="1"/>
    <col min="5" max="5" width="10.7109375" customWidth="1"/>
    <col min="6" max="6" width="17" customWidth="1"/>
    <col min="7" max="7" width="16" customWidth="1"/>
    <col min="8" max="8" width="18" customWidth="1"/>
    <col min="9" max="9" width="15.85546875" customWidth="1"/>
    <col min="10" max="10" width="14.5703125" customWidth="1"/>
    <col min="11" max="11" width="11.28515625" customWidth="1"/>
    <col min="12" max="12" width="10.7109375" customWidth="1"/>
    <col min="13" max="13" width="9.140625" customWidth="1"/>
    <col min="14" max="14" width="7.5703125" customWidth="1"/>
    <col min="15" max="15" width="9.28515625" customWidth="1"/>
    <col min="16" max="16" width="6.28515625" customWidth="1"/>
    <col min="17" max="17" width="7.140625" customWidth="1"/>
    <col min="18" max="18" width="7.42578125" customWidth="1"/>
    <col min="19" max="19" width="14.140625" customWidth="1"/>
    <col min="20" max="20" width="13.42578125" customWidth="1"/>
    <col min="21" max="21" width="10.42578125" customWidth="1"/>
    <col min="22" max="22" width="11.5703125" customWidth="1"/>
    <col min="23" max="23" width="7" customWidth="1"/>
    <col min="24" max="24" width="8.28515625" customWidth="1"/>
    <col min="25" max="25" width="9.42578125" customWidth="1"/>
    <col min="26" max="26" width="11.42578125" customWidth="1"/>
    <col min="27" max="27" width="6.5703125" customWidth="1"/>
    <col min="28" max="28" width="8.42578125" customWidth="1"/>
    <col min="29" max="29" width="12.5703125" customWidth="1"/>
    <col min="30" max="30" width="7.5703125" customWidth="1"/>
    <col min="31" max="31" width="7" customWidth="1"/>
    <col min="32" max="32" width="11.42578125" customWidth="1"/>
    <col min="33" max="33" width="9.42578125" customWidth="1"/>
    <col min="34" max="34" width="7.85546875" customWidth="1"/>
    <col min="35" max="35" width="9.5703125" customWidth="1"/>
    <col min="36" max="36" width="10.42578125" customWidth="1"/>
    <col min="37" max="37" width="15.7109375" customWidth="1"/>
    <col min="38" max="38" width="12.7109375" customWidth="1"/>
    <col min="39" max="39" width="10.5703125" customWidth="1"/>
    <col min="40" max="40" width="7.85546875" customWidth="1"/>
    <col min="41" max="41" width="8.7109375" customWidth="1"/>
    <col min="42" max="42" width="11.28515625" customWidth="1"/>
    <col min="43" max="43" width="15.7109375" customWidth="1"/>
    <col min="44" max="44" width="10.140625" customWidth="1"/>
    <col min="45" max="45" width="5.5703125" customWidth="1"/>
    <col min="46" max="46" width="6.5703125" customWidth="1"/>
    <col min="47" max="47" width="8.7109375" customWidth="1"/>
    <col min="48" max="48" width="11.5703125" customWidth="1"/>
    <col min="49" max="49" width="9.5703125" customWidth="1"/>
    <col min="50" max="50" width="12.140625" customWidth="1"/>
    <col min="51" max="51" width="14.5703125" customWidth="1"/>
    <col min="52" max="52" width="12.5703125" customWidth="1"/>
    <col min="53" max="53" width="10.140625" customWidth="1"/>
    <col min="54" max="54" width="9.5703125" customWidth="1"/>
    <col min="55" max="55" width="14.42578125" customWidth="1"/>
    <col min="56" max="56" width="11.7109375" customWidth="1"/>
    <col min="57" max="57" width="6.140625" customWidth="1"/>
    <col min="58" max="58" width="8.7109375" customWidth="1"/>
    <col min="59" max="59" width="14.5703125" customWidth="1"/>
    <col min="60" max="60" width="22.28515625" customWidth="1"/>
    <col min="61" max="62" width="10.28515625" customWidth="1"/>
    <col min="63" max="63" width="12.28515625" customWidth="1"/>
    <col min="64" max="64" width="11.85546875" customWidth="1"/>
    <col min="65" max="65" width="6.140625" customWidth="1"/>
    <col min="66" max="66" width="15.28515625" customWidth="1"/>
    <col min="67" max="67" width="22" customWidth="1"/>
    <col min="68" max="68" width="13.140625" customWidth="1"/>
    <col min="69" max="69" width="12.42578125" customWidth="1"/>
    <col min="70" max="70" width="7.85546875" customWidth="1"/>
    <col min="71" max="71" width="7.140625" customWidth="1"/>
    <col min="72" max="72" width="12.7109375" customWidth="1"/>
    <col min="73" max="73" width="15.28515625" customWidth="1"/>
    <col min="74" max="74" width="9" customWidth="1"/>
    <col min="75" max="75" width="5.42578125" customWidth="1"/>
    <col min="76" max="76" width="10.85546875" customWidth="1"/>
    <col min="77" max="77" width="8" customWidth="1"/>
    <col min="78" max="78" width="7.5703125" customWidth="1"/>
    <col min="79" max="79" width="10.42578125" customWidth="1"/>
    <col min="80" max="80" width="12.7109375" customWidth="1"/>
    <col min="81" max="81" width="12.140625" customWidth="1"/>
    <col min="82" max="82" width="5.42578125" customWidth="1"/>
    <col min="83" max="83" width="11.85546875" customWidth="1"/>
    <col min="84" max="84" width="18.140625" customWidth="1"/>
    <col min="85" max="85" width="6.140625" customWidth="1"/>
    <col min="86" max="86" width="6.42578125" customWidth="1"/>
    <col min="87" max="87" width="8.85546875" customWidth="1"/>
    <col min="88" max="88" width="14.28515625" customWidth="1"/>
    <col min="89" max="89" width="11.85546875" customWidth="1"/>
    <col min="90" max="90" width="6.5703125" customWidth="1"/>
    <col min="91" max="91" width="7.5703125" customWidth="1"/>
    <col min="92" max="92" width="17" customWidth="1"/>
    <col min="93" max="93" width="7.140625" customWidth="1"/>
    <col min="94" max="94" width="8.5703125" customWidth="1"/>
    <col min="95" max="95" width="7.85546875" customWidth="1"/>
    <col min="96" max="96" width="7.42578125" customWidth="1"/>
    <col min="97" max="97" width="12.7109375" customWidth="1"/>
    <col min="98" max="98" width="15" customWidth="1"/>
    <col min="99" max="99" width="14.28515625" customWidth="1"/>
    <col min="100" max="100" width="13.85546875" customWidth="1"/>
    <col min="101" max="101" width="15.85546875" customWidth="1"/>
    <col min="102" max="102" width="15.42578125" customWidth="1"/>
    <col min="103" max="103" width="16.28515625" customWidth="1"/>
    <col min="104" max="104" width="10.42578125" customWidth="1"/>
    <col min="105" max="105" width="6.5703125" customWidth="1"/>
    <col min="106" max="106" width="9.28515625" customWidth="1"/>
    <col min="107" max="107" width="9.42578125" customWidth="1"/>
    <col min="108" max="108" width="8.140625" customWidth="1"/>
    <col min="109" max="109" width="8.85546875" customWidth="1"/>
    <col min="110" max="110" width="6.85546875" customWidth="1"/>
    <col min="111" max="111" width="12.28515625" customWidth="1"/>
    <col min="112" max="112" width="10.85546875" customWidth="1"/>
    <col min="113" max="113" width="8.140625" customWidth="1"/>
    <col min="114" max="114" width="10.85546875" customWidth="1"/>
    <col min="115" max="115" width="12.7109375" customWidth="1"/>
    <col min="116" max="116" width="6.42578125" customWidth="1"/>
    <col min="117" max="117" width="8.5703125" customWidth="1"/>
    <col min="118" max="118" width="6.85546875" customWidth="1"/>
    <col min="119" max="120" width="11.42578125" customWidth="1"/>
    <col min="121" max="121" width="8.42578125" customWidth="1"/>
    <col min="122" max="122" width="8.140625" customWidth="1"/>
    <col min="123" max="123" width="9.28515625" customWidth="1"/>
    <col min="124" max="125" width="8.140625" customWidth="1"/>
    <col min="126" max="126" width="6.85546875" customWidth="1"/>
    <col min="127" max="127" width="10.85546875" customWidth="1"/>
    <col min="128" max="128" width="6.5703125" customWidth="1"/>
    <col min="129" max="129" width="7.42578125" customWidth="1"/>
    <col min="130" max="130" width="9" customWidth="1"/>
    <col min="131" max="131" width="9.7109375" customWidth="1"/>
    <col min="132" max="132" width="12.7109375" customWidth="1"/>
    <col min="133" max="133" width="9" customWidth="1"/>
    <col min="134" max="134" width="10" customWidth="1"/>
    <col min="135" max="135" width="7.5703125" customWidth="1"/>
    <col min="136" max="136" width="14.140625" customWidth="1"/>
    <col min="137" max="137" width="9.42578125" customWidth="1"/>
    <col min="138" max="138" width="10.7109375" customWidth="1"/>
    <col min="139" max="139" width="13.5703125" customWidth="1"/>
    <col min="140" max="140" width="8.85546875" customWidth="1"/>
    <col min="141" max="142" width="11" customWidth="1"/>
    <col min="143" max="144" width="7.140625" customWidth="1"/>
    <col min="145" max="145" width="9.85546875" customWidth="1"/>
    <col min="146" max="146" width="12.7109375" customWidth="1"/>
    <col min="147" max="147" width="8.5703125" customWidth="1"/>
    <col min="148" max="148" width="20" customWidth="1"/>
    <col min="149" max="149" width="12.140625" customWidth="1"/>
    <col min="150" max="150" width="9.85546875" customWidth="1"/>
    <col min="151" max="151" width="10.5703125" customWidth="1"/>
    <col min="152" max="152" width="9.28515625" customWidth="1"/>
    <col min="153" max="153" width="5.28515625" customWidth="1"/>
    <col min="154" max="154" width="8.28515625" customWidth="1"/>
    <col min="155" max="155" width="9.140625" customWidth="1"/>
    <col min="156" max="156" width="12" customWidth="1"/>
    <col min="157" max="157" width="12.5703125" customWidth="1"/>
    <col min="158" max="158" width="15" customWidth="1"/>
    <col min="159" max="159" width="8.42578125" customWidth="1"/>
    <col min="160" max="160" width="6.7109375" customWidth="1"/>
    <col min="161" max="161" width="10.7109375" customWidth="1"/>
    <col min="162" max="162" width="9.28515625" customWidth="1"/>
    <col min="163" max="163" width="8.5703125" customWidth="1"/>
    <col min="164" max="164" width="5.42578125" customWidth="1"/>
    <col min="165" max="165" width="11.85546875" customWidth="1"/>
    <col min="166" max="166" width="8.7109375" customWidth="1"/>
    <col min="167" max="167" width="6.85546875" customWidth="1"/>
    <col min="168" max="168" width="8" customWidth="1"/>
    <col min="169" max="169" width="12.7109375" customWidth="1"/>
    <col min="170" max="170" width="16.85546875" customWidth="1"/>
    <col min="171" max="171" width="9" customWidth="1"/>
    <col min="172" max="172" width="9.42578125" customWidth="1"/>
    <col min="173" max="173" width="10.5703125" customWidth="1"/>
    <col min="174" max="174" width="8.28515625" customWidth="1"/>
    <col min="175" max="175" width="6.28515625" customWidth="1"/>
    <col min="176" max="176" width="11.5703125" customWidth="1"/>
    <col min="177" max="177" width="17.28515625" customWidth="1"/>
    <col min="178" max="178" width="7.28515625" customWidth="1"/>
    <col min="179" max="179" width="8.28515625" customWidth="1"/>
    <col min="180" max="180" width="13.140625" customWidth="1"/>
    <col min="181" max="181" width="9" customWidth="1"/>
    <col min="182" max="182" width="10" customWidth="1"/>
    <col min="183" max="183" width="8.42578125" customWidth="1"/>
    <col min="184" max="184" width="9.85546875" customWidth="1"/>
    <col min="185" max="185" width="15.140625" customWidth="1"/>
    <col min="186" max="186" width="16.7109375" customWidth="1"/>
    <col min="187" max="187" width="7" customWidth="1"/>
    <col min="188" max="188" width="11.42578125" customWidth="1"/>
    <col min="189" max="189" width="12.7109375" customWidth="1"/>
    <col min="190" max="190" width="9.5703125" customWidth="1"/>
    <col min="191" max="191" width="9.85546875" customWidth="1"/>
    <col min="192" max="192" width="8.28515625" customWidth="1"/>
    <col min="193" max="193" width="14" customWidth="1"/>
    <col min="194" max="194" width="9.28515625" customWidth="1"/>
    <col min="195" max="196" width="10" customWidth="1"/>
    <col min="197" max="197" width="13.7109375" customWidth="1"/>
    <col min="198" max="198" width="6.85546875" customWidth="1"/>
    <col min="199" max="199" width="12.7109375" customWidth="1"/>
    <col min="200" max="200" width="9" customWidth="1"/>
    <col min="201" max="201" width="7.85546875" customWidth="1"/>
    <col min="202" max="202" width="11.28515625" customWidth="1"/>
    <col min="203" max="203" width="11.140625" customWidth="1"/>
    <col min="204" max="204" width="7.7109375" customWidth="1"/>
    <col min="205" max="205" width="7.5703125" customWidth="1"/>
    <col min="206" max="206" width="6.140625" customWidth="1"/>
    <col min="207" max="208" width="6.7109375" customWidth="1"/>
    <col min="209" max="209" width="7.5703125" customWidth="1"/>
    <col min="210" max="210" width="13.140625" customWidth="1"/>
    <col min="211" max="211" width="7.140625" customWidth="1"/>
    <col min="212" max="212" width="12.140625" customWidth="1"/>
    <col min="213" max="213" width="5.5703125" customWidth="1"/>
    <col min="214" max="214" width="11.5703125" customWidth="1"/>
    <col min="215" max="215" width="12" customWidth="1"/>
    <col min="216" max="216" width="8.85546875" customWidth="1"/>
    <col min="217" max="217" width="6.5703125" customWidth="1"/>
    <col min="218" max="218" width="9.5703125" customWidth="1"/>
    <col min="219" max="219" width="9.42578125" customWidth="1"/>
    <col min="220" max="220" width="11.140625" customWidth="1"/>
    <col min="221" max="221" width="9.42578125" customWidth="1"/>
    <col min="222" max="222" width="11.5703125" customWidth="1"/>
    <col min="223" max="223" width="7.28515625" customWidth="1"/>
    <col min="224" max="224" width="8.140625" customWidth="1"/>
    <col min="225" max="225" width="11.28515625" customWidth="1"/>
    <col min="226" max="226" width="8" customWidth="1"/>
    <col min="227" max="227" width="6.85546875" customWidth="1"/>
    <col min="228" max="228" width="7.7109375" customWidth="1"/>
    <col min="229" max="229" width="11.85546875" customWidth="1"/>
    <col min="230" max="230" width="6.140625" customWidth="1"/>
    <col min="231" max="231" width="11.140625" customWidth="1"/>
    <col min="232" max="232" width="8" customWidth="1"/>
    <col min="233" max="233" width="13.28515625" customWidth="1"/>
    <col min="234" max="234" width="11.7109375" customWidth="1"/>
    <col min="235" max="235" width="12.42578125" customWidth="1"/>
    <col min="236" max="236" width="8.42578125" customWidth="1"/>
    <col min="237" max="237" width="8.5703125" customWidth="1"/>
    <col min="238" max="238" width="14.140625" customWidth="1"/>
    <col min="239" max="239" width="11.5703125" customWidth="1"/>
    <col min="240" max="240" width="6" customWidth="1"/>
    <col min="241" max="241" width="9.28515625" customWidth="1"/>
    <col min="242" max="242" width="6.28515625" customWidth="1"/>
    <col min="243" max="243" width="6.85546875" customWidth="1"/>
    <col min="244" max="244" width="8" customWidth="1"/>
    <col min="245" max="245" width="9.7109375" customWidth="1"/>
    <col min="246" max="246" width="7.28515625" customWidth="1"/>
    <col min="247" max="247" width="11.28515625" customWidth="1"/>
    <col min="248" max="248" width="14.28515625" customWidth="1"/>
    <col min="249" max="249" width="7.5703125" customWidth="1"/>
    <col min="250" max="250" width="10.5703125" customWidth="1"/>
    <col min="251" max="251" width="8.140625" customWidth="1"/>
    <col min="252" max="252" width="10.5703125" customWidth="1"/>
    <col min="253" max="253" width="15.7109375" customWidth="1"/>
    <col min="254" max="255" width="13.42578125" customWidth="1"/>
    <col min="256" max="256" width="16.5703125" bestFit="1" customWidth="1"/>
    <col min="257" max="257" width="15.85546875" customWidth="1"/>
    <col min="258" max="258" width="19" customWidth="1"/>
    <col min="259" max="259" width="10.42578125" customWidth="1"/>
    <col min="260" max="260" width="13.5703125" customWidth="1"/>
    <col min="261" max="261" width="19.42578125" customWidth="1"/>
    <col min="262" max="262" width="22.5703125" customWidth="1"/>
    <col min="263" max="263" width="11.140625" customWidth="1"/>
    <col min="264" max="264" width="11.7109375" customWidth="1"/>
    <col min="265" max="265" width="9.7109375" customWidth="1"/>
    <col min="266" max="266" width="11.140625" customWidth="1"/>
    <col min="267" max="267" width="10" customWidth="1"/>
    <col min="268" max="268" width="10.5703125" customWidth="1"/>
    <col min="269" max="269" width="16.28515625" customWidth="1"/>
    <col min="270" max="270" width="6.85546875" customWidth="1"/>
    <col min="271" max="271" width="11" customWidth="1"/>
    <col min="272" max="272" width="13.140625" customWidth="1"/>
    <col min="273" max="273" width="10.7109375" customWidth="1"/>
    <col min="274" max="274" width="12" customWidth="1"/>
    <col min="275" max="275" width="15.140625" customWidth="1"/>
    <col min="276" max="276" width="11.28515625" customWidth="1"/>
    <col min="277" max="277" width="14.42578125" customWidth="1"/>
    <col min="278" max="278" width="8.28515625" customWidth="1"/>
    <col min="279" max="279" width="11.28515625" customWidth="1"/>
    <col min="280" max="280" width="11.5703125" customWidth="1"/>
    <col min="281" max="281" width="14.7109375" customWidth="1"/>
    <col min="282" max="282" width="14.5703125" customWidth="1"/>
    <col min="283" max="283" width="9.7109375" customWidth="1"/>
    <col min="284" max="284" width="11.42578125" bestFit="1" customWidth="1"/>
    <col min="285" max="285" width="14.5703125" customWidth="1"/>
    <col min="286" max="286" width="20" customWidth="1"/>
    <col min="287" max="287" width="11.28515625" customWidth="1"/>
    <col min="288" max="288" width="12.5703125" customWidth="1"/>
    <col min="289" max="289" width="9.85546875" customWidth="1"/>
    <col min="290" max="290" width="14.28515625" customWidth="1"/>
    <col min="291" max="291" width="17.5703125" customWidth="1"/>
    <col min="292" max="292" width="9.28515625" customWidth="1"/>
    <col min="293" max="293" width="12.28515625" customWidth="1"/>
    <col min="294" max="294" width="10.42578125" customWidth="1"/>
    <col min="295" max="295" width="13.5703125" customWidth="1"/>
    <col min="296" max="296" width="9.140625" customWidth="1"/>
    <col min="297" max="297" width="12.140625" customWidth="1"/>
    <col min="298" max="298" width="9.42578125" customWidth="1"/>
    <col min="299" max="299" width="12.42578125" customWidth="1"/>
    <col min="300" max="300" width="9.28515625" customWidth="1"/>
    <col min="301" max="301" width="12.28515625" customWidth="1"/>
    <col min="302" max="302" width="8.7109375" customWidth="1"/>
    <col min="303" max="303" width="11.7109375" customWidth="1"/>
    <col min="304" max="304" width="8.42578125" customWidth="1"/>
    <col min="305" max="305" width="11.42578125" customWidth="1"/>
    <col min="306" max="306" width="10.7109375" bestFit="1" customWidth="1"/>
    <col min="307" max="307" width="10" customWidth="1"/>
    <col min="308" max="308" width="10.7109375" customWidth="1"/>
    <col min="309" max="309" width="10.140625" bestFit="1" customWidth="1"/>
    <col min="310" max="310" width="8" customWidth="1"/>
    <col min="311" max="311" width="10.85546875" customWidth="1"/>
    <col min="312" max="312" width="8" customWidth="1"/>
    <col min="313" max="313" width="11" customWidth="1"/>
    <col min="314" max="314" width="7.140625" customWidth="1"/>
    <col min="315" max="315" width="9.140625" customWidth="1"/>
    <col min="316" max="316" width="7" customWidth="1"/>
    <col min="317" max="317" width="10" customWidth="1"/>
    <col min="318" max="318" width="10.85546875" customWidth="1"/>
    <col min="319" max="319" width="9.5703125" bestFit="1" customWidth="1"/>
    <col min="320" max="320" width="13.140625" customWidth="1"/>
    <col min="321" max="321" width="10.42578125" customWidth="1"/>
    <col min="322" max="322" width="7.85546875" customWidth="1"/>
    <col min="323" max="323" width="10.85546875" bestFit="1" customWidth="1"/>
    <col min="324" max="324" width="12.42578125" customWidth="1"/>
    <col min="325" max="325" width="15.5703125" customWidth="1"/>
    <col min="326" max="326" width="9.85546875" customWidth="1"/>
    <col min="327" max="327" width="12.85546875" customWidth="1"/>
    <col min="328" max="328" width="9.85546875" customWidth="1"/>
    <col min="329" max="329" width="11.42578125" customWidth="1"/>
    <col min="330" max="330" width="9.28515625" customWidth="1"/>
    <col min="331" max="331" width="10.7109375" customWidth="1"/>
    <col min="332" max="332" width="22.28515625" customWidth="1"/>
    <col min="333" max="333" width="10.42578125" customWidth="1"/>
    <col min="334" max="334" width="10" customWidth="1"/>
    <col min="335" max="335" width="13.140625" customWidth="1"/>
    <col min="336" max="336" width="9.28515625" customWidth="1"/>
    <col min="337" max="337" width="12.28515625" customWidth="1"/>
    <col min="338" max="338" width="13.85546875" bestFit="1" customWidth="1"/>
    <col min="339" max="339" width="14.28515625" customWidth="1"/>
    <col min="340" max="340" width="12" bestFit="1" customWidth="1"/>
    <col min="341" max="341" width="13.7109375" customWidth="1"/>
    <col min="342" max="342" width="7.42578125" customWidth="1"/>
    <col min="343" max="343" width="9.42578125" customWidth="1"/>
    <col min="344" max="344" width="13.42578125" customWidth="1"/>
    <col min="345" max="345" width="10" customWidth="1"/>
    <col min="346" max="346" width="7.140625" customWidth="1"/>
    <col min="347" max="347" width="10.140625" customWidth="1"/>
    <col min="348" max="348" width="10.85546875" customWidth="1"/>
    <col min="349" max="349" width="14" customWidth="1"/>
    <col min="350" max="350" width="15.42578125" customWidth="1"/>
    <col min="351" max="351" width="10" customWidth="1"/>
    <col min="352" max="352" width="12" bestFit="1" customWidth="1"/>
    <col min="353" max="353" width="15.140625" bestFit="1" customWidth="1"/>
    <col min="354" max="354" width="9.42578125" bestFit="1" customWidth="1"/>
    <col min="356" max="356" width="7.85546875" customWidth="1"/>
    <col min="357" max="357" width="10.85546875" bestFit="1" customWidth="1"/>
    <col min="358" max="358" width="10.7109375" bestFit="1" customWidth="1"/>
    <col min="359" max="359" width="11" bestFit="1" customWidth="1"/>
    <col min="360" max="360" width="15.85546875" bestFit="1" customWidth="1"/>
    <col min="361" max="361" width="19" bestFit="1" customWidth="1"/>
    <col min="362" max="362" width="12.5703125" bestFit="1" customWidth="1"/>
    <col min="363" max="363" width="11.5703125" bestFit="1" customWidth="1"/>
    <col min="364" max="364" width="14.28515625" bestFit="1" customWidth="1"/>
    <col min="365" max="365" width="11" bestFit="1" customWidth="1"/>
    <col min="366" max="366" width="10.42578125" bestFit="1" customWidth="1"/>
    <col min="367" max="367" width="10.5703125" bestFit="1" customWidth="1"/>
    <col min="368" max="368" width="12.42578125" bestFit="1" customWidth="1"/>
    <col min="369" max="369" width="15.5703125" bestFit="1" customWidth="1"/>
    <col min="370" max="370" width="14.140625" bestFit="1" customWidth="1"/>
    <col min="371" max="371" width="15.7109375" bestFit="1" customWidth="1"/>
    <col min="372" max="372" width="11.7109375" bestFit="1" customWidth="1"/>
    <col min="373" max="373" width="12.85546875" bestFit="1" customWidth="1"/>
    <col min="374" max="374" width="8.7109375" customWidth="1"/>
    <col min="375" max="375" width="11.42578125" bestFit="1" customWidth="1"/>
    <col min="376" max="376" width="15.28515625" bestFit="1" customWidth="1"/>
    <col min="377" max="377" width="18.42578125" bestFit="1" customWidth="1"/>
    <col min="378" max="378" width="16.7109375" bestFit="1" customWidth="1"/>
    <col min="379" max="379" width="19.85546875" bestFit="1" customWidth="1"/>
    <col min="380" max="380" width="9.42578125" bestFit="1" customWidth="1"/>
    <col min="381" max="381" width="12.42578125" bestFit="1" customWidth="1"/>
    <col min="382" max="382" width="10.42578125" bestFit="1" customWidth="1"/>
    <col min="383" max="383" width="13.5703125" bestFit="1" customWidth="1"/>
    <col min="384" max="384" width="9.5703125" bestFit="1" customWidth="1"/>
    <col min="385" max="385" width="12.140625" bestFit="1" customWidth="1"/>
    <col min="386" max="386" width="10.5703125" bestFit="1" customWidth="1"/>
    <col min="387" max="387" width="13.7109375" bestFit="1" customWidth="1"/>
    <col min="388" max="388" width="12.7109375" bestFit="1" customWidth="1"/>
    <col min="389" max="389" width="13.140625" bestFit="1" customWidth="1"/>
    <col min="390" max="390" width="10.42578125" bestFit="1" customWidth="1"/>
    <col min="391" max="391" width="13.5703125" bestFit="1" customWidth="1"/>
    <col min="392" max="392" width="10.85546875" bestFit="1" customWidth="1"/>
    <col min="393" max="393" width="10.28515625" bestFit="1" customWidth="1"/>
    <col min="394" max="394" width="11.7109375" bestFit="1" customWidth="1"/>
    <col min="395" max="395" width="10.85546875" bestFit="1" customWidth="1"/>
    <col min="396" max="396" width="11.140625" bestFit="1" customWidth="1"/>
    <col min="397" max="397" width="9.5703125" bestFit="1" customWidth="1"/>
    <col min="398" max="398" width="8.28515625" customWidth="1"/>
    <col min="399" max="399" width="11.28515625" bestFit="1" customWidth="1"/>
    <col min="400" max="400" width="11.85546875" bestFit="1" customWidth="1"/>
    <col min="401" max="401" width="12.42578125" bestFit="1" customWidth="1"/>
    <col min="402" max="402" width="7.7109375" customWidth="1"/>
    <col min="403" max="403" width="10.7109375" bestFit="1" customWidth="1"/>
    <col min="404" max="404" width="20" bestFit="1" customWidth="1"/>
    <col min="405" max="405" width="14.140625" bestFit="1" customWidth="1"/>
    <col min="406" max="406" width="9.5703125" bestFit="1" customWidth="1"/>
    <col min="407" max="407" width="12.5703125" bestFit="1" customWidth="1"/>
    <col min="408" max="408" width="9.5703125" bestFit="1" customWidth="1"/>
    <col min="409" max="409" width="12.5703125" bestFit="1" customWidth="1"/>
    <col min="410" max="410" width="11" bestFit="1" customWidth="1"/>
    <col min="411" max="411" width="14.140625" bestFit="1" customWidth="1"/>
    <col min="412" max="412" width="12.5703125" bestFit="1" customWidth="1"/>
    <col min="413" max="413" width="13.28515625" bestFit="1" customWidth="1"/>
    <col min="414" max="414" width="8.7109375" customWidth="1"/>
    <col min="415" max="415" width="11.7109375" bestFit="1" customWidth="1"/>
    <col min="416" max="416" width="10.5703125" bestFit="1" customWidth="1"/>
    <col min="417" max="417" width="12" bestFit="1" customWidth="1"/>
    <col min="418" max="418" width="14.5703125" bestFit="1" customWidth="1"/>
    <col min="419" max="419" width="16.140625" bestFit="1" customWidth="1"/>
    <col min="420" max="420" width="10.5703125" bestFit="1" customWidth="1"/>
    <col min="421" max="421" width="9.85546875" bestFit="1" customWidth="1"/>
    <col min="422" max="422" width="9.5703125" bestFit="1" customWidth="1"/>
    <col min="423" max="423" width="14.42578125" bestFit="1" customWidth="1"/>
    <col min="424" max="424" width="10.140625" bestFit="1" customWidth="1"/>
    <col min="425" max="425" width="10.5703125" bestFit="1" customWidth="1"/>
    <col min="426" max="426" width="13.7109375" bestFit="1" customWidth="1"/>
    <col min="427" max="427" width="8.28515625" customWidth="1"/>
    <col min="428" max="428" width="9.5703125" bestFit="1" customWidth="1"/>
    <col min="429" max="429" width="11.85546875" bestFit="1" customWidth="1"/>
    <col min="430" max="430" width="11.140625" bestFit="1" customWidth="1"/>
    <col min="431" max="431" width="19.42578125" bestFit="1" customWidth="1"/>
    <col min="432" max="432" width="22.5703125" bestFit="1" customWidth="1"/>
    <col min="433" max="433" width="15.42578125" bestFit="1" customWidth="1"/>
    <col min="434" max="434" width="18.5703125" bestFit="1" customWidth="1"/>
    <col min="435" max="435" width="14.140625" bestFit="1" customWidth="1"/>
    <col min="436" max="436" width="9.7109375" bestFit="1" customWidth="1"/>
    <col min="437" max="437" width="7.7109375" customWidth="1"/>
    <col min="438" max="438" width="10.7109375" bestFit="1" customWidth="1"/>
    <col min="439" max="439" width="8.5703125" customWidth="1"/>
    <col min="440" max="440" width="11.5703125" bestFit="1" customWidth="1"/>
    <col min="441" max="441" width="9.42578125" bestFit="1" customWidth="1"/>
    <col min="442" max="442" width="12.42578125" bestFit="1" customWidth="1"/>
    <col min="443" max="443" width="10.85546875" bestFit="1" customWidth="1"/>
    <col min="444" max="444" width="10.28515625" bestFit="1" customWidth="1"/>
    <col min="445" max="445" width="10.140625" bestFit="1" customWidth="1"/>
    <col min="446" max="446" width="10.42578125" bestFit="1" customWidth="1"/>
    <col min="447" max="447" width="11.28515625" bestFit="1" customWidth="1"/>
    <col min="448" max="448" width="14.42578125" bestFit="1" customWidth="1"/>
    <col min="449" max="449" width="8.42578125" customWidth="1"/>
    <col min="450" max="450" width="11.140625" bestFit="1" customWidth="1"/>
    <col min="451" max="451" width="11.85546875" bestFit="1" customWidth="1"/>
    <col min="452" max="452" width="11.42578125" bestFit="1" customWidth="1"/>
    <col min="453" max="453" width="8.7109375" customWidth="1"/>
    <col min="454" max="454" width="11.7109375" bestFit="1" customWidth="1"/>
    <col min="455" max="455" width="10.28515625" bestFit="1" customWidth="1"/>
    <col min="456" max="456" width="13.42578125" bestFit="1" customWidth="1"/>
    <col min="457" max="457" width="8.85546875" customWidth="1"/>
    <col min="458" max="458" width="11.85546875" bestFit="1" customWidth="1"/>
    <col min="459" max="459" width="14.140625" bestFit="1" customWidth="1"/>
    <col min="460" max="460" width="12.140625" bestFit="1" customWidth="1"/>
    <col min="461" max="461" width="7.140625" customWidth="1"/>
    <col min="462" max="462" width="9.7109375" bestFit="1" customWidth="1"/>
    <col min="463" max="463" width="7.85546875" customWidth="1"/>
    <col min="464" max="464" width="10.85546875" bestFit="1" customWidth="1"/>
    <col min="465" max="465" width="13.140625" bestFit="1" customWidth="1"/>
    <col min="466" max="466" width="11.28515625" bestFit="1" customWidth="1"/>
    <col min="467" max="467" width="10.7109375" bestFit="1" customWidth="1"/>
    <col min="468" max="468" width="9.5703125" bestFit="1" customWidth="1"/>
    <col min="469" max="469" width="16.85546875" bestFit="1" customWidth="1"/>
    <col min="470" max="470" width="10.5703125" bestFit="1" customWidth="1"/>
    <col min="471" max="471" width="13.5703125" bestFit="1" customWidth="1"/>
    <col min="472" max="472" width="16.7109375" bestFit="1" customWidth="1"/>
    <col min="473" max="473" width="15" bestFit="1" customWidth="1"/>
    <col min="474" max="474" width="18.140625" bestFit="1" customWidth="1"/>
    <col min="475" max="475" width="10.5703125" bestFit="1" customWidth="1"/>
    <col min="476" max="476" width="10" bestFit="1" customWidth="1"/>
    <col min="477" max="477" width="11.7109375" bestFit="1" customWidth="1"/>
    <col min="478" max="479" width="12.140625" bestFit="1" customWidth="1"/>
    <col min="480" max="480" width="13.42578125" bestFit="1" customWidth="1"/>
    <col min="481" max="481" width="12.140625" bestFit="1" customWidth="1"/>
    <col min="482" max="482" width="15.28515625" bestFit="1" customWidth="1"/>
    <col min="483" max="483" width="8.5703125" customWidth="1"/>
    <col min="484" max="484" width="11.5703125" bestFit="1" customWidth="1"/>
    <col min="485" max="485" width="8.42578125" customWidth="1"/>
    <col min="486" max="486" width="11.42578125" bestFit="1" customWidth="1"/>
    <col min="487" max="487" width="19.140625" bestFit="1" customWidth="1"/>
    <col min="488" max="488" width="22.28515625" bestFit="1" customWidth="1"/>
    <col min="489" max="489" width="7.28515625" customWidth="1"/>
    <col min="490" max="490" width="8.85546875" customWidth="1"/>
    <col min="491" max="491" width="6.7109375" customWidth="1"/>
    <col min="492" max="492" width="8.5703125" customWidth="1"/>
    <col min="493" max="493" width="9.5703125" bestFit="1" customWidth="1"/>
    <col min="494" max="494" width="12.5703125" bestFit="1" customWidth="1"/>
    <col min="495" max="495" width="8.5703125" customWidth="1"/>
    <col min="496" max="496" width="11.5703125" bestFit="1" customWidth="1"/>
    <col min="497" max="497" width="12.140625" bestFit="1" customWidth="1"/>
    <col min="498" max="498" width="10.7109375" bestFit="1" customWidth="1"/>
    <col min="499" max="499" width="13" bestFit="1" customWidth="1"/>
    <col min="500" max="500" width="16.140625" bestFit="1" customWidth="1"/>
    <col min="501" max="501" width="9" customWidth="1"/>
    <col min="502" max="502" width="12" bestFit="1" customWidth="1"/>
    <col min="503" max="503" width="15.42578125" bestFit="1" customWidth="1"/>
    <col min="504" max="504" width="12" bestFit="1" customWidth="1"/>
    <col min="505" max="505" width="11.140625" bestFit="1" customWidth="1"/>
    <col min="506" max="506" width="12.5703125" bestFit="1" customWidth="1"/>
    <col min="507" max="507" width="9.28515625" bestFit="1" customWidth="1"/>
    <col min="508" max="508" width="12" bestFit="1" customWidth="1"/>
    <col min="509" max="509" width="16.42578125" bestFit="1" customWidth="1"/>
    <col min="510" max="510" width="19.5703125" bestFit="1" customWidth="1"/>
    <col min="511" max="511" width="12.85546875" bestFit="1" customWidth="1"/>
    <col min="512" max="512" width="16" bestFit="1" customWidth="1"/>
    <col min="513" max="513" width="10.7109375" bestFit="1" customWidth="1"/>
    <col min="514" max="514" width="12.7109375" bestFit="1" customWidth="1"/>
    <col min="515" max="515" width="10.85546875" bestFit="1" customWidth="1"/>
    <col min="516" max="516" width="14" bestFit="1" customWidth="1"/>
    <col min="517" max="517" width="11.85546875" bestFit="1" customWidth="1"/>
    <col min="518" max="518" width="10.7109375" bestFit="1" customWidth="1"/>
    <col min="519" max="519" width="18.140625" bestFit="1" customWidth="1"/>
    <col min="520" max="520" width="18.7109375" bestFit="1" customWidth="1"/>
    <col min="521" max="521" width="10.5703125" bestFit="1" customWidth="1"/>
    <col min="522" max="522" width="13.7109375" bestFit="1" customWidth="1"/>
    <col min="523" max="523" width="8.85546875" customWidth="1"/>
    <col min="524" max="524" width="11.85546875" bestFit="1" customWidth="1"/>
    <col min="525" max="525" width="13.28515625" bestFit="1" customWidth="1"/>
    <col min="526" max="526" width="16.42578125" bestFit="1" customWidth="1"/>
    <col min="527" max="527" width="17.28515625" bestFit="1" customWidth="1"/>
    <col min="528" max="528" width="20.42578125" bestFit="1" customWidth="1"/>
    <col min="529" max="529" width="9.5703125" bestFit="1" customWidth="1"/>
    <col min="530" max="530" width="10.7109375" bestFit="1" customWidth="1"/>
    <col min="531" max="531" width="10.85546875" bestFit="1" customWidth="1"/>
    <col min="532" max="532" width="14" bestFit="1" customWidth="1"/>
    <col min="533" max="533" width="9.5703125" bestFit="1" customWidth="1"/>
    <col min="534" max="534" width="12.5703125" bestFit="1" customWidth="1"/>
    <col min="535" max="535" width="8.28515625" customWidth="1"/>
    <col min="536" max="536" width="11.28515625" bestFit="1" customWidth="1"/>
    <col min="537" max="537" width="7.85546875" customWidth="1"/>
    <col min="538" max="538" width="10.28515625" bestFit="1" customWidth="1"/>
    <col min="539" max="539" width="14" bestFit="1" customWidth="1"/>
    <col min="540" max="540" width="8.42578125" customWidth="1"/>
    <col min="541" max="541" width="5.5703125" customWidth="1"/>
    <col min="542" max="542" width="8.28515625" customWidth="1"/>
    <col min="543" max="543" width="17.42578125" bestFit="1" customWidth="1"/>
    <col min="544" max="544" width="20.5703125" bestFit="1" customWidth="1"/>
    <col min="545" max="545" width="10.140625" bestFit="1" customWidth="1"/>
    <col min="546" max="546" width="13.140625" bestFit="1" customWidth="1"/>
    <col min="547" max="547" width="13.5703125" bestFit="1" customWidth="1"/>
    <col min="548" max="548" width="12.28515625" bestFit="1" customWidth="1"/>
    <col min="549" max="549" width="10" bestFit="1" customWidth="1"/>
    <col min="550" max="550" width="12.85546875" bestFit="1" customWidth="1"/>
    <col min="551" max="551" width="15.7109375" bestFit="1" customWidth="1"/>
    <col min="552" max="552" width="18.85546875" bestFit="1" customWidth="1"/>
    <col min="553" max="553" width="12.42578125" bestFit="1" customWidth="1"/>
    <col min="554" max="554" width="13.42578125" bestFit="1" customWidth="1"/>
    <col min="555" max="555" width="9.5703125" bestFit="1" customWidth="1"/>
    <col min="556" max="556" width="12.140625" bestFit="1" customWidth="1"/>
    <col min="557" max="557" width="11.7109375" bestFit="1" customWidth="1"/>
    <col min="558" max="558" width="10.7109375" bestFit="1" customWidth="1"/>
    <col min="559" max="559" width="7.85546875" customWidth="1"/>
    <col min="560" max="560" width="10.85546875" bestFit="1" customWidth="1"/>
    <col min="561" max="561" width="8.85546875" customWidth="1"/>
    <col min="562" max="562" width="11.85546875" bestFit="1" customWidth="1"/>
    <col min="563" max="563" width="8.42578125" customWidth="1"/>
    <col min="564" max="564" width="11" bestFit="1" customWidth="1"/>
    <col min="565" max="565" width="18.42578125" bestFit="1" customWidth="1"/>
    <col min="566" max="566" width="21.7109375" bestFit="1" customWidth="1"/>
    <col min="567" max="567" width="11.7109375" bestFit="1" customWidth="1"/>
    <col min="568" max="568" width="14.85546875" bestFit="1" customWidth="1"/>
    <col min="569" max="569" width="23.5703125" bestFit="1" customWidth="1"/>
    <col min="570" max="570" width="26.7109375" bestFit="1" customWidth="1"/>
    <col min="571" max="571" width="6.28515625" customWidth="1"/>
    <col min="572" max="572" width="9.28515625" bestFit="1" customWidth="1"/>
    <col min="573" max="573" width="10" bestFit="1" customWidth="1"/>
    <col min="574" max="574" width="10.42578125" bestFit="1" customWidth="1"/>
    <col min="575" max="575" width="17" bestFit="1" customWidth="1"/>
    <col min="576" max="576" width="11.5703125" bestFit="1" customWidth="1"/>
    <col min="577" max="577" width="9.85546875" bestFit="1" customWidth="1"/>
    <col min="578" max="578" width="12.140625" bestFit="1" customWidth="1"/>
    <col min="579" max="579" width="10.42578125" bestFit="1" customWidth="1"/>
    <col min="580" max="580" width="13.5703125" bestFit="1" customWidth="1"/>
    <col min="581" max="581" width="11.5703125" bestFit="1" customWidth="1"/>
    <col min="582" max="582" width="10.5703125" bestFit="1" customWidth="1"/>
    <col min="583" max="583" width="8.7109375" customWidth="1"/>
    <col min="584" max="584" width="10.140625" bestFit="1" customWidth="1"/>
    <col min="585" max="585" width="12.7109375" bestFit="1" customWidth="1"/>
    <col min="586" max="586" width="10.28515625" bestFit="1" customWidth="1"/>
    <col min="587" max="587" width="11.28515625" bestFit="1" customWidth="1"/>
    <col min="588" max="588" width="9.42578125" bestFit="1" customWidth="1"/>
    <col min="589" max="589" width="9.28515625" bestFit="1" customWidth="1"/>
    <col min="590" max="590" width="11.5703125" bestFit="1" customWidth="1"/>
    <col min="591" max="591" width="9.42578125" bestFit="1" customWidth="1"/>
    <col min="592" max="592" width="12.42578125" bestFit="1" customWidth="1"/>
    <col min="593" max="593" width="9.5703125" bestFit="1" customWidth="1"/>
    <col min="594" max="594" width="11.85546875" bestFit="1" customWidth="1"/>
    <col min="595" max="595" width="12.140625" bestFit="1" customWidth="1"/>
    <col min="596" max="596" width="11.85546875" bestFit="1" customWidth="1"/>
    <col min="597" max="597" width="12.7109375" bestFit="1" customWidth="1"/>
    <col min="599" max="599" width="15.28515625" bestFit="1" customWidth="1"/>
    <col min="600" max="600" width="11" bestFit="1" customWidth="1"/>
    <col min="601" max="601" width="9.85546875" bestFit="1" customWidth="1"/>
    <col min="602" max="602" width="15.5703125" bestFit="1" customWidth="1"/>
    <col min="603" max="603" width="14" bestFit="1" customWidth="1"/>
    <col min="604" max="604" width="13.5703125" bestFit="1" customWidth="1"/>
    <col min="605" max="605" width="17.140625" bestFit="1" customWidth="1"/>
    <col min="606" max="606" width="20.28515625" bestFit="1" customWidth="1"/>
    <col min="607" max="607" width="8.140625" customWidth="1"/>
    <col min="608" max="609" width="9.42578125" bestFit="1" customWidth="1"/>
    <col min="610" max="610" width="9.85546875" bestFit="1" customWidth="1"/>
    <col min="611" max="611" width="8.85546875" customWidth="1"/>
    <col min="612" max="612" width="10.42578125" bestFit="1" customWidth="1"/>
    <col min="613" max="613" width="11.140625" bestFit="1" customWidth="1"/>
    <col min="614" max="614" width="14.28515625" bestFit="1" customWidth="1"/>
    <col min="615" max="615" width="12.7109375" bestFit="1" customWidth="1"/>
    <col min="616" max="616" width="10.28515625" bestFit="1" customWidth="1"/>
    <col min="617" max="617" width="8.42578125" customWidth="1"/>
    <col min="618" max="618" width="11.42578125" bestFit="1" customWidth="1"/>
    <col min="619" max="619" width="11.85546875" bestFit="1" customWidth="1"/>
    <col min="620" max="620" width="15" bestFit="1" customWidth="1"/>
    <col min="621" max="621" width="8" customWidth="1"/>
    <col min="622" max="622" width="11" bestFit="1" customWidth="1"/>
    <col min="623" max="623" width="13.28515625" bestFit="1" customWidth="1"/>
    <col min="624" max="624" width="16.42578125" bestFit="1" customWidth="1"/>
    <col min="625" max="625" width="11.42578125" bestFit="1" customWidth="1"/>
    <col min="626" max="626" width="14.5703125" bestFit="1" customWidth="1"/>
    <col min="627" max="627" width="9.28515625" bestFit="1" customWidth="1"/>
    <col min="628" max="628" width="12.28515625" bestFit="1" customWidth="1"/>
    <col min="629" max="629" width="11.7109375" bestFit="1" customWidth="1"/>
    <col min="630" max="630" width="14.85546875" bestFit="1" customWidth="1"/>
    <col min="631" max="631" width="9.28515625" bestFit="1" customWidth="1"/>
    <col min="632" max="632" width="11.85546875" bestFit="1" customWidth="1"/>
    <col min="633" max="633" width="9" customWidth="1"/>
    <col min="634" max="634" width="11.42578125" bestFit="1" customWidth="1"/>
    <col min="635" max="635" width="12.28515625" bestFit="1" customWidth="1"/>
    <col min="636" max="636" width="10.85546875" bestFit="1" customWidth="1"/>
    <col min="637" max="637" width="11.5703125" bestFit="1" customWidth="1"/>
    <col min="638" max="638" width="12.42578125" bestFit="1" customWidth="1"/>
    <col min="639" max="639" width="11.28515625" bestFit="1" customWidth="1"/>
    <col min="640" max="640" width="14.42578125" bestFit="1" customWidth="1"/>
    <col min="641" max="641" width="9.42578125" bestFit="1" customWidth="1"/>
    <col min="642" max="642" width="10.28515625" bestFit="1" customWidth="1"/>
    <col min="643" max="643" width="8.7109375" customWidth="1"/>
    <col min="644" max="644" width="11.7109375" bestFit="1" customWidth="1"/>
    <col min="645" max="645" width="11.85546875" bestFit="1" customWidth="1"/>
    <col min="646" max="646" width="8.5703125" customWidth="1"/>
    <col min="647" max="647" width="15.140625" bestFit="1" customWidth="1"/>
    <col min="648" max="648" width="14.28515625" bestFit="1" customWidth="1"/>
    <col min="649" max="649" width="7.7109375" customWidth="1"/>
    <col min="650" max="650" width="10.7109375" bestFit="1" customWidth="1"/>
    <col min="651" max="651" width="10.85546875" bestFit="1" customWidth="1"/>
    <col min="652" max="652" width="9.7109375" bestFit="1" customWidth="1"/>
    <col min="653" max="653" width="8.28515625" customWidth="1"/>
    <col min="654" max="654" width="9.85546875" bestFit="1" customWidth="1"/>
    <col min="655" max="655" width="10.28515625" bestFit="1" customWidth="1"/>
    <col min="656" max="656" width="13.42578125" bestFit="1" customWidth="1"/>
    <col min="657" max="657" width="9.42578125" bestFit="1" customWidth="1"/>
    <col min="658" max="658" width="12.42578125" bestFit="1" customWidth="1"/>
    <col min="659" max="659" width="18" bestFit="1" customWidth="1"/>
    <col min="660" max="660" width="21.140625" bestFit="1" customWidth="1"/>
    <col min="661" max="661" width="14.42578125" bestFit="1" customWidth="1"/>
    <col min="662" max="662" width="17.7109375" bestFit="1" customWidth="1"/>
    <col min="663" max="663" width="9.42578125" bestFit="1" customWidth="1"/>
    <col min="664" max="664" width="12.42578125" bestFit="1" customWidth="1"/>
    <col min="665" max="666" width="11.85546875" bestFit="1" customWidth="1"/>
    <col min="667" max="667" width="7.140625" customWidth="1"/>
    <col min="668" max="668" width="9.5703125" bestFit="1" customWidth="1"/>
    <col min="669" max="669" width="10.85546875" bestFit="1" customWidth="1"/>
    <col min="670" max="670" width="8.85546875" customWidth="1"/>
    <col min="671" max="671" width="8.7109375" customWidth="1"/>
    <col min="672" max="672" width="11.7109375" bestFit="1" customWidth="1"/>
    <col min="673" max="673" width="9" customWidth="1"/>
    <col min="674" max="674" width="12" bestFit="1" customWidth="1"/>
    <col min="675" max="675" width="10.140625" bestFit="1" customWidth="1"/>
    <col min="676" max="676" width="13.28515625" bestFit="1" customWidth="1"/>
    <col min="677" max="677" width="13.140625" bestFit="1" customWidth="1"/>
    <col min="678" max="678" width="14.28515625" bestFit="1" customWidth="1"/>
    <col min="679" max="679" width="9.7109375" bestFit="1" customWidth="1"/>
    <col min="680" max="680" width="12.7109375" bestFit="1" customWidth="1"/>
    <col min="681" max="681" width="13.140625" bestFit="1" customWidth="1"/>
    <col min="682" max="682" width="16.28515625" bestFit="1" customWidth="1"/>
    <col min="683" max="683" width="10.28515625" bestFit="1" customWidth="1"/>
    <col min="684" max="684" width="13.42578125" bestFit="1" customWidth="1"/>
    <col min="685" max="685" width="8.5703125" customWidth="1"/>
    <col min="686" max="686" width="9.42578125" bestFit="1" customWidth="1"/>
    <col min="687" max="687" width="8.140625" customWidth="1"/>
    <col min="688" max="688" width="11.140625" bestFit="1" customWidth="1"/>
    <col min="689" max="689" width="8.85546875" customWidth="1"/>
    <col min="690" max="690" width="11.28515625" bestFit="1" customWidth="1"/>
    <col min="691" max="691" width="9.5703125" bestFit="1" customWidth="1"/>
    <col min="692" max="692" width="11" bestFit="1" customWidth="1"/>
    <col min="693" max="693" width="12" bestFit="1" customWidth="1"/>
    <col min="694" max="694" width="10.140625" bestFit="1" customWidth="1"/>
    <col min="695" max="695" width="14" bestFit="1" customWidth="1"/>
    <col min="696" max="696" width="10.85546875" bestFit="1" customWidth="1"/>
    <col min="697" max="698" width="11.42578125" bestFit="1" customWidth="1"/>
    <col min="699" max="699" width="9.85546875" bestFit="1" customWidth="1"/>
    <col min="700" max="700" width="12.85546875" bestFit="1" customWidth="1"/>
    <col min="702" max="702" width="12.140625" bestFit="1" customWidth="1"/>
    <col min="703" max="703" width="11.28515625" bestFit="1" customWidth="1"/>
  </cols>
  <sheetData>
    <row r="2" spans="2:16" ht="15.75" thickBot="1" x14ac:dyDescent="0.3"/>
    <row r="3" spans="2:16" ht="19.5" thickBot="1" x14ac:dyDescent="0.3">
      <c r="E3" s="106" t="s">
        <v>620</v>
      </c>
      <c r="F3" s="107"/>
      <c r="G3" s="108"/>
    </row>
    <row r="4" spans="2:16" x14ac:dyDescent="0.25">
      <c r="B4" s="94" t="s">
        <v>608</v>
      </c>
      <c r="C4" t="s">
        <v>619</v>
      </c>
      <c r="I4" s="115"/>
      <c r="J4" s="115"/>
      <c r="K4" s="115"/>
      <c r="L4" s="115"/>
      <c r="M4" s="115"/>
      <c r="N4" s="115"/>
      <c r="O4" s="115"/>
      <c r="P4" s="115"/>
    </row>
    <row r="5" spans="2:16" x14ac:dyDescent="0.25">
      <c r="B5" s="95" t="s">
        <v>60</v>
      </c>
      <c r="C5" s="102"/>
      <c r="I5" s="115"/>
      <c r="J5" s="115"/>
      <c r="K5" s="115"/>
      <c r="L5" s="115"/>
      <c r="M5" s="115"/>
      <c r="N5" s="115"/>
      <c r="O5" s="115"/>
      <c r="P5" s="115"/>
    </row>
    <row r="6" spans="2:16" x14ac:dyDescent="0.25">
      <c r="B6" s="96" t="s">
        <v>105</v>
      </c>
      <c r="C6" s="102"/>
      <c r="I6" s="115"/>
      <c r="J6" s="115"/>
      <c r="K6" s="115"/>
      <c r="L6" s="115"/>
      <c r="M6" s="115"/>
      <c r="N6" s="115"/>
      <c r="O6" s="115"/>
      <c r="P6" s="115"/>
    </row>
    <row r="7" spans="2:16" x14ac:dyDescent="0.25">
      <c r="B7" s="97" t="s">
        <v>611</v>
      </c>
      <c r="C7" s="102"/>
      <c r="I7" s="115"/>
      <c r="J7" s="115"/>
      <c r="K7" s="115"/>
      <c r="L7" s="115"/>
      <c r="M7" s="115"/>
      <c r="N7" s="115"/>
      <c r="O7" s="115"/>
      <c r="P7" s="115"/>
    </row>
    <row r="8" spans="2:16" x14ac:dyDescent="0.25">
      <c r="B8" s="98" t="s">
        <v>11</v>
      </c>
      <c r="C8" s="102"/>
      <c r="I8" s="115"/>
      <c r="J8" s="115"/>
      <c r="K8" s="115"/>
      <c r="L8" s="115"/>
      <c r="M8" s="115"/>
      <c r="N8" s="115"/>
      <c r="O8" s="115"/>
      <c r="P8" s="115"/>
    </row>
    <row r="9" spans="2:16" x14ac:dyDescent="0.25">
      <c r="B9" s="95" t="s">
        <v>364</v>
      </c>
      <c r="C9" s="102"/>
      <c r="I9" s="115"/>
      <c r="J9" s="115"/>
      <c r="K9" s="115"/>
      <c r="L9" s="115"/>
      <c r="M9" s="115"/>
      <c r="N9" s="115"/>
      <c r="O9" s="115"/>
      <c r="P9" s="115"/>
    </row>
    <row r="10" spans="2:16" x14ac:dyDescent="0.25">
      <c r="B10" s="96" t="s">
        <v>105</v>
      </c>
      <c r="C10" s="102"/>
      <c r="I10" s="115"/>
      <c r="J10" s="115"/>
      <c r="K10" s="115"/>
      <c r="L10" s="115"/>
      <c r="M10" s="115"/>
      <c r="N10" s="115"/>
      <c r="O10" s="115"/>
      <c r="P10" s="115"/>
    </row>
    <row r="11" spans="2:16" x14ac:dyDescent="0.25">
      <c r="B11" s="97" t="s">
        <v>611</v>
      </c>
      <c r="C11" s="102"/>
      <c r="I11" s="115"/>
      <c r="J11" s="115"/>
      <c r="K11" s="115"/>
      <c r="L11" s="115"/>
      <c r="M11" s="115"/>
      <c r="N11" s="115"/>
      <c r="O11" s="115"/>
      <c r="P11" s="115"/>
    </row>
    <row r="12" spans="2:16" x14ac:dyDescent="0.25">
      <c r="B12" s="98" t="s">
        <v>363</v>
      </c>
      <c r="C12" s="102"/>
      <c r="I12" s="115"/>
      <c r="J12" s="115"/>
      <c r="K12" s="115"/>
      <c r="L12" s="115"/>
      <c r="M12" s="115"/>
      <c r="N12" s="115"/>
      <c r="O12" s="115"/>
      <c r="P12" s="115"/>
    </row>
    <row r="13" spans="2:16" x14ac:dyDescent="0.25">
      <c r="B13" s="95" t="s">
        <v>328</v>
      </c>
      <c r="C13" s="102"/>
      <c r="I13" s="115"/>
      <c r="J13" s="115"/>
      <c r="K13" s="115"/>
      <c r="L13" s="115"/>
      <c r="M13" s="115"/>
      <c r="N13" s="115"/>
      <c r="O13" s="115"/>
      <c r="P13" s="115"/>
    </row>
    <row r="14" spans="2:16" x14ac:dyDescent="0.25">
      <c r="B14" s="96" t="s">
        <v>105</v>
      </c>
      <c r="C14" s="102"/>
      <c r="I14" s="115"/>
      <c r="J14" s="115"/>
      <c r="K14" s="115"/>
      <c r="L14" s="115"/>
      <c r="M14" s="115"/>
      <c r="N14" s="115"/>
      <c r="O14" s="115"/>
      <c r="P14" s="115"/>
    </row>
    <row r="15" spans="2:16" x14ac:dyDescent="0.25">
      <c r="B15" s="97" t="s">
        <v>611</v>
      </c>
      <c r="C15" s="102"/>
      <c r="I15" s="115"/>
      <c r="J15" s="115"/>
      <c r="K15" s="115"/>
      <c r="L15" s="115"/>
      <c r="M15" s="115"/>
      <c r="N15" s="115"/>
      <c r="O15" s="115"/>
      <c r="P15" s="115"/>
    </row>
    <row r="16" spans="2:16" x14ac:dyDescent="0.25">
      <c r="B16" s="98" t="s">
        <v>327</v>
      </c>
      <c r="C16" s="102"/>
      <c r="I16" s="115"/>
      <c r="J16" s="115"/>
      <c r="K16" s="115"/>
      <c r="L16" s="115"/>
      <c r="M16" s="115"/>
      <c r="N16" s="115"/>
      <c r="O16" s="115"/>
      <c r="P16" s="115"/>
    </row>
    <row r="17" spans="2:16" x14ac:dyDescent="0.25">
      <c r="B17" s="95" t="s">
        <v>411</v>
      </c>
      <c r="C17" s="102"/>
      <c r="I17" s="115"/>
      <c r="J17" s="115"/>
      <c r="K17" s="115"/>
      <c r="L17" s="115"/>
      <c r="M17" s="115"/>
      <c r="N17" s="115"/>
      <c r="O17" s="115"/>
      <c r="P17" s="115"/>
    </row>
    <row r="18" spans="2:16" x14ac:dyDescent="0.25">
      <c r="B18" s="96" t="s">
        <v>105</v>
      </c>
      <c r="C18" s="102"/>
      <c r="I18" s="115"/>
      <c r="J18" s="115"/>
      <c r="K18" s="115"/>
      <c r="L18" s="115"/>
      <c r="M18" s="115"/>
      <c r="N18" s="115"/>
      <c r="O18" s="115"/>
      <c r="P18" s="115"/>
    </row>
    <row r="19" spans="2:16" x14ac:dyDescent="0.25">
      <c r="B19" s="97" t="s">
        <v>611</v>
      </c>
      <c r="C19" s="102"/>
      <c r="I19" s="115"/>
      <c r="J19" s="115"/>
      <c r="K19" s="115"/>
      <c r="L19" s="115"/>
      <c r="M19" s="115"/>
      <c r="N19" s="115"/>
      <c r="O19" s="115"/>
      <c r="P19" s="115"/>
    </row>
    <row r="20" spans="2:16" x14ac:dyDescent="0.25">
      <c r="B20" s="98" t="s">
        <v>410</v>
      </c>
      <c r="C20" s="102"/>
      <c r="I20" s="115"/>
      <c r="J20" s="115"/>
      <c r="K20" s="115"/>
      <c r="L20" s="115"/>
      <c r="M20" s="115"/>
      <c r="N20" s="115"/>
      <c r="O20" s="115"/>
      <c r="P20" s="115"/>
    </row>
    <row r="21" spans="2:16" x14ac:dyDescent="0.25">
      <c r="B21" s="95" t="s">
        <v>129</v>
      </c>
      <c r="C21" s="102">
        <v>259058</v>
      </c>
      <c r="I21" s="115"/>
      <c r="J21" s="115"/>
      <c r="K21" s="115"/>
      <c r="L21" s="115"/>
      <c r="M21" s="115"/>
      <c r="N21" s="115"/>
      <c r="O21" s="115"/>
      <c r="P21" s="115"/>
    </row>
    <row r="22" spans="2:16" x14ac:dyDescent="0.25">
      <c r="B22" s="96" t="s">
        <v>107</v>
      </c>
      <c r="C22" s="102">
        <v>259058</v>
      </c>
      <c r="I22" s="115"/>
      <c r="J22" s="115"/>
      <c r="K22" s="115"/>
      <c r="L22" s="115"/>
      <c r="M22" s="115"/>
      <c r="N22" s="115"/>
      <c r="O22" s="115"/>
      <c r="P22" s="115"/>
    </row>
    <row r="23" spans="2:16" x14ac:dyDescent="0.25">
      <c r="B23" s="97" t="s">
        <v>610</v>
      </c>
      <c r="C23" s="102">
        <v>259058</v>
      </c>
      <c r="I23" s="115"/>
      <c r="J23" s="115"/>
      <c r="K23" s="115"/>
      <c r="L23" s="115"/>
      <c r="M23" s="115"/>
      <c r="N23" s="115"/>
      <c r="O23" s="115"/>
      <c r="P23" s="115"/>
    </row>
    <row r="24" spans="2:16" x14ac:dyDescent="0.25">
      <c r="B24" s="98" t="s">
        <v>130</v>
      </c>
      <c r="C24" s="102">
        <v>259058</v>
      </c>
      <c r="I24" s="115"/>
      <c r="J24" s="115"/>
      <c r="K24" s="115"/>
      <c r="L24" s="115"/>
      <c r="M24" s="115"/>
      <c r="N24" s="115"/>
      <c r="O24" s="115"/>
      <c r="P24" s="115"/>
    </row>
    <row r="25" spans="2:16" x14ac:dyDescent="0.25">
      <c r="B25" s="95" t="s">
        <v>550</v>
      </c>
      <c r="C25" s="102"/>
      <c r="I25" s="115"/>
      <c r="J25" s="115"/>
      <c r="K25" s="115"/>
      <c r="L25" s="115"/>
      <c r="M25" s="115"/>
      <c r="N25" s="115"/>
      <c r="O25" s="115"/>
      <c r="P25" s="115"/>
    </row>
    <row r="26" spans="2:16" ht="15.75" thickBot="1" x14ac:dyDescent="0.3">
      <c r="B26" s="96" t="s">
        <v>105</v>
      </c>
      <c r="C26" s="102"/>
      <c r="I26" s="115"/>
      <c r="J26" s="115"/>
      <c r="K26" s="115"/>
      <c r="L26" s="115"/>
      <c r="M26" s="115"/>
      <c r="N26" s="115"/>
      <c r="O26" s="115"/>
      <c r="P26" s="115"/>
    </row>
    <row r="27" spans="2:16" ht="19.5" thickBot="1" x14ac:dyDescent="0.3">
      <c r="B27" s="97" t="s">
        <v>611</v>
      </c>
      <c r="C27" s="102"/>
      <c r="E27" s="106" t="s">
        <v>621</v>
      </c>
      <c r="F27" s="107"/>
      <c r="G27" s="108"/>
      <c r="I27" s="115"/>
      <c r="J27" s="115"/>
      <c r="K27" s="115"/>
      <c r="L27" s="115"/>
      <c r="M27" s="115"/>
      <c r="N27" s="115"/>
      <c r="O27" s="115"/>
      <c r="P27" s="115"/>
    </row>
    <row r="28" spans="2:16" x14ac:dyDescent="0.25">
      <c r="B28" s="98" t="s">
        <v>549</v>
      </c>
      <c r="C28" s="102"/>
      <c r="I28" s="115"/>
      <c r="J28" s="115"/>
      <c r="K28" s="115"/>
      <c r="L28" s="115"/>
      <c r="M28" s="115"/>
      <c r="N28" s="115"/>
      <c r="O28" s="115"/>
      <c r="P28" s="115"/>
    </row>
    <row r="29" spans="2:16" x14ac:dyDescent="0.25">
      <c r="B29" s="95" t="s">
        <v>330</v>
      </c>
      <c r="C29" s="102"/>
      <c r="I29" s="115"/>
      <c r="J29" s="115"/>
      <c r="K29" s="115"/>
      <c r="L29" s="115"/>
      <c r="M29" s="115"/>
      <c r="N29" s="115"/>
      <c r="O29" s="115"/>
      <c r="P29" s="115"/>
    </row>
    <row r="30" spans="2:16" x14ac:dyDescent="0.25">
      <c r="B30" s="96" t="s">
        <v>105</v>
      </c>
      <c r="C30" s="102"/>
      <c r="I30" s="115"/>
      <c r="J30" s="115"/>
      <c r="K30" s="115"/>
      <c r="L30" s="115"/>
      <c r="M30" s="115"/>
      <c r="N30" s="115"/>
      <c r="O30" s="115"/>
      <c r="P30" s="115"/>
    </row>
    <row r="31" spans="2:16" x14ac:dyDescent="0.25">
      <c r="B31" s="97" t="s">
        <v>611</v>
      </c>
      <c r="C31" s="102"/>
      <c r="I31" s="115"/>
      <c r="J31" s="115"/>
      <c r="K31" s="115"/>
      <c r="L31" s="115"/>
      <c r="M31" s="115"/>
      <c r="N31" s="115"/>
      <c r="O31" s="115"/>
      <c r="P31" s="115"/>
    </row>
    <row r="32" spans="2:16" x14ac:dyDescent="0.25">
      <c r="B32" s="98" t="s">
        <v>329</v>
      </c>
      <c r="C32" s="102"/>
      <c r="I32" s="115"/>
      <c r="J32" s="115"/>
      <c r="K32" s="115"/>
      <c r="L32" s="115"/>
      <c r="M32" s="115"/>
      <c r="N32" s="115"/>
      <c r="O32" s="115"/>
      <c r="P32" s="115"/>
    </row>
    <row r="33" spans="2:16" x14ac:dyDescent="0.25">
      <c r="B33" s="95" t="s">
        <v>321</v>
      </c>
      <c r="C33" s="102"/>
      <c r="I33" s="115"/>
      <c r="J33" s="115"/>
      <c r="K33" s="115"/>
      <c r="L33" s="115"/>
      <c r="M33" s="115"/>
      <c r="N33" s="115"/>
      <c r="O33" s="115"/>
      <c r="P33" s="115"/>
    </row>
    <row r="34" spans="2:16" x14ac:dyDescent="0.25">
      <c r="B34" s="96" t="s">
        <v>105</v>
      </c>
      <c r="C34" s="102"/>
      <c r="I34" s="115"/>
      <c r="J34" s="115"/>
      <c r="K34" s="115"/>
      <c r="L34" s="115"/>
      <c r="M34" s="115"/>
      <c r="N34" s="115"/>
      <c r="O34" s="115"/>
      <c r="P34" s="115"/>
    </row>
    <row r="35" spans="2:16" x14ac:dyDescent="0.25">
      <c r="B35" s="97" t="s">
        <v>611</v>
      </c>
      <c r="C35" s="102"/>
      <c r="I35" s="115"/>
      <c r="J35" s="115"/>
      <c r="K35" s="115"/>
      <c r="L35" s="115"/>
      <c r="M35" s="115"/>
      <c r="N35" s="115"/>
      <c r="O35" s="115"/>
      <c r="P35" s="115"/>
    </row>
    <row r="36" spans="2:16" x14ac:dyDescent="0.25">
      <c r="B36" s="98" t="s">
        <v>320</v>
      </c>
      <c r="C36" s="102"/>
      <c r="I36" s="115"/>
      <c r="J36" s="115"/>
      <c r="K36" s="115"/>
      <c r="L36" s="115"/>
      <c r="M36" s="115"/>
      <c r="N36" s="115"/>
      <c r="O36" s="115"/>
      <c r="P36" s="115"/>
    </row>
    <row r="37" spans="2:16" x14ac:dyDescent="0.25">
      <c r="B37" s="95" t="s">
        <v>268</v>
      </c>
      <c r="C37" s="102">
        <v>1900</v>
      </c>
      <c r="I37" s="115"/>
      <c r="J37" s="115"/>
      <c r="K37" s="115"/>
      <c r="L37" s="115"/>
      <c r="M37" s="115"/>
      <c r="N37" s="115"/>
      <c r="O37" s="115"/>
      <c r="P37" s="115"/>
    </row>
    <row r="38" spans="2:16" x14ac:dyDescent="0.25">
      <c r="B38" s="96" t="s">
        <v>105</v>
      </c>
      <c r="C38" s="102">
        <v>1900</v>
      </c>
      <c r="I38" s="115"/>
      <c r="J38" s="115"/>
      <c r="K38" s="115"/>
      <c r="L38" s="115"/>
      <c r="M38" s="115"/>
      <c r="N38" s="115"/>
      <c r="O38" s="115"/>
      <c r="P38" s="115"/>
    </row>
    <row r="39" spans="2:16" x14ac:dyDescent="0.25">
      <c r="B39" s="97" t="s">
        <v>611</v>
      </c>
      <c r="C39" s="102">
        <v>1900</v>
      </c>
      <c r="I39" s="115"/>
      <c r="J39" s="115"/>
      <c r="K39" s="115"/>
      <c r="L39" s="115"/>
      <c r="M39" s="115"/>
      <c r="N39" s="115"/>
      <c r="O39" s="115"/>
      <c r="P39" s="115"/>
    </row>
    <row r="40" spans="2:16" x14ac:dyDescent="0.25">
      <c r="B40" s="98" t="s">
        <v>607</v>
      </c>
      <c r="C40" s="102">
        <v>1900</v>
      </c>
      <c r="I40" s="115"/>
      <c r="J40" s="115"/>
      <c r="K40" s="115"/>
      <c r="L40" s="115"/>
      <c r="M40" s="115"/>
      <c r="N40" s="115"/>
      <c r="O40" s="115"/>
      <c r="P40" s="115"/>
    </row>
    <row r="41" spans="2:16" x14ac:dyDescent="0.25">
      <c r="B41" s="95" t="s">
        <v>288</v>
      </c>
      <c r="C41" s="102">
        <v>322034</v>
      </c>
      <c r="I41" s="115"/>
      <c r="J41" s="115"/>
      <c r="K41" s="115"/>
      <c r="L41" s="115"/>
      <c r="M41" s="115"/>
      <c r="N41" s="115"/>
      <c r="O41" s="115"/>
      <c r="P41" s="115"/>
    </row>
    <row r="42" spans="2:16" x14ac:dyDescent="0.25">
      <c r="B42" s="96" t="s">
        <v>106</v>
      </c>
      <c r="C42" s="102">
        <v>322034</v>
      </c>
      <c r="I42" s="115"/>
      <c r="J42" s="115"/>
      <c r="K42" s="115"/>
      <c r="L42" s="115"/>
      <c r="M42" s="115"/>
      <c r="N42" s="115"/>
      <c r="O42" s="115"/>
      <c r="P42" s="115"/>
    </row>
    <row r="43" spans="2:16" x14ac:dyDescent="0.25">
      <c r="B43" s="97" t="s">
        <v>613</v>
      </c>
      <c r="C43" s="102">
        <v>322034</v>
      </c>
      <c r="I43" s="115"/>
      <c r="J43" s="115"/>
      <c r="K43" s="115"/>
      <c r="L43" s="115"/>
      <c r="M43" s="115"/>
      <c r="N43" s="115"/>
      <c r="O43" s="115"/>
      <c r="P43" s="115"/>
    </row>
    <row r="44" spans="2:16" x14ac:dyDescent="0.25">
      <c r="B44" s="98" t="s">
        <v>287</v>
      </c>
      <c r="C44" s="102">
        <v>239662</v>
      </c>
      <c r="I44" s="115"/>
      <c r="J44" s="115"/>
      <c r="K44" s="115"/>
      <c r="L44" s="115"/>
      <c r="M44" s="115"/>
      <c r="N44" s="115"/>
      <c r="O44" s="115"/>
      <c r="P44" s="115"/>
    </row>
    <row r="45" spans="2:16" x14ac:dyDescent="0.25">
      <c r="B45" s="98" t="s">
        <v>289</v>
      </c>
      <c r="C45" s="102">
        <v>66020</v>
      </c>
      <c r="I45" s="115"/>
      <c r="J45" s="115"/>
      <c r="K45" s="115"/>
      <c r="L45" s="115"/>
      <c r="M45" s="115"/>
      <c r="N45" s="115"/>
      <c r="O45" s="115"/>
      <c r="P45" s="115"/>
    </row>
    <row r="46" spans="2:16" x14ac:dyDescent="0.25">
      <c r="B46" s="98" t="s">
        <v>418</v>
      </c>
      <c r="C46" s="102">
        <v>12302</v>
      </c>
      <c r="I46" s="115"/>
      <c r="J46" s="115"/>
      <c r="K46" s="115"/>
      <c r="L46" s="115"/>
      <c r="M46" s="115"/>
      <c r="N46" s="115"/>
      <c r="O46" s="115"/>
      <c r="P46" s="115"/>
    </row>
    <row r="47" spans="2:16" x14ac:dyDescent="0.25">
      <c r="B47" s="98" t="s">
        <v>450</v>
      </c>
      <c r="C47" s="102">
        <v>4050</v>
      </c>
      <c r="I47" s="115"/>
      <c r="J47" s="115"/>
      <c r="K47" s="115"/>
      <c r="L47" s="115"/>
      <c r="M47" s="115"/>
      <c r="N47" s="115"/>
      <c r="O47" s="115"/>
      <c r="P47" s="115"/>
    </row>
    <row r="48" spans="2:16" x14ac:dyDescent="0.25">
      <c r="B48" s="95" t="s">
        <v>511</v>
      </c>
      <c r="C48" s="102">
        <v>259427</v>
      </c>
      <c r="I48" s="115"/>
      <c r="J48" s="115"/>
      <c r="K48" s="115"/>
      <c r="L48" s="115"/>
      <c r="M48" s="115"/>
      <c r="N48" s="115"/>
      <c r="O48" s="115"/>
      <c r="P48" s="115"/>
    </row>
    <row r="49" spans="2:16" x14ac:dyDescent="0.25">
      <c r="B49" s="96" t="s">
        <v>109</v>
      </c>
      <c r="C49" s="102">
        <v>259427</v>
      </c>
      <c r="I49" s="115"/>
      <c r="J49" s="115"/>
      <c r="K49" s="115"/>
      <c r="L49" s="115"/>
      <c r="M49" s="115"/>
      <c r="N49" s="115"/>
      <c r="O49" s="115"/>
      <c r="P49" s="115"/>
    </row>
    <row r="50" spans="2:16" ht="15.75" thickBot="1" x14ac:dyDescent="0.3">
      <c r="B50" s="97" t="s">
        <v>612</v>
      </c>
      <c r="C50" s="102">
        <v>259427</v>
      </c>
      <c r="I50" s="115"/>
      <c r="J50" s="115"/>
      <c r="K50" s="115"/>
      <c r="L50" s="115"/>
      <c r="M50" s="115"/>
      <c r="N50" s="115"/>
      <c r="O50" s="115"/>
      <c r="P50" s="115"/>
    </row>
    <row r="51" spans="2:16" ht="19.5" thickBot="1" x14ac:dyDescent="0.3">
      <c r="B51" s="98" t="s">
        <v>510</v>
      </c>
      <c r="C51" s="102">
        <v>259427</v>
      </c>
      <c r="E51" s="106" t="s">
        <v>622</v>
      </c>
      <c r="F51" s="107"/>
      <c r="G51" s="108"/>
      <c r="I51" s="115"/>
      <c r="J51" s="115"/>
      <c r="K51" s="115"/>
      <c r="L51" s="115"/>
      <c r="M51" s="115"/>
      <c r="N51" s="115"/>
      <c r="O51" s="115"/>
      <c r="P51" s="115"/>
    </row>
    <row r="52" spans="2:16" x14ac:dyDescent="0.25">
      <c r="B52" s="95" t="s">
        <v>57</v>
      </c>
      <c r="C52" s="102"/>
      <c r="I52" s="115"/>
      <c r="J52" s="115"/>
      <c r="K52" s="115"/>
      <c r="L52" s="115"/>
      <c r="M52" s="115"/>
      <c r="N52" s="115"/>
      <c r="O52" s="115"/>
      <c r="P52" s="115"/>
    </row>
    <row r="53" spans="2:16" x14ac:dyDescent="0.25">
      <c r="B53" s="96" t="s">
        <v>105</v>
      </c>
      <c r="C53" s="102"/>
      <c r="I53" s="116">
        <f ca="1">'Fleet Rankings'!B5</f>
        <v>41132</v>
      </c>
      <c r="J53" s="116">
        <f ca="1">'Fleet Rankings'!B5-30</f>
        <v>41102</v>
      </c>
      <c r="K53" s="117">
        <f ca="1">SUMPRODUCT((Table1[Last Active Date]&lt;='Tables Graphs'!I53)*(Table1[Last Active Date]&gt;='Tables Graphs'!J53))</f>
        <v>196</v>
      </c>
      <c r="L53" s="117" t="s">
        <v>623</v>
      </c>
      <c r="M53" s="115"/>
      <c r="N53" s="115"/>
      <c r="O53" s="115"/>
      <c r="P53" s="115"/>
    </row>
    <row r="54" spans="2:16" x14ac:dyDescent="0.25">
      <c r="B54" s="97" t="s">
        <v>611</v>
      </c>
      <c r="C54" s="102"/>
      <c r="I54" s="116">
        <f ca="1">I53-31</f>
        <v>41101</v>
      </c>
      <c r="J54" s="116">
        <f ca="1">I53-121</f>
        <v>41011</v>
      </c>
      <c r="K54" s="117">
        <f ca="1">SUMPRODUCT((Table1[Last Active Date]&lt;='Tables Graphs'!I54)*(Table1[Last Active Date]&gt;='Tables Graphs'!J54))</f>
        <v>86</v>
      </c>
      <c r="L54" s="117" t="s">
        <v>624</v>
      </c>
      <c r="M54" s="115"/>
      <c r="N54" s="115"/>
      <c r="O54" s="115"/>
      <c r="P54" s="115"/>
    </row>
    <row r="55" spans="2:16" x14ac:dyDescent="0.25">
      <c r="B55" s="98" t="s">
        <v>9</v>
      </c>
      <c r="C55" s="102"/>
      <c r="I55" s="116">
        <f ca="1">I53-122</f>
        <v>41010</v>
      </c>
      <c r="J55" s="116">
        <f ca="1">I53-180</f>
        <v>40952</v>
      </c>
      <c r="K55" s="117">
        <f ca="1">SUMPRODUCT((Table1[Last Active Date]&lt;='Tables Graphs'!I55)*(Table1[Last Active Date]&gt;='Tables Graphs'!J55))</f>
        <v>45</v>
      </c>
      <c r="L55" s="117" t="s">
        <v>625</v>
      </c>
      <c r="M55" s="115"/>
      <c r="N55" s="115"/>
      <c r="O55" s="115"/>
      <c r="P55" s="115"/>
    </row>
    <row r="56" spans="2:16" x14ac:dyDescent="0.25">
      <c r="B56" s="95" t="s">
        <v>446</v>
      </c>
      <c r="C56" s="102"/>
      <c r="I56" s="116">
        <f ca="1">I53-181</f>
        <v>40951</v>
      </c>
      <c r="J56" s="116">
        <f ca="1">I53-1000</f>
        <v>40132</v>
      </c>
      <c r="K56" s="117">
        <f ca="1">SUMPRODUCT((Table1[Last Active Date]&lt;='Tables Graphs'!I56)*(Table1[Last Active Date]&gt;='Tables Graphs'!J56))</f>
        <v>0</v>
      </c>
      <c r="L56" s="117" t="s">
        <v>626</v>
      </c>
      <c r="M56" s="115"/>
      <c r="N56" s="115"/>
      <c r="O56" s="115"/>
      <c r="P56" s="115"/>
    </row>
    <row r="57" spans="2:16" x14ac:dyDescent="0.25">
      <c r="B57" s="96" t="s">
        <v>105</v>
      </c>
      <c r="C57" s="102"/>
      <c r="I57" s="115"/>
      <c r="J57" s="115"/>
      <c r="K57" s="115"/>
      <c r="L57" s="115"/>
      <c r="M57" s="115"/>
      <c r="N57" s="115"/>
      <c r="O57" s="115"/>
      <c r="P57" s="115"/>
    </row>
    <row r="58" spans="2:16" x14ac:dyDescent="0.25">
      <c r="B58" s="97" t="s">
        <v>611</v>
      </c>
      <c r="C58" s="102"/>
      <c r="I58" s="115"/>
      <c r="J58" s="115"/>
      <c r="K58" s="115"/>
      <c r="L58" s="115"/>
      <c r="M58" s="115"/>
      <c r="N58" s="115"/>
      <c r="O58" s="115"/>
      <c r="P58" s="115"/>
    </row>
    <row r="59" spans="2:16" x14ac:dyDescent="0.25">
      <c r="B59" s="98" t="s">
        <v>445</v>
      </c>
      <c r="C59" s="102"/>
      <c r="I59" s="115"/>
      <c r="J59" s="115"/>
      <c r="K59" s="115"/>
      <c r="L59" s="115"/>
      <c r="M59" s="115"/>
      <c r="N59" s="115"/>
      <c r="O59" s="115"/>
      <c r="P59" s="115"/>
    </row>
    <row r="60" spans="2:16" x14ac:dyDescent="0.25">
      <c r="B60" s="95" t="s">
        <v>491</v>
      </c>
      <c r="C60" s="102"/>
      <c r="I60" s="115"/>
      <c r="J60" s="115"/>
      <c r="K60" s="115"/>
      <c r="L60" s="115"/>
      <c r="M60" s="115"/>
      <c r="N60" s="115"/>
      <c r="O60" s="115"/>
      <c r="P60" s="115"/>
    </row>
    <row r="61" spans="2:16" x14ac:dyDescent="0.25">
      <c r="B61" s="96" t="s">
        <v>105</v>
      </c>
      <c r="C61" s="102"/>
      <c r="I61" s="115"/>
      <c r="J61" s="115"/>
      <c r="K61" s="115"/>
      <c r="L61" s="115"/>
      <c r="M61" s="115"/>
      <c r="N61" s="115"/>
      <c r="O61" s="115"/>
      <c r="P61" s="115"/>
    </row>
    <row r="62" spans="2:16" x14ac:dyDescent="0.25">
      <c r="B62" s="97" t="s">
        <v>611</v>
      </c>
      <c r="C62" s="102"/>
      <c r="I62" s="115"/>
      <c r="J62" s="115"/>
      <c r="K62" s="115"/>
      <c r="L62" s="115"/>
      <c r="M62" s="115"/>
      <c r="N62" s="115"/>
      <c r="O62" s="115"/>
      <c r="P62" s="115"/>
    </row>
    <row r="63" spans="2:16" x14ac:dyDescent="0.25">
      <c r="B63" s="98" t="s">
        <v>490</v>
      </c>
      <c r="C63" s="102"/>
      <c r="I63" s="115"/>
      <c r="J63" s="115"/>
      <c r="K63" s="115"/>
      <c r="L63" s="115"/>
      <c r="M63" s="115"/>
      <c r="N63" s="115"/>
      <c r="O63" s="115"/>
      <c r="P63" s="115"/>
    </row>
    <row r="64" spans="2:16" x14ac:dyDescent="0.25">
      <c r="B64" s="95" t="s">
        <v>295</v>
      </c>
      <c r="C64" s="102"/>
      <c r="I64" s="115"/>
      <c r="J64" s="115"/>
      <c r="K64" s="115"/>
      <c r="L64" s="115"/>
      <c r="M64" s="115"/>
      <c r="N64" s="115"/>
      <c r="O64" s="115"/>
      <c r="P64" s="115"/>
    </row>
    <row r="65" spans="2:16" x14ac:dyDescent="0.25">
      <c r="B65" s="96" t="s">
        <v>105</v>
      </c>
      <c r="C65" s="102"/>
      <c r="I65" s="115"/>
      <c r="J65" s="115"/>
      <c r="K65" s="115"/>
      <c r="L65" s="115"/>
      <c r="M65" s="115"/>
      <c r="N65" s="115"/>
      <c r="O65" s="115"/>
      <c r="P65" s="115"/>
    </row>
    <row r="66" spans="2:16" x14ac:dyDescent="0.25">
      <c r="B66" s="97" t="s">
        <v>611</v>
      </c>
      <c r="C66" s="102"/>
      <c r="I66" s="115"/>
      <c r="J66" s="115"/>
      <c r="K66" s="115"/>
      <c r="L66" s="115"/>
      <c r="M66" s="115"/>
      <c r="N66" s="115"/>
      <c r="O66" s="115"/>
      <c r="P66" s="115"/>
    </row>
    <row r="67" spans="2:16" x14ac:dyDescent="0.25">
      <c r="B67" s="98" t="s">
        <v>294</v>
      </c>
      <c r="C67" s="102"/>
      <c r="I67" s="115"/>
      <c r="J67" s="115"/>
      <c r="K67" s="115"/>
      <c r="L67" s="115"/>
      <c r="M67" s="115"/>
      <c r="N67" s="115"/>
      <c r="O67" s="115"/>
      <c r="P67" s="115"/>
    </row>
    <row r="68" spans="2:16" x14ac:dyDescent="0.25">
      <c r="B68" s="98" t="s">
        <v>414</v>
      </c>
      <c r="C68" s="102"/>
      <c r="I68" s="115"/>
      <c r="J68" s="115"/>
      <c r="K68" s="115"/>
      <c r="L68" s="115"/>
      <c r="M68" s="115"/>
      <c r="N68" s="115"/>
      <c r="O68" s="115"/>
      <c r="P68" s="115"/>
    </row>
    <row r="69" spans="2:16" x14ac:dyDescent="0.25">
      <c r="B69" s="98" t="s">
        <v>431</v>
      </c>
      <c r="C69" s="102"/>
      <c r="I69" s="115"/>
      <c r="J69" s="115"/>
      <c r="K69" s="115"/>
      <c r="L69" s="115"/>
      <c r="M69" s="115"/>
      <c r="N69" s="115"/>
      <c r="O69" s="115"/>
      <c r="P69" s="115"/>
    </row>
    <row r="70" spans="2:16" x14ac:dyDescent="0.25">
      <c r="B70" s="95" t="s">
        <v>583</v>
      </c>
      <c r="C70" s="102"/>
      <c r="I70" s="115"/>
      <c r="J70" s="115"/>
      <c r="K70" s="115"/>
      <c r="L70" s="115"/>
      <c r="M70" s="115"/>
      <c r="N70" s="115"/>
      <c r="O70" s="115"/>
      <c r="P70" s="115"/>
    </row>
    <row r="71" spans="2:16" x14ac:dyDescent="0.25">
      <c r="B71" s="96" t="s">
        <v>105</v>
      </c>
      <c r="C71" s="102"/>
      <c r="I71" s="115"/>
      <c r="J71" s="115"/>
      <c r="K71" s="115"/>
      <c r="L71" s="115"/>
      <c r="M71" s="115"/>
      <c r="N71" s="115"/>
      <c r="O71" s="115"/>
      <c r="P71" s="115"/>
    </row>
    <row r="72" spans="2:16" x14ac:dyDescent="0.25">
      <c r="B72" s="97" t="s">
        <v>611</v>
      </c>
      <c r="C72" s="102"/>
      <c r="I72" s="115"/>
      <c r="J72" s="115"/>
      <c r="K72" s="115"/>
      <c r="L72" s="115"/>
      <c r="M72" s="115"/>
      <c r="N72" s="115"/>
      <c r="O72" s="115"/>
      <c r="P72" s="115"/>
    </row>
    <row r="73" spans="2:16" x14ac:dyDescent="0.25">
      <c r="B73" s="98" t="s">
        <v>582</v>
      </c>
      <c r="C73" s="102"/>
      <c r="I73" s="115"/>
      <c r="J73" s="115"/>
      <c r="K73" s="115"/>
      <c r="L73" s="115"/>
      <c r="M73" s="115"/>
      <c r="N73" s="115"/>
      <c r="O73" s="115"/>
      <c r="P73" s="115"/>
    </row>
    <row r="74" spans="2:16" x14ac:dyDescent="0.25">
      <c r="B74" s="95" t="s">
        <v>470</v>
      </c>
      <c r="C74" s="102">
        <v>2550</v>
      </c>
      <c r="I74" s="115"/>
      <c r="J74" s="115"/>
      <c r="K74" s="115"/>
      <c r="L74" s="115"/>
      <c r="M74" s="115"/>
      <c r="N74" s="115"/>
      <c r="O74" s="115"/>
      <c r="P74" s="115"/>
    </row>
    <row r="75" spans="2:16" ht="15.75" thickBot="1" x14ac:dyDescent="0.3">
      <c r="B75" s="96" t="s">
        <v>105</v>
      </c>
      <c r="C75" s="102">
        <v>2550</v>
      </c>
      <c r="I75" s="115"/>
      <c r="J75" s="115"/>
      <c r="K75" s="115"/>
      <c r="L75" s="115"/>
      <c r="M75" s="115"/>
      <c r="N75" s="115"/>
      <c r="O75" s="115"/>
      <c r="P75" s="115"/>
    </row>
    <row r="76" spans="2:16" ht="19.5" thickBot="1" x14ac:dyDescent="0.3">
      <c r="B76" s="97" t="s">
        <v>611</v>
      </c>
      <c r="C76" s="102">
        <v>2550</v>
      </c>
      <c r="E76" s="106" t="s">
        <v>632</v>
      </c>
      <c r="F76" s="107"/>
      <c r="G76" s="108"/>
      <c r="I76" s="115"/>
      <c r="J76" s="115"/>
      <c r="K76" s="115"/>
      <c r="L76" s="115"/>
      <c r="M76" s="115"/>
      <c r="N76" s="115"/>
      <c r="O76" s="115"/>
      <c r="P76" s="115"/>
    </row>
    <row r="77" spans="2:16" x14ac:dyDescent="0.25">
      <c r="B77" s="98" t="s">
        <v>469</v>
      </c>
      <c r="C77" s="102">
        <v>2550</v>
      </c>
      <c r="I77" s="115"/>
      <c r="J77" s="115"/>
      <c r="K77" s="115"/>
      <c r="L77" s="115"/>
      <c r="M77" s="115"/>
      <c r="N77" s="115"/>
      <c r="O77" s="115"/>
      <c r="P77" s="115"/>
    </row>
    <row r="78" spans="2:16" x14ac:dyDescent="0.25">
      <c r="B78" s="95" t="s">
        <v>319</v>
      </c>
      <c r="C78" s="102"/>
      <c r="I78" s="115"/>
      <c r="J78" s="115"/>
      <c r="K78" s="115"/>
      <c r="L78" s="115"/>
      <c r="M78" s="115"/>
      <c r="N78" s="115"/>
      <c r="O78" s="115"/>
      <c r="P78" s="115"/>
    </row>
    <row r="79" spans="2:16" x14ac:dyDescent="0.25">
      <c r="B79" s="96" t="s">
        <v>105</v>
      </c>
      <c r="C79" s="102"/>
      <c r="I79" s="115"/>
      <c r="J79" s="115"/>
      <c r="K79" s="115"/>
      <c r="L79" s="115"/>
      <c r="M79" s="115"/>
      <c r="N79" s="115"/>
      <c r="O79" s="115"/>
      <c r="P79" s="115"/>
    </row>
    <row r="80" spans="2:16" x14ac:dyDescent="0.25">
      <c r="B80" s="97" t="s">
        <v>611</v>
      </c>
      <c r="C80" s="102"/>
      <c r="I80" s="115"/>
      <c r="J80" s="115"/>
      <c r="K80" s="115"/>
      <c r="L80" s="115"/>
      <c r="M80" s="115"/>
      <c r="N80" s="115"/>
      <c r="O80" s="115"/>
      <c r="P80" s="115"/>
    </row>
    <row r="81" spans="2:16" x14ac:dyDescent="0.25">
      <c r="B81" s="98" t="s">
        <v>318</v>
      </c>
      <c r="C81" s="102"/>
      <c r="I81" s="115"/>
      <c r="J81" s="115"/>
      <c r="K81" s="115"/>
      <c r="L81" s="115"/>
      <c r="M81" s="115"/>
      <c r="N81" s="115"/>
      <c r="O81" s="115"/>
      <c r="P81" s="115"/>
    </row>
    <row r="82" spans="2:16" x14ac:dyDescent="0.25">
      <c r="B82" s="95" t="s">
        <v>75</v>
      </c>
      <c r="C82" s="102"/>
      <c r="I82" s="115"/>
      <c r="J82" s="115"/>
      <c r="K82" s="115"/>
      <c r="L82" s="115"/>
      <c r="M82" s="115"/>
      <c r="N82" s="115"/>
      <c r="O82" s="115"/>
      <c r="P82" s="115"/>
    </row>
    <row r="83" spans="2:16" x14ac:dyDescent="0.25">
      <c r="B83" s="96" t="s">
        <v>105</v>
      </c>
      <c r="C83" s="102"/>
      <c r="I83" s="115"/>
      <c r="J83" s="115"/>
      <c r="K83" s="115"/>
      <c r="L83" s="115"/>
      <c r="M83" s="115"/>
      <c r="N83" s="115"/>
      <c r="O83" s="115"/>
      <c r="P83" s="115"/>
    </row>
    <row r="84" spans="2:16" x14ac:dyDescent="0.25">
      <c r="B84" s="97" t="s">
        <v>611</v>
      </c>
      <c r="C84" s="102"/>
      <c r="I84" s="115"/>
      <c r="J84" s="115"/>
      <c r="K84" s="115"/>
      <c r="L84" s="115"/>
      <c r="M84" s="115"/>
      <c r="N84" s="115"/>
      <c r="O84" s="115"/>
      <c r="P84" s="115"/>
    </row>
    <row r="85" spans="2:16" x14ac:dyDescent="0.25">
      <c r="B85" s="98" t="s">
        <v>29</v>
      </c>
      <c r="C85" s="102"/>
      <c r="I85" s="118">
        <f>1-I86</f>
        <v>0.31192660550458717</v>
      </c>
      <c r="J85" s="115"/>
      <c r="K85" s="115"/>
      <c r="L85" s="115"/>
      <c r="M85" s="115"/>
      <c r="N85" s="115"/>
      <c r="O85" s="115"/>
      <c r="P85" s="115"/>
    </row>
    <row r="86" spans="2:16" x14ac:dyDescent="0.25">
      <c r="B86" s="95" t="s">
        <v>140</v>
      </c>
      <c r="C86" s="102"/>
      <c r="I86" s="118">
        <f>'Fleet Rankings'!K3/'Fleet Rankings'!J3</f>
        <v>0.68807339449541283</v>
      </c>
      <c r="J86" s="115"/>
      <c r="K86" s="115"/>
      <c r="L86" s="115"/>
      <c r="M86" s="115"/>
      <c r="N86" s="115"/>
      <c r="O86" s="115"/>
      <c r="P86" s="115"/>
    </row>
    <row r="87" spans="2:16" x14ac:dyDescent="0.25">
      <c r="B87" s="96" t="s">
        <v>105</v>
      </c>
      <c r="C87" s="102"/>
      <c r="I87" s="115"/>
      <c r="J87" s="115"/>
      <c r="K87" s="115"/>
      <c r="L87" s="115"/>
      <c r="M87" s="115"/>
      <c r="N87" s="115"/>
      <c r="O87" s="115"/>
      <c r="P87" s="115"/>
    </row>
    <row r="88" spans="2:16" x14ac:dyDescent="0.25">
      <c r="B88" s="97" t="s">
        <v>611</v>
      </c>
      <c r="C88" s="102"/>
      <c r="I88" s="115"/>
      <c r="J88" s="115"/>
      <c r="K88" s="115"/>
      <c r="L88" s="115"/>
      <c r="M88" s="115"/>
      <c r="N88" s="115"/>
      <c r="O88" s="115"/>
      <c r="P88" s="115"/>
    </row>
    <row r="89" spans="2:16" x14ac:dyDescent="0.25">
      <c r="B89" s="98" t="s">
        <v>141</v>
      </c>
      <c r="C89" s="102"/>
      <c r="I89" s="115"/>
      <c r="J89" s="115"/>
      <c r="K89" s="115"/>
      <c r="L89" s="115"/>
      <c r="M89" s="115"/>
      <c r="N89" s="115"/>
      <c r="O89" s="115"/>
      <c r="P89" s="115"/>
    </row>
    <row r="90" spans="2:16" x14ac:dyDescent="0.25">
      <c r="B90" s="98" t="s">
        <v>179</v>
      </c>
      <c r="C90" s="102"/>
      <c r="I90" s="115"/>
      <c r="J90" s="115"/>
      <c r="K90" s="115"/>
      <c r="L90" s="115"/>
      <c r="M90" s="115"/>
      <c r="N90" s="115"/>
      <c r="O90" s="115"/>
      <c r="P90" s="115"/>
    </row>
    <row r="91" spans="2:16" x14ac:dyDescent="0.25">
      <c r="B91" s="95" t="s">
        <v>21</v>
      </c>
      <c r="C91" s="102"/>
      <c r="I91" s="115"/>
      <c r="J91" s="115"/>
      <c r="K91" s="115"/>
      <c r="L91" s="115"/>
      <c r="M91" s="115"/>
      <c r="N91" s="115"/>
      <c r="O91" s="115"/>
      <c r="P91" s="115"/>
    </row>
    <row r="92" spans="2:16" x14ac:dyDescent="0.25">
      <c r="B92" s="96" t="s">
        <v>105</v>
      </c>
      <c r="C92" s="102"/>
      <c r="I92" s="115"/>
      <c r="J92" s="115"/>
      <c r="K92" s="115"/>
      <c r="L92" s="115"/>
      <c r="M92" s="115"/>
      <c r="N92" s="115"/>
      <c r="O92" s="115"/>
      <c r="P92" s="115"/>
    </row>
    <row r="93" spans="2:16" x14ac:dyDescent="0.25">
      <c r="B93" s="97" t="s">
        <v>611</v>
      </c>
      <c r="C93" s="102"/>
      <c r="I93" s="115"/>
      <c r="J93" s="115"/>
      <c r="K93" s="115"/>
      <c r="L93" s="115"/>
      <c r="M93" s="115"/>
      <c r="N93" s="115"/>
      <c r="O93" s="115"/>
      <c r="P93" s="115"/>
    </row>
    <row r="94" spans="2:16" x14ac:dyDescent="0.25">
      <c r="B94" s="98" t="s">
        <v>21</v>
      </c>
      <c r="C94" s="102"/>
      <c r="I94" s="115"/>
      <c r="J94" s="115"/>
      <c r="K94" s="115"/>
      <c r="L94" s="115"/>
      <c r="M94" s="115"/>
      <c r="N94" s="115"/>
      <c r="O94" s="115"/>
      <c r="P94" s="115"/>
    </row>
    <row r="95" spans="2:16" x14ac:dyDescent="0.25">
      <c r="B95" s="95" t="s">
        <v>156</v>
      </c>
      <c r="C95" s="102">
        <v>64792</v>
      </c>
      <c r="I95" s="115"/>
      <c r="J95" s="115"/>
      <c r="K95" s="115"/>
      <c r="L95" s="115"/>
      <c r="M95" s="115"/>
      <c r="N95" s="115"/>
      <c r="O95" s="115"/>
      <c r="P95" s="115"/>
    </row>
    <row r="96" spans="2:16" x14ac:dyDescent="0.25">
      <c r="B96" s="96" t="s">
        <v>105</v>
      </c>
      <c r="C96" s="102">
        <v>64792</v>
      </c>
      <c r="I96" s="115"/>
      <c r="J96" s="115"/>
      <c r="K96" s="115"/>
      <c r="L96" s="115"/>
      <c r="M96" s="115"/>
      <c r="N96" s="115"/>
      <c r="O96" s="115"/>
      <c r="P96" s="115"/>
    </row>
    <row r="97" spans="2:16" x14ac:dyDescent="0.25">
      <c r="B97" s="97" t="s">
        <v>611</v>
      </c>
      <c r="C97" s="102">
        <v>64792</v>
      </c>
      <c r="I97" s="115"/>
      <c r="J97" s="115"/>
      <c r="K97" s="115"/>
      <c r="L97" s="115"/>
      <c r="M97" s="115"/>
      <c r="N97" s="115"/>
      <c r="O97" s="115"/>
      <c r="P97" s="115"/>
    </row>
    <row r="98" spans="2:16" x14ac:dyDescent="0.25">
      <c r="B98" s="98" t="s">
        <v>157</v>
      </c>
      <c r="C98" s="102">
        <v>55408</v>
      </c>
      <c r="I98" s="115"/>
      <c r="J98" s="115"/>
      <c r="K98" s="115"/>
      <c r="L98" s="115"/>
      <c r="M98" s="115"/>
      <c r="N98" s="115"/>
      <c r="O98" s="115"/>
      <c r="P98" s="115"/>
    </row>
    <row r="99" spans="2:16" x14ac:dyDescent="0.25">
      <c r="B99" s="98" t="s">
        <v>558</v>
      </c>
      <c r="C99" s="102">
        <v>9384</v>
      </c>
      <c r="I99" s="115"/>
      <c r="J99" s="115"/>
      <c r="K99" s="115"/>
      <c r="L99" s="115"/>
      <c r="M99" s="115"/>
      <c r="N99" s="115"/>
      <c r="O99" s="115"/>
      <c r="P99" s="115"/>
    </row>
    <row r="100" spans="2:16" x14ac:dyDescent="0.25">
      <c r="B100" s="95" t="s">
        <v>449</v>
      </c>
      <c r="C100" s="102"/>
      <c r="I100" s="115"/>
      <c r="J100" s="115"/>
      <c r="K100" s="115"/>
      <c r="L100" s="115"/>
      <c r="M100" s="115"/>
      <c r="N100" s="115"/>
      <c r="O100" s="115"/>
      <c r="P100" s="115"/>
    </row>
    <row r="101" spans="2:16" x14ac:dyDescent="0.25">
      <c r="B101" s="96" t="s">
        <v>105</v>
      </c>
      <c r="C101" s="102"/>
    </row>
    <row r="102" spans="2:16" x14ac:dyDescent="0.25">
      <c r="B102" s="97" t="s">
        <v>611</v>
      </c>
      <c r="C102" s="102"/>
    </row>
    <row r="103" spans="2:16" x14ac:dyDescent="0.25">
      <c r="B103" s="98" t="s">
        <v>448</v>
      </c>
      <c r="C103" s="102"/>
    </row>
    <row r="104" spans="2:16" x14ac:dyDescent="0.25">
      <c r="B104" s="95" t="s">
        <v>236</v>
      </c>
      <c r="C104" s="102"/>
    </row>
    <row r="105" spans="2:16" x14ac:dyDescent="0.25">
      <c r="B105" s="96" t="s">
        <v>105</v>
      </c>
      <c r="C105" s="102"/>
    </row>
    <row r="106" spans="2:16" x14ac:dyDescent="0.25">
      <c r="B106" s="97" t="s">
        <v>611</v>
      </c>
      <c r="C106" s="102"/>
    </row>
    <row r="107" spans="2:16" x14ac:dyDescent="0.25">
      <c r="B107" s="98" t="s">
        <v>235</v>
      </c>
      <c r="C107" s="102"/>
    </row>
    <row r="108" spans="2:16" x14ac:dyDescent="0.25">
      <c r="B108" s="95" t="s">
        <v>604</v>
      </c>
      <c r="C108" s="102">
        <v>600</v>
      </c>
    </row>
    <row r="109" spans="2:16" x14ac:dyDescent="0.25">
      <c r="B109" s="96" t="s">
        <v>105</v>
      </c>
      <c r="C109" s="102">
        <v>600</v>
      </c>
    </row>
    <row r="110" spans="2:16" x14ac:dyDescent="0.25">
      <c r="B110" s="97" t="s">
        <v>611</v>
      </c>
      <c r="C110" s="102">
        <v>600</v>
      </c>
    </row>
    <row r="111" spans="2:16" x14ac:dyDescent="0.25">
      <c r="B111" s="98" t="s">
        <v>603</v>
      </c>
      <c r="C111" s="102">
        <v>600</v>
      </c>
    </row>
    <row r="112" spans="2:16" x14ac:dyDescent="0.25">
      <c r="B112" s="95" t="s">
        <v>576</v>
      </c>
      <c r="C112" s="102"/>
    </row>
    <row r="113" spans="2:3" x14ac:dyDescent="0.25">
      <c r="B113" s="96" t="s">
        <v>105</v>
      </c>
      <c r="C113" s="102"/>
    </row>
    <row r="114" spans="2:3" x14ac:dyDescent="0.25">
      <c r="B114" s="97" t="s">
        <v>611</v>
      </c>
      <c r="C114" s="102"/>
    </row>
    <row r="115" spans="2:3" x14ac:dyDescent="0.25">
      <c r="B115" s="98" t="s">
        <v>575</v>
      </c>
      <c r="C115" s="102"/>
    </row>
    <row r="116" spans="2:3" x14ac:dyDescent="0.25">
      <c r="B116" s="95" t="s">
        <v>341</v>
      </c>
      <c r="C116" s="102"/>
    </row>
    <row r="117" spans="2:3" x14ac:dyDescent="0.25">
      <c r="B117" s="96" t="s">
        <v>106</v>
      </c>
      <c r="C117" s="102"/>
    </row>
    <row r="118" spans="2:3" x14ac:dyDescent="0.25">
      <c r="B118" s="97" t="s">
        <v>613</v>
      </c>
      <c r="C118" s="102"/>
    </row>
    <row r="119" spans="2:3" x14ac:dyDescent="0.25">
      <c r="B119" s="98" t="s">
        <v>340</v>
      </c>
      <c r="C119" s="102"/>
    </row>
    <row r="120" spans="2:3" x14ac:dyDescent="0.25">
      <c r="B120" s="95" t="s">
        <v>207</v>
      </c>
      <c r="C120" s="102">
        <v>116568</v>
      </c>
    </row>
    <row r="121" spans="2:3" x14ac:dyDescent="0.25">
      <c r="B121" s="96" t="s">
        <v>106</v>
      </c>
      <c r="C121" s="102">
        <v>116568</v>
      </c>
    </row>
    <row r="122" spans="2:3" x14ac:dyDescent="0.25">
      <c r="B122" s="97" t="s">
        <v>613</v>
      </c>
      <c r="C122" s="102">
        <v>116568</v>
      </c>
    </row>
    <row r="123" spans="2:3" x14ac:dyDescent="0.25">
      <c r="B123" s="98" t="s">
        <v>206</v>
      </c>
      <c r="C123" s="102">
        <v>116568</v>
      </c>
    </row>
    <row r="124" spans="2:3" x14ac:dyDescent="0.25">
      <c r="B124" s="95" t="s">
        <v>396</v>
      </c>
      <c r="C124" s="102"/>
    </row>
    <row r="125" spans="2:3" x14ac:dyDescent="0.25">
      <c r="B125" s="96" t="s">
        <v>105</v>
      </c>
      <c r="C125" s="102"/>
    </row>
    <row r="126" spans="2:3" x14ac:dyDescent="0.25">
      <c r="B126" s="97" t="s">
        <v>611</v>
      </c>
      <c r="C126" s="102"/>
    </row>
    <row r="127" spans="2:3" x14ac:dyDescent="0.25">
      <c r="B127" s="98" t="s">
        <v>395</v>
      </c>
      <c r="C127" s="102"/>
    </row>
    <row r="128" spans="2:3" x14ac:dyDescent="0.25">
      <c r="B128" s="95" t="s">
        <v>513</v>
      </c>
      <c r="C128" s="102">
        <v>37300</v>
      </c>
    </row>
    <row r="129" spans="2:3" x14ac:dyDescent="0.25">
      <c r="B129" s="96" t="s">
        <v>105</v>
      </c>
      <c r="C129" s="102">
        <v>37300</v>
      </c>
    </row>
    <row r="130" spans="2:3" x14ac:dyDescent="0.25">
      <c r="B130" s="97" t="s">
        <v>611</v>
      </c>
      <c r="C130" s="102">
        <v>37300</v>
      </c>
    </row>
    <row r="131" spans="2:3" x14ac:dyDescent="0.25">
      <c r="B131" s="98" t="s">
        <v>512</v>
      </c>
      <c r="C131" s="102">
        <v>37300</v>
      </c>
    </row>
    <row r="132" spans="2:3" x14ac:dyDescent="0.25">
      <c r="B132" s="95" t="s">
        <v>499</v>
      </c>
      <c r="C132" s="102"/>
    </row>
    <row r="133" spans="2:3" x14ac:dyDescent="0.25">
      <c r="B133" s="96" t="s">
        <v>105</v>
      </c>
      <c r="C133" s="102"/>
    </row>
    <row r="134" spans="2:3" x14ac:dyDescent="0.25">
      <c r="B134" s="97" t="s">
        <v>611</v>
      </c>
      <c r="C134" s="102"/>
    </row>
    <row r="135" spans="2:3" x14ac:dyDescent="0.25">
      <c r="B135" s="98" t="s">
        <v>498</v>
      </c>
      <c r="C135" s="102"/>
    </row>
    <row r="136" spans="2:3" x14ac:dyDescent="0.25">
      <c r="B136" s="95" t="s">
        <v>88</v>
      </c>
      <c r="C136" s="102"/>
    </row>
    <row r="137" spans="2:3" x14ac:dyDescent="0.25">
      <c r="B137" s="96" t="s">
        <v>105</v>
      </c>
      <c r="C137" s="102"/>
    </row>
    <row r="138" spans="2:3" x14ac:dyDescent="0.25">
      <c r="B138" s="97" t="s">
        <v>611</v>
      </c>
      <c r="C138" s="102"/>
    </row>
    <row r="139" spans="2:3" x14ac:dyDescent="0.25">
      <c r="B139" s="98" t="s">
        <v>49</v>
      </c>
      <c r="C139" s="102"/>
    </row>
    <row r="140" spans="2:3" x14ac:dyDescent="0.25">
      <c r="B140" s="95" t="s">
        <v>481</v>
      </c>
      <c r="C140" s="102">
        <v>306166</v>
      </c>
    </row>
    <row r="141" spans="2:3" x14ac:dyDescent="0.25">
      <c r="B141" s="96" t="s">
        <v>108</v>
      </c>
      <c r="C141" s="102">
        <v>306166</v>
      </c>
    </row>
    <row r="142" spans="2:3" x14ac:dyDescent="0.25">
      <c r="B142" s="97" t="s">
        <v>612</v>
      </c>
      <c r="C142" s="102">
        <v>306166</v>
      </c>
    </row>
    <row r="143" spans="2:3" x14ac:dyDescent="0.25">
      <c r="B143" s="98" t="s">
        <v>480</v>
      </c>
      <c r="C143" s="102">
        <v>306166</v>
      </c>
    </row>
    <row r="144" spans="2:3" x14ac:dyDescent="0.25">
      <c r="B144" s="98" t="s">
        <v>585</v>
      </c>
      <c r="C144" s="102"/>
    </row>
    <row r="145" spans="2:3" x14ac:dyDescent="0.25">
      <c r="B145" s="95" t="s">
        <v>343</v>
      </c>
      <c r="C145" s="102"/>
    </row>
    <row r="146" spans="2:3" x14ac:dyDescent="0.25">
      <c r="B146" s="96" t="s">
        <v>105</v>
      </c>
      <c r="C146" s="102"/>
    </row>
    <row r="147" spans="2:3" x14ac:dyDescent="0.25">
      <c r="B147" s="97" t="s">
        <v>611</v>
      </c>
      <c r="C147" s="102"/>
    </row>
    <row r="148" spans="2:3" x14ac:dyDescent="0.25">
      <c r="B148" s="98" t="s">
        <v>342</v>
      </c>
      <c r="C148" s="102"/>
    </row>
    <row r="149" spans="2:3" x14ac:dyDescent="0.25">
      <c r="B149" s="95" t="s">
        <v>59</v>
      </c>
      <c r="C149" s="102"/>
    </row>
    <row r="150" spans="2:3" x14ac:dyDescent="0.25">
      <c r="B150" s="96" t="s">
        <v>105</v>
      </c>
      <c r="C150" s="102"/>
    </row>
    <row r="151" spans="2:3" x14ac:dyDescent="0.25">
      <c r="B151" s="97" t="s">
        <v>611</v>
      </c>
      <c r="C151" s="102"/>
    </row>
    <row r="152" spans="2:3" x14ac:dyDescent="0.25">
      <c r="B152" s="98" t="s">
        <v>10</v>
      </c>
      <c r="C152" s="102"/>
    </row>
    <row r="153" spans="2:3" x14ac:dyDescent="0.25">
      <c r="B153" s="95" t="s">
        <v>249</v>
      </c>
      <c r="C153" s="102"/>
    </row>
    <row r="154" spans="2:3" x14ac:dyDescent="0.25">
      <c r="B154" s="96" t="s">
        <v>105</v>
      </c>
      <c r="C154" s="102"/>
    </row>
    <row r="155" spans="2:3" x14ac:dyDescent="0.25">
      <c r="B155" s="97" t="s">
        <v>611</v>
      </c>
      <c r="C155" s="102"/>
    </row>
    <row r="156" spans="2:3" x14ac:dyDescent="0.25">
      <c r="B156" s="98" t="s">
        <v>248</v>
      </c>
      <c r="C156" s="102"/>
    </row>
    <row r="157" spans="2:3" x14ac:dyDescent="0.25">
      <c r="B157" s="95" t="s">
        <v>600</v>
      </c>
      <c r="C157" s="102">
        <v>5578</v>
      </c>
    </row>
    <row r="158" spans="2:3" x14ac:dyDescent="0.25">
      <c r="B158" s="96" t="s">
        <v>105</v>
      </c>
      <c r="C158" s="102">
        <v>5578</v>
      </c>
    </row>
    <row r="159" spans="2:3" x14ac:dyDescent="0.25">
      <c r="B159" s="97" t="s">
        <v>611</v>
      </c>
      <c r="C159" s="102">
        <v>5578</v>
      </c>
    </row>
    <row r="160" spans="2:3" x14ac:dyDescent="0.25">
      <c r="B160" s="98" t="s">
        <v>600</v>
      </c>
      <c r="C160" s="102">
        <v>5578</v>
      </c>
    </row>
    <row r="161" spans="2:3" x14ac:dyDescent="0.25">
      <c r="B161" s="95" t="s">
        <v>286</v>
      </c>
      <c r="C161" s="102">
        <v>3350</v>
      </c>
    </row>
    <row r="162" spans="2:3" x14ac:dyDescent="0.25">
      <c r="B162" s="96" t="s">
        <v>105</v>
      </c>
      <c r="C162" s="102">
        <v>3350</v>
      </c>
    </row>
    <row r="163" spans="2:3" x14ac:dyDescent="0.25">
      <c r="B163" s="97" t="s">
        <v>611</v>
      </c>
      <c r="C163" s="102">
        <v>3350</v>
      </c>
    </row>
    <row r="164" spans="2:3" x14ac:dyDescent="0.25">
      <c r="B164" s="98" t="s">
        <v>285</v>
      </c>
      <c r="C164" s="102"/>
    </row>
    <row r="165" spans="2:3" x14ac:dyDescent="0.25">
      <c r="B165" s="98" t="s">
        <v>464</v>
      </c>
      <c r="C165" s="102">
        <v>3350</v>
      </c>
    </row>
    <row r="166" spans="2:3" x14ac:dyDescent="0.25">
      <c r="B166" s="95" t="s">
        <v>155</v>
      </c>
      <c r="C166" s="102"/>
    </row>
    <row r="167" spans="2:3" x14ac:dyDescent="0.25">
      <c r="B167" s="96" t="s">
        <v>105</v>
      </c>
      <c r="C167" s="102"/>
    </row>
    <row r="168" spans="2:3" x14ac:dyDescent="0.25">
      <c r="B168" s="97" t="s">
        <v>611</v>
      </c>
      <c r="C168" s="102"/>
    </row>
    <row r="169" spans="2:3" x14ac:dyDescent="0.25">
      <c r="B169" s="98" t="s">
        <v>155</v>
      </c>
      <c r="C169" s="102"/>
    </row>
    <row r="170" spans="2:3" x14ac:dyDescent="0.25">
      <c r="B170" s="95" t="s">
        <v>138</v>
      </c>
      <c r="C170" s="102"/>
    </row>
    <row r="171" spans="2:3" x14ac:dyDescent="0.25">
      <c r="B171" s="96" t="s">
        <v>105</v>
      </c>
      <c r="C171" s="102"/>
    </row>
    <row r="172" spans="2:3" x14ac:dyDescent="0.25">
      <c r="B172" s="97" t="s">
        <v>611</v>
      </c>
      <c r="C172" s="102"/>
    </row>
    <row r="173" spans="2:3" x14ac:dyDescent="0.25">
      <c r="B173" s="98" t="s">
        <v>139</v>
      </c>
      <c r="C173" s="102"/>
    </row>
    <row r="174" spans="2:3" x14ac:dyDescent="0.25">
      <c r="B174" s="95" t="s">
        <v>245</v>
      </c>
      <c r="C174" s="102"/>
    </row>
    <row r="175" spans="2:3" x14ac:dyDescent="0.25">
      <c r="B175" s="96" t="s">
        <v>105</v>
      </c>
      <c r="C175" s="102"/>
    </row>
    <row r="176" spans="2:3" x14ac:dyDescent="0.25">
      <c r="B176" s="97" t="s">
        <v>611</v>
      </c>
      <c r="C176" s="102"/>
    </row>
    <row r="177" spans="2:3" x14ac:dyDescent="0.25">
      <c r="B177" s="98" t="s">
        <v>244</v>
      </c>
      <c r="C177" s="102"/>
    </row>
    <row r="178" spans="2:3" x14ac:dyDescent="0.25">
      <c r="B178" s="95" t="s">
        <v>401</v>
      </c>
      <c r="C178" s="102">
        <v>850</v>
      </c>
    </row>
    <row r="179" spans="2:3" x14ac:dyDescent="0.25">
      <c r="B179" s="96" t="s">
        <v>105</v>
      </c>
      <c r="C179" s="102">
        <v>850</v>
      </c>
    </row>
    <row r="180" spans="2:3" x14ac:dyDescent="0.25">
      <c r="B180" s="97" t="s">
        <v>611</v>
      </c>
      <c r="C180" s="102">
        <v>850</v>
      </c>
    </row>
    <row r="181" spans="2:3" x14ac:dyDescent="0.25">
      <c r="B181" s="98" t="s">
        <v>400</v>
      </c>
      <c r="C181" s="102">
        <v>850</v>
      </c>
    </row>
    <row r="182" spans="2:3" x14ac:dyDescent="0.25">
      <c r="B182" s="95" t="s">
        <v>72</v>
      </c>
      <c r="C182" s="102"/>
    </row>
    <row r="183" spans="2:3" x14ac:dyDescent="0.25">
      <c r="B183" s="96" t="s">
        <v>106</v>
      </c>
      <c r="C183" s="102"/>
    </row>
    <row r="184" spans="2:3" x14ac:dyDescent="0.25">
      <c r="B184" s="97" t="s">
        <v>613</v>
      </c>
      <c r="C184" s="102"/>
    </row>
    <row r="185" spans="2:3" x14ac:dyDescent="0.25">
      <c r="B185" s="98" t="s">
        <v>26</v>
      </c>
      <c r="C185" s="102"/>
    </row>
    <row r="186" spans="2:3" x14ac:dyDescent="0.25">
      <c r="B186" s="98" t="s">
        <v>41</v>
      </c>
      <c r="C186" s="102"/>
    </row>
    <row r="187" spans="2:3" x14ac:dyDescent="0.25">
      <c r="B187" s="98" t="s">
        <v>44</v>
      </c>
      <c r="C187" s="102"/>
    </row>
    <row r="188" spans="2:3" x14ac:dyDescent="0.25">
      <c r="B188" s="98" t="s">
        <v>442</v>
      </c>
      <c r="C188" s="102"/>
    </row>
    <row r="189" spans="2:3" x14ac:dyDescent="0.25">
      <c r="B189" s="95" t="s">
        <v>76</v>
      </c>
      <c r="C189" s="102"/>
    </row>
    <row r="190" spans="2:3" x14ac:dyDescent="0.25">
      <c r="B190" s="96" t="s">
        <v>105</v>
      </c>
      <c r="C190" s="102"/>
    </row>
    <row r="191" spans="2:3" x14ac:dyDescent="0.25">
      <c r="B191" s="97" t="s">
        <v>611</v>
      </c>
      <c r="C191" s="102"/>
    </row>
    <row r="192" spans="2:3" x14ac:dyDescent="0.25">
      <c r="B192" s="98" t="s">
        <v>30</v>
      </c>
      <c r="C192" s="102"/>
    </row>
    <row r="193" spans="2:3" x14ac:dyDescent="0.25">
      <c r="B193" s="95" t="s">
        <v>162</v>
      </c>
      <c r="C193" s="102"/>
    </row>
    <row r="194" spans="2:3" x14ac:dyDescent="0.25">
      <c r="B194" s="96" t="s">
        <v>109</v>
      </c>
      <c r="C194" s="102"/>
    </row>
    <row r="195" spans="2:3" x14ac:dyDescent="0.25">
      <c r="B195" s="97" t="s">
        <v>612</v>
      </c>
      <c r="C195" s="102"/>
    </row>
    <row r="196" spans="2:3" x14ac:dyDescent="0.25">
      <c r="B196" s="98" t="s">
        <v>162</v>
      </c>
      <c r="C196" s="102"/>
    </row>
    <row r="197" spans="2:3" x14ac:dyDescent="0.25">
      <c r="B197" s="95" t="s">
        <v>247</v>
      </c>
      <c r="C197" s="102"/>
    </row>
    <row r="198" spans="2:3" x14ac:dyDescent="0.25">
      <c r="B198" s="96" t="s">
        <v>105</v>
      </c>
      <c r="C198" s="102"/>
    </row>
    <row r="199" spans="2:3" x14ac:dyDescent="0.25">
      <c r="B199" s="97" t="s">
        <v>611</v>
      </c>
      <c r="C199" s="102"/>
    </row>
    <row r="200" spans="2:3" x14ac:dyDescent="0.25">
      <c r="B200" s="98" t="s">
        <v>246</v>
      </c>
      <c r="C200" s="102"/>
    </row>
    <row r="201" spans="2:3" x14ac:dyDescent="0.25">
      <c r="B201" s="95" t="s">
        <v>61</v>
      </c>
      <c r="C201" s="102">
        <v>21453</v>
      </c>
    </row>
    <row r="202" spans="2:3" x14ac:dyDescent="0.25">
      <c r="B202" s="96" t="s">
        <v>105</v>
      </c>
      <c r="C202" s="102">
        <v>21453</v>
      </c>
    </row>
    <row r="203" spans="2:3" x14ac:dyDescent="0.25">
      <c r="B203" s="97" t="s">
        <v>611</v>
      </c>
      <c r="C203" s="102">
        <v>21453</v>
      </c>
    </row>
    <row r="204" spans="2:3" x14ac:dyDescent="0.25">
      <c r="B204" s="98" t="s">
        <v>12</v>
      </c>
      <c r="C204" s="102">
        <v>21453</v>
      </c>
    </row>
    <row r="205" spans="2:3" x14ac:dyDescent="0.25">
      <c r="B205" s="95" t="s">
        <v>439</v>
      </c>
      <c r="C205" s="102">
        <v>64916</v>
      </c>
    </row>
    <row r="206" spans="2:3" x14ac:dyDescent="0.25">
      <c r="B206" s="96" t="s">
        <v>106</v>
      </c>
      <c r="C206" s="102">
        <v>64916</v>
      </c>
    </row>
    <row r="207" spans="2:3" x14ac:dyDescent="0.25">
      <c r="B207" s="97" t="s">
        <v>613</v>
      </c>
      <c r="C207" s="102">
        <v>64916</v>
      </c>
    </row>
    <row r="208" spans="2:3" x14ac:dyDescent="0.25">
      <c r="B208" s="98" t="s">
        <v>438</v>
      </c>
      <c r="C208" s="102">
        <v>64916</v>
      </c>
    </row>
    <row r="209" spans="2:3" x14ac:dyDescent="0.25">
      <c r="B209" s="95" t="s">
        <v>378</v>
      </c>
      <c r="C209" s="102"/>
    </row>
    <row r="210" spans="2:3" x14ac:dyDescent="0.25">
      <c r="B210" s="96" t="s">
        <v>108</v>
      </c>
      <c r="C210" s="102"/>
    </row>
    <row r="211" spans="2:3" x14ac:dyDescent="0.25">
      <c r="B211" s="97" t="s">
        <v>612</v>
      </c>
      <c r="C211" s="102"/>
    </row>
    <row r="212" spans="2:3" x14ac:dyDescent="0.25">
      <c r="B212" s="98" t="s">
        <v>377</v>
      </c>
      <c r="C212" s="102"/>
    </row>
    <row r="213" spans="2:3" x14ac:dyDescent="0.25">
      <c r="B213" s="95" t="s">
        <v>334</v>
      </c>
      <c r="C213" s="102"/>
    </row>
    <row r="214" spans="2:3" x14ac:dyDescent="0.25">
      <c r="B214" s="96" t="s">
        <v>105</v>
      </c>
      <c r="C214" s="102"/>
    </row>
    <row r="215" spans="2:3" x14ac:dyDescent="0.25">
      <c r="B215" s="97" t="s">
        <v>611</v>
      </c>
      <c r="C215" s="102"/>
    </row>
    <row r="216" spans="2:3" x14ac:dyDescent="0.25">
      <c r="B216" s="98" t="s">
        <v>333</v>
      </c>
      <c r="C216" s="102"/>
    </row>
    <row r="217" spans="2:3" x14ac:dyDescent="0.25">
      <c r="B217" s="95" t="s">
        <v>472</v>
      </c>
      <c r="C217" s="102">
        <v>150</v>
      </c>
    </row>
    <row r="218" spans="2:3" x14ac:dyDescent="0.25">
      <c r="B218" s="96" t="s">
        <v>109</v>
      </c>
      <c r="C218" s="102">
        <v>150</v>
      </c>
    </row>
    <row r="219" spans="2:3" x14ac:dyDescent="0.25">
      <c r="B219" s="97" t="s">
        <v>612</v>
      </c>
      <c r="C219" s="102">
        <v>150</v>
      </c>
    </row>
    <row r="220" spans="2:3" x14ac:dyDescent="0.25">
      <c r="B220" s="98" t="s">
        <v>471</v>
      </c>
      <c r="C220" s="102">
        <v>150</v>
      </c>
    </row>
    <row r="221" spans="2:3" x14ac:dyDescent="0.25">
      <c r="B221" s="95" t="s">
        <v>383</v>
      </c>
      <c r="C221" s="102"/>
    </row>
    <row r="222" spans="2:3" x14ac:dyDescent="0.25">
      <c r="B222" s="96" t="s">
        <v>105</v>
      </c>
      <c r="C222" s="102"/>
    </row>
    <row r="223" spans="2:3" x14ac:dyDescent="0.25">
      <c r="B223" s="97" t="s">
        <v>611</v>
      </c>
      <c r="C223" s="102"/>
    </row>
    <row r="224" spans="2:3" x14ac:dyDescent="0.25">
      <c r="B224" s="98" t="s">
        <v>381</v>
      </c>
      <c r="C224" s="102"/>
    </row>
    <row r="225" spans="2:3" x14ac:dyDescent="0.25">
      <c r="B225" s="95" t="s">
        <v>382</v>
      </c>
      <c r="C225" s="102"/>
    </row>
    <row r="226" spans="2:3" x14ac:dyDescent="0.25">
      <c r="B226" s="96" t="s">
        <v>105</v>
      </c>
      <c r="C226" s="102"/>
    </row>
    <row r="227" spans="2:3" x14ac:dyDescent="0.25">
      <c r="B227" s="97" t="s">
        <v>611</v>
      </c>
      <c r="C227" s="102"/>
    </row>
    <row r="228" spans="2:3" x14ac:dyDescent="0.25">
      <c r="B228" s="98" t="s">
        <v>381</v>
      </c>
      <c r="C228" s="102"/>
    </row>
    <row r="229" spans="2:3" x14ac:dyDescent="0.25">
      <c r="B229" s="95" t="s">
        <v>165</v>
      </c>
      <c r="C229" s="102">
        <v>10698</v>
      </c>
    </row>
    <row r="230" spans="2:3" x14ac:dyDescent="0.25">
      <c r="B230" s="96" t="s">
        <v>105</v>
      </c>
      <c r="C230" s="102">
        <v>10698</v>
      </c>
    </row>
    <row r="231" spans="2:3" x14ac:dyDescent="0.25">
      <c r="B231" s="97" t="s">
        <v>611</v>
      </c>
      <c r="C231" s="102">
        <v>10698</v>
      </c>
    </row>
    <row r="232" spans="2:3" x14ac:dyDescent="0.25">
      <c r="B232" s="98" t="s">
        <v>164</v>
      </c>
      <c r="C232" s="102">
        <v>10698</v>
      </c>
    </row>
    <row r="233" spans="2:3" x14ac:dyDescent="0.25">
      <c r="B233" s="98" t="s">
        <v>482</v>
      </c>
      <c r="C233" s="102"/>
    </row>
    <row r="234" spans="2:3" x14ac:dyDescent="0.25">
      <c r="B234" s="95" t="s">
        <v>78</v>
      </c>
      <c r="C234" s="102"/>
    </row>
    <row r="235" spans="2:3" x14ac:dyDescent="0.25">
      <c r="B235" s="96" t="s">
        <v>105</v>
      </c>
      <c r="C235" s="102"/>
    </row>
    <row r="236" spans="2:3" x14ac:dyDescent="0.25">
      <c r="B236" s="97" t="s">
        <v>611</v>
      </c>
      <c r="C236" s="102"/>
    </row>
    <row r="237" spans="2:3" x14ac:dyDescent="0.25">
      <c r="B237" s="98" t="s">
        <v>31</v>
      </c>
      <c r="C237" s="102"/>
    </row>
    <row r="238" spans="2:3" x14ac:dyDescent="0.25">
      <c r="B238" s="95" t="s">
        <v>503</v>
      </c>
      <c r="C238" s="102"/>
    </row>
    <row r="239" spans="2:3" x14ac:dyDescent="0.25">
      <c r="B239" s="96" t="s">
        <v>105</v>
      </c>
      <c r="C239" s="102"/>
    </row>
    <row r="240" spans="2:3" x14ac:dyDescent="0.25">
      <c r="B240" s="97" t="s">
        <v>611</v>
      </c>
      <c r="C240" s="102"/>
    </row>
    <row r="241" spans="2:3" x14ac:dyDescent="0.25">
      <c r="B241" s="98" t="s">
        <v>502</v>
      </c>
      <c r="C241" s="102"/>
    </row>
    <row r="242" spans="2:3" x14ac:dyDescent="0.25">
      <c r="B242" s="98" t="s">
        <v>566</v>
      </c>
      <c r="C242" s="102"/>
    </row>
    <row r="243" spans="2:3" x14ac:dyDescent="0.25">
      <c r="B243" s="95" t="s">
        <v>270</v>
      </c>
      <c r="C243" s="102">
        <v>14450</v>
      </c>
    </row>
    <row r="244" spans="2:3" x14ac:dyDescent="0.25">
      <c r="B244" s="96" t="s">
        <v>105</v>
      </c>
      <c r="C244" s="102">
        <v>14450</v>
      </c>
    </row>
    <row r="245" spans="2:3" x14ac:dyDescent="0.25">
      <c r="B245" s="97" t="s">
        <v>611</v>
      </c>
      <c r="C245" s="102">
        <v>14450</v>
      </c>
    </row>
    <row r="246" spans="2:3" x14ac:dyDescent="0.25">
      <c r="B246" s="98" t="s">
        <v>269</v>
      </c>
      <c r="C246" s="102">
        <v>14450</v>
      </c>
    </row>
    <row r="247" spans="2:3" x14ac:dyDescent="0.25">
      <c r="B247" s="95" t="s">
        <v>62</v>
      </c>
      <c r="C247" s="102"/>
    </row>
    <row r="248" spans="2:3" x14ac:dyDescent="0.25">
      <c r="B248" s="96" t="s">
        <v>105</v>
      </c>
      <c r="C248" s="102"/>
    </row>
    <row r="249" spans="2:3" x14ac:dyDescent="0.25">
      <c r="B249" s="97" t="s">
        <v>611</v>
      </c>
      <c r="C249" s="102"/>
    </row>
    <row r="250" spans="2:3" x14ac:dyDescent="0.25">
      <c r="B250" s="98" t="s">
        <v>13</v>
      </c>
      <c r="C250" s="102"/>
    </row>
    <row r="251" spans="2:3" x14ac:dyDescent="0.25">
      <c r="B251" s="98" t="s">
        <v>14</v>
      </c>
      <c r="C251" s="102"/>
    </row>
    <row r="252" spans="2:3" x14ac:dyDescent="0.25">
      <c r="B252" s="98" t="s">
        <v>309</v>
      </c>
      <c r="C252" s="102"/>
    </row>
    <row r="253" spans="2:3" x14ac:dyDescent="0.25">
      <c r="B253" s="95" t="s">
        <v>173</v>
      </c>
      <c r="C253" s="102"/>
    </row>
    <row r="254" spans="2:3" x14ac:dyDescent="0.25">
      <c r="B254" s="96" t="s">
        <v>105</v>
      </c>
      <c r="C254" s="102"/>
    </row>
    <row r="255" spans="2:3" x14ac:dyDescent="0.25">
      <c r="B255" s="97" t="s">
        <v>611</v>
      </c>
      <c r="C255" s="102"/>
    </row>
    <row r="256" spans="2:3" x14ac:dyDescent="0.25">
      <c r="B256" s="98" t="s">
        <v>172</v>
      </c>
      <c r="C256" s="102"/>
    </row>
    <row r="257" spans="2:3" x14ac:dyDescent="0.25">
      <c r="B257" s="95" t="s">
        <v>175</v>
      </c>
      <c r="C257" s="102"/>
    </row>
    <row r="258" spans="2:3" x14ac:dyDescent="0.25">
      <c r="B258" s="96" t="s">
        <v>107</v>
      </c>
      <c r="C258" s="102"/>
    </row>
    <row r="259" spans="2:3" x14ac:dyDescent="0.25">
      <c r="B259" s="97" t="s">
        <v>610</v>
      </c>
      <c r="C259" s="102"/>
    </row>
    <row r="260" spans="2:3" x14ac:dyDescent="0.25">
      <c r="B260" s="98" t="s">
        <v>174</v>
      </c>
      <c r="C260" s="102"/>
    </row>
    <row r="261" spans="2:3" x14ac:dyDescent="0.25">
      <c r="B261" s="95" t="s">
        <v>545</v>
      </c>
      <c r="C261" s="102"/>
    </row>
    <row r="262" spans="2:3" x14ac:dyDescent="0.25">
      <c r="B262" s="96" t="s">
        <v>105</v>
      </c>
      <c r="C262" s="102"/>
    </row>
    <row r="263" spans="2:3" x14ac:dyDescent="0.25">
      <c r="B263" s="97" t="s">
        <v>611</v>
      </c>
      <c r="C263" s="102"/>
    </row>
    <row r="264" spans="2:3" x14ac:dyDescent="0.25">
      <c r="B264" s="98" t="s">
        <v>544</v>
      </c>
      <c r="C264" s="102"/>
    </row>
    <row r="265" spans="2:3" x14ac:dyDescent="0.25">
      <c r="B265" s="95" t="s">
        <v>552</v>
      </c>
      <c r="C265" s="102">
        <v>56949</v>
      </c>
    </row>
    <row r="266" spans="2:3" x14ac:dyDescent="0.25">
      <c r="B266" s="96" t="s">
        <v>108</v>
      </c>
      <c r="C266" s="102">
        <v>56949</v>
      </c>
    </row>
    <row r="267" spans="2:3" x14ac:dyDescent="0.25">
      <c r="B267" s="97" t="s">
        <v>612</v>
      </c>
      <c r="C267" s="102">
        <v>56949</v>
      </c>
    </row>
    <row r="268" spans="2:3" x14ac:dyDescent="0.25">
      <c r="B268" s="98" t="s">
        <v>551</v>
      </c>
      <c r="C268" s="102">
        <v>56949</v>
      </c>
    </row>
    <row r="269" spans="2:3" x14ac:dyDescent="0.25">
      <c r="B269" s="95" t="s">
        <v>83</v>
      </c>
      <c r="C269" s="102"/>
    </row>
    <row r="270" spans="2:3" x14ac:dyDescent="0.25">
      <c r="B270" s="96" t="s">
        <v>105</v>
      </c>
      <c r="C270" s="102"/>
    </row>
    <row r="271" spans="2:3" x14ac:dyDescent="0.25">
      <c r="B271" s="97" t="s">
        <v>611</v>
      </c>
      <c r="C271" s="102"/>
    </row>
    <row r="272" spans="2:3" x14ac:dyDescent="0.25">
      <c r="B272" s="98" t="s">
        <v>39</v>
      </c>
      <c r="C272" s="102"/>
    </row>
    <row r="273" spans="2:3" x14ac:dyDescent="0.25">
      <c r="B273" s="95" t="s">
        <v>353</v>
      </c>
      <c r="C273" s="102"/>
    </row>
    <row r="274" spans="2:3" x14ac:dyDescent="0.25">
      <c r="B274" s="96" t="s">
        <v>105</v>
      </c>
      <c r="C274" s="102"/>
    </row>
    <row r="275" spans="2:3" x14ac:dyDescent="0.25">
      <c r="B275" s="97" t="s">
        <v>611</v>
      </c>
      <c r="C275" s="102"/>
    </row>
    <row r="276" spans="2:3" x14ac:dyDescent="0.25">
      <c r="B276" s="98" t="s">
        <v>352</v>
      </c>
      <c r="C276" s="102"/>
    </row>
    <row r="277" spans="2:3" x14ac:dyDescent="0.25">
      <c r="B277" s="95" t="s">
        <v>136</v>
      </c>
      <c r="C277" s="102">
        <v>750</v>
      </c>
    </row>
    <row r="278" spans="2:3" x14ac:dyDescent="0.25">
      <c r="B278" s="96" t="s">
        <v>105</v>
      </c>
      <c r="C278" s="102">
        <v>750</v>
      </c>
    </row>
    <row r="279" spans="2:3" x14ac:dyDescent="0.25">
      <c r="B279" s="97" t="s">
        <v>611</v>
      </c>
      <c r="C279" s="102">
        <v>750</v>
      </c>
    </row>
    <row r="280" spans="2:3" x14ac:dyDescent="0.25">
      <c r="B280" s="98" t="s">
        <v>137</v>
      </c>
      <c r="C280" s="102">
        <v>750</v>
      </c>
    </row>
    <row r="281" spans="2:3" x14ac:dyDescent="0.25">
      <c r="B281" s="95" t="s">
        <v>417</v>
      </c>
      <c r="C281" s="102"/>
    </row>
    <row r="282" spans="2:3" x14ac:dyDescent="0.25">
      <c r="B282" s="96" t="s">
        <v>105</v>
      </c>
      <c r="C282" s="102"/>
    </row>
    <row r="283" spans="2:3" x14ac:dyDescent="0.25">
      <c r="B283" s="97" t="s">
        <v>611</v>
      </c>
      <c r="C283" s="102"/>
    </row>
    <row r="284" spans="2:3" x14ac:dyDescent="0.25">
      <c r="B284" s="98" t="s">
        <v>416</v>
      </c>
      <c r="C284" s="102"/>
    </row>
    <row r="285" spans="2:3" x14ac:dyDescent="0.25">
      <c r="B285" s="95" t="s">
        <v>84</v>
      </c>
      <c r="C285" s="102"/>
    </row>
    <row r="286" spans="2:3" x14ac:dyDescent="0.25">
      <c r="B286" s="96" t="s">
        <v>108</v>
      </c>
      <c r="C286" s="102"/>
    </row>
    <row r="287" spans="2:3" x14ac:dyDescent="0.25">
      <c r="B287" s="97" t="s">
        <v>612</v>
      </c>
      <c r="C287" s="102"/>
    </row>
    <row r="288" spans="2:3" x14ac:dyDescent="0.25">
      <c r="B288" s="98" t="s">
        <v>40</v>
      </c>
      <c r="C288" s="102"/>
    </row>
    <row r="289" spans="2:3" x14ac:dyDescent="0.25">
      <c r="B289" s="95" t="s">
        <v>132</v>
      </c>
      <c r="C289" s="102"/>
    </row>
    <row r="290" spans="2:3" x14ac:dyDescent="0.25">
      <c r="B290" s="96" t="s">
        <v>107</v>
      </c>
      <c r="C290" s="102"/>
    </row>
    <row r="291" spans="2:3" x14ac:dyDescent="0.25">
      <c r="B291" s="97" t="s">
        <v>610</v>
      </c>
      <c r="C291" s="102"/>
    </row>
    <row r="292" spans="2:3" x14ac:dyDescent="0.25">
      <c r="B292" s="98" t="s">
        <v>131</v>
      </c>
      <c r="C292" s="102"/>
    </row>
    <row r="293" spans="2:3" x14ac:dyDescent="0.25">
      <c r="B293" s="98" t="s">
        <v>250</v>
      </c>
      <c r="C293" s="102"/>
    </row>
    <row r="294" spans="2:3" x14ac:dyDescent="0.25">
      <c r="B294" s="98" t="s">
        <v>463</v>
      </c>
      <c r="C294" s="102"/>
    </row>
    <row r="295" spans="2:3" x14ac:dyDescent="0.25">
      <c r="B295" s="95" t="s">
        <v>202</v>
      </c>
      <c r="C295" s="102"/>
    </row>
    <row r="296" spans="2:3" x14ac:dyDescent="0.25">
      <c r="B296" s="96" t="s">
        <v>105</v>
      </c>
      <c r="C296" s="102"/>
    </row>
    <row r="297" spans="2:3" x14ac:dyDescent="0.25">
      <c r="B297" s="97" t="s">
        <v>611</v>
      </c>
      <c r="C297" s="102"/>
    </row>
    <row r="298" spans="2:3" x14ac:dyDescent="0.25">
      <c r="B298" s="98" t="s">
        <v>201</v>
      </c>
      <c r="C298" s="102"/>
    </row>
    <row r="299" spans="2:3" x14ac:dyDescent="0.25">
      <c r="B299" s="95" t="s">
        <v>332</v>
      </c>
      <c r="C299" s="102"/>
    </row>
    <row r="300" spans="2:3" x14ac:dyDescent="0.25">
      <c r="B300" s="96" t="s">
        <v>105</v>
      </c>
      <c r="C300" s="102"/>
    </row>
    <row r="301" spans="2:3" x14ac:dyDescent="0.25">
      <c r="B301" s="97" t="s">
        <v>611</v>
      </c>
      <c r="C301" s="102"/>
    </row>
    <row r="302" spans="2:3" x14ac:dyDescent="0.25">
      <c r="B302" s="98" t="s">
        <v>331</v>
      </c>
      <c r="C302" s="102"/>
    </row>
    <row r="303" spans="2:3" x14ac:dyDescent="0.25">
      <c r="B303" s="95" t="s">
        <v>522</v>
      </c>
      <c r="C303" s="102"/>
    </row>
    <row r="304" spans="2:3" x14ac:dyDescent="0.25">
      <c r="B304" s="96" t="s">
        <v>105</v>
      </c>
      <c r="C304" s="102"/>
    </row>
    <row r="305" spans="2:3" x14ac:dyDescent="0.25">
      <c r="B305" s="97" t="s">
        <v>611</v>
      </c>
      <c r="C305" s="102"/>
    </row>
    <row r="306" spans="2:3" x14ac:dyDescent="0.25">
      <c r="B306" s="98" t="s">
        <v>521</v>
      </c>
      <c r="C306" s="102"/>
    </row>
    <row r="307" spans="2:3" x14ac:dyDescent="0.25">
      <c r="B307" s="95" t="s">
        <v>424</v>
      </c>
      <c r="C307" s="102"/>
    </row>
    <row r="308" spans="2:3" x14ac:dyDescent="0.25">
      <c r="B308" s="96" t="s">
        <v>105</v>
      </c>
      <c r="C308" s="102"/>
    </row>
    <row r="309" spans="2:3" x14ac:dyDescent="0.25">
      <c r="B309" s="97" t="s">
        <v>611</v>
      </c>
      <c r="C309" s="102"/>
    </row>
    <row r="310" spans="2:3" x14ac:dyDescent="0.25">
      <c r="B310" s="98" t="s">
        <v>423</v>
      </c>
      <c r="C310" s="102"/>
    </row>
    <row r="311" spans="2:3" x14ac:dyDescent="0.25">
      <c r="B311" s="95" t="s">
        <v>356</v>
      </c>
      <c r="C311" s="102"/>
    </row>
    <row r="312" spans="2:3" x14ac:dyDescent="0.25">
      <c r="B312" s="96" t="s">
        <v>105</v>
      </c>
      <c r="C312" s="102"/>
    </row>
    <row r="313" spans="2:3" x14ac:dyDescent="0.25">
      <c r="B313" s="97" t="s">
        <v>611</v>
      </c>
      <c r="C313" s="102"/>
    </row>
    <row r="314" spans="2:3" x14ac:dyDescent="0.25">
      <c r="B314" s="98" t="s">
        <v>355</v>
      </c>
      <c r="C314" s="102"/>
    </row>
    <row r="315" spans="2:3" x14ac:dyDescent="0.25">
      <c r="B315" s="95" t="s">
        <v>180</v>
      </c>
      <c r="C315" s="102"/>
    </row>
    <row r="316" spans="2:3" x14ac:dyDescent="0.25">
      <c r="B316" s="96" t="s">
        <v>105</v>
      </c>
      <c r="C316" s="102"/>
    </row>
    <row r="317" spans="2:3" x14ac:dyDescent="0.25">
      <c r="B317" s="97" t="s">
        <v>611</v>
      </c>
      <c r="C317" s="102"/>
    </row>
    <row r="318" spans="2:3" x14ac:dyDescent="0.25">
      <c r="B318" s="98" t="s">
        <v>181</v>
      </c>
      <c r="C318" s="102"/>
    </row>
    <row r="319" spans="2:3" x14ac:dyDescent="0.25">
      <c r="B319" s="95" t="s">
        <v>69</v>
      </c>
      <c r="C319" s="102"/>
    </row>
    <row r="320" spans="2:3" x14ac:dyDescent="0.25">
      <c r="B320" s="96" t="s">
        <v>105</v>
      </c>
      <c r="C320" s="102"/>
    </row>
    <row r="321" spans="2:3" x14ac:dyDescent="0.25">
      <c r="B321" s="97" t="s">
        <v>611</v>
      </c>
      <c r="C321" s="102"/>
    </row>
    <row r="322" spans="2:3" x14ac:dyDescent="0.25">
      <c r="B322" s="98" t="s">
        <v>22</v>
      </c>
      <c r="C322" s="102"/>
    </row>
    <row r="323" spans="2:3" x14ac:dyDescent="0.25">
      <c r="B323" s="95" t="s">
        <v>152</v>
      </c>
      <c r="C323" s="102"/>
    </row>
    <row r="324" spans="2:3" x14ac:dyDescent="0.25">
      <c r="B324" s="96" t="s">
        <v>105</v>
      </c>
      <c r="C324" s="102"/>
    </row>
    <row r="325" spans="2:3" x14ac:dyDescent="0.25">
      <c r="B325" s="97" t="s">
        <v>611</v>
      </c>
      <c r="C325" s="102"/>
    </row>
    <row r="326" spans="2:3" x14ac:dyDescent="0.25">
      <c r="B326" s="98" t="s">
        <v>151</v>
      </c>
      <c r="C326" s="102"/>
    </row>
    <row r="327" spans="2:3" x14ac:dyDescent="0.25">
      <c r="B327" s="95" t="s">
        <v>146</v>
      </c>
      <c r="C327" s="102">
        <v>94552</v>
      </c>
    </row>
    <row r="328" spans="2:3" x14ac:dyDescent="0.25">
      <c r="B328" s="96" t="s">
        <v>106</v>
      </c>
      <c r="C328" s="102">
        <v>94552</v>
      </c>
    </row>
    <row r="329" spans="2:3" x14ac:dyDescent="0.25">
      <c r="B329" s="97" t="s">
        <v>613</v>
      </c>
      <c r="C329" s="102">
        <v>94552</v>
      </c>
    </row>
    <row r="330" spans="2:3" x14ac:dyDescent="0.25">
      <c r="B330" s="98" t="s">
        <v>147</v>
      </c>
      <c r="C330" s="102">
        <v>94552</v>
      </c>
    </row>
    <row r="331" spans="2:3" x14ac:dyDescent="0.25">
      <c r="B331" s="95" t="s">
        <v>169</v>
      </c>
      <c r="C331" s="102">
        <v>35534</v>
      </c>
    </row>
    <row r="332" spans="2:3" x14ac:dyDescent="0.25">
      <c r="B332" s="96" t="s">
        <v>105</v>
      </c>
      <c r="C332" s="102">
        <v>35534</v>
      </c>
    </row>
    <row r="333" spans="2:3" x14ac:dyDescent="0.25">
      <c r="B333" s="97" t="s">
        <v>611</v>
      </c>
      <c r="C333" s="102">
        <v>35534</v>
      </c>
    </row>
    <row r="334" spans="2:3" x14ac:dyDescent="0.25">
      <c r="B334" s="98" t="s">
        <v>168</v>
      </c>
      <c r="C334" s="102">
        <v>35534</v>
      </c>
    </row>
    <row r="335" spans="2:3" x14ac:dyDescent="0.25">
      <c r="B335" s="95" t="s">
        <v>507</v>
      </c>
      <c r="C335" s="102">
        <v>1100</v>
      </c>
    </row>
    <row r="336" spans="2:3" x14ac:dyDescent="0.25">
      <c r="B336" s="96" t="s">
        <v>105</v>
      </c>
      <c r="C336" s="102">
        <v>1100</v>
      </c>
    </row>
    <row r="337" spans="2:3" x14ac:dyDescent="0.25">
      <c r="B337" s="97" t="s">
        <v>611</v>
      </c>
      <c r="C337" s="102">
        <v>1100</v>
      </c>
    </row>
    <row r="338" spans="2:3" x14ac:dyDescent="0.25">
      <c r="B338" s="98" t="s">
        <v>506</v>
      </c>
      <c r="C338" s="102">
        <v>1100</v>
      </c>
    </row>
    <row r="339" spans="2:3" x14ac:dyDescent="0.25">
      <c r="B339" s="95" t="s">
        <v>125</v>
      </c>
      <c r="C339" s="102"/>
    </row>
    <row r="340" spans="2:3" x14ac:dyDescent="0.25">
      <c r="B340" s="96" t="s">
        <v>105</v>
      </c>
      <c r="C340" s="102"/>
    </row>
    <row r="341" spans="2:3" x14ac:dyDescent="0.25">
      <c r="B341" s="97" t="s">
        <v>611</v>
      </c>
      <c r="C341" s="102"/>
    </row>
    <row r="342" spans="2:3" x14ac:dyDescent="0.25">
      <c r="B342" s="98" t="s">
        <v>126</v>
      </c>
      <c r="C342" s="102"/>
    </row>
    <row r="343" spans="2:3" x14ac:dyDescent="0.25">
      <c r="B343" s="98" t="s">
        <v>187</v>
      </c>
      <c r="C343" s="102"/>
    </row>
    <row r="344" spans="2:3" x14ac:dyDescent="0.25">
      <c r="B344" s="98" t="s">
        <v>241</v>
      </c>
      <c r="C344" s="102"/>
    </row>
    <row r="345" spans="2:3" x14ac:dyDescent="0.25">
      <c r="B345" s="95" t="s">
        <v>453</v>
      </c>
      <c r="C345" s="102">
        <v>31408</v>
      </c>
    </row>
    <row r="346" spans="2:3" x14ac:dyDescent="0.25">
      <c r="B346" s="96" t="s">
        <v>105</v>
      </c>
      <c r="C346" s="102">
        <v>31408</v>
      </c>
    </row>
    <row r="347" spans="2:3" x14ac:dyDescent="0.25">
      <c r="B347" s="97" t="s">
        <v>611</v>
      </c>
      <c r="C347" s="102">
        <v>31408</v>
      </c>
    </row>
    <row r="348" spans="2:3" x14ac:dyDescent="0.25">
      <c r="B348" s="98" t="s">
        <v>452</v>
      </c>
      <c r="C348" s="102">
        <v>31408</v>
      </c>
    </row>
    <row r="349" spans="2:3" x14ac:dyDescent="0.25">
      <c r="B349" s="95" t="s">
        <v>455</v>
      </c>
      <c r="C349" s="102">
        <v>149442</v>
      </c>
    </row>
    <row r="350" spans="2:3" x14ac:dyDescent="0.25">
      <c r="B350" s="96" t="s">
        <v>106</v>
      </c>
      <c r="C350" s="102">
        <v>149442</v>
      </c>
    </row>
    <row r="351" spans="2:3" x14ac:dyDescent="0.25">
      <c r="B351" s="97" t="s">
        <v>613</v>
      </c>
      <c r="C351" s="102">
        <v>149442</v>
      </c>
    </row>
    <row r="352" spans="2:3" x14ac:dyDescent="0.25">
      <c r="B352" s="98" t="s">
        <v>454</v>
      </c>
      <c r="C352" s="102">
        <v>149442</v>
      </c>
    </row>
    <row r="353" spans="2:3" x14ac:dyDescent="0.25">
      <c r="B353" s="95" t="s">
        <v>374</v>
      </c>
      <c r="C353" s="102"/>
    </row>
    <row r="354" spans="2:3" x14ac:dyDescent="0.25">
      <c r="B354" s="96" t="s">
        <v>105</v>
      </c>
      <c r="C354" s="102"/>
    </row>
    <row r="355" spans="2:3" x14ac:dyDescent="0.25">
      <c r="B355" s="97" t="s">
        <v>611</v>
      </c>
      <c r="C355" s="102"/>
    </row>
    <row r="356" spans="2:3" x14ac:dyDescent="0.25">
      <c r="B356" s="98" t="s">
        <v>373</v>
      </c>
      <c r="C356" s="102"/>
    </row>
    <row r="357" spans="2:3" x14ac:dyDescent="0.25">
      <c r="B357" s="95" t="s">
        <v>565</v>
      </c>
      <c r="C357" s="102"/>
    </row>
    <row r="358" spans="2:3" x14ac:dyDescent="0.25">
      <c r="B358" s="96" t="s">
        <v>106</v>
      </c>
      <c r="C358" s="102"/>
    </row>
    <row r="359" spans="2:3" x14ac:dyDescent="0.25">
      <c r="B359" s="97" t="s">
        <v>613</v>
      </c>
      <c r="C359" s="102"/>
    </row>
    <row r="360" spans="2:3" x14ac:dyDescent="0.25">
      <c r="B360" s="98" t="s">
        <v>564</v>
      </c>
      <c r="C360" s="102"/>
    </row>
    <row r="361" spans="2:3" x14ac:dyDescent="0.25">
      <c r="B361" s="95" t="s">
        <v>189</v>
      </c>
      <c r="C361" s="102"/>
    </row>
    <row r="362" spans="2:3" x14ac:dyDescent="0.25">
      <c r="B362" s="96" t="s">
        <v>105</v>
      </c>
      <c r="C362" s="102"/>
    </row>
    <row r="363" spans="2:3" x14ac:dyDescent="0.25">
      <c r="B363" s="97" t="s">
        <v>611</v>
      </c>
      <c r="C363" s="102"/>
    </row>
    <row r="364" spans="2:3" x14ac:dyDescent="0.25">
      <c r="B364" s="98" t="s">
        <v>190</v>
      </c>
      <c r="C364" s="102"/>
    </row>
    <row r="365" spans="2:3" x14ac:dyDescent="0.25">
      <c r="B365" s="98" t="s">
        <v>371</v>
      </c>
      <c r="C365" s="102"/>
    </row>
    <row r="366" spans="2:3" x14ac:dyDescent="0.25">
      <c r="B366" s="95" t="s">
        <v>391</v>
      </c>
      <c r="C366" s="102">
        <v>16300</v>
      </c>
    </row>
    <row r="367" spans="2:3" x14ac:dyDescent="0.25">
      <c r="B367" s="96" t="s">
        <v>110</v>
      </c>
      <c r="C367" s="102">
        <v>16300</v>
      </c>
    </row>
    <row r="368" spans="2:3" x14ac:dyDescent="0.25">
      <c r="B368" s="97" t="s">
        <v>612</v>
      </c>
      <c r="C368" s="102">
        <v>16300</v>
      </c>
    </row>
    <row r="369" spans="2:3" x14ac:dyDescent="0.25">
      <c r="B369" s="98" t="s">
        <v>390</v>
      </c>
      <c r="C369" s="102">
        <v>16300</v>
      </c>
    </row>
    <row r="370" spans="2:3" x14ac:dyDescent="0.25">
      <c r="B370" s="95" t="s">
        <v>389</v>
      </c>
      <c r="C370" s="102">
        <v>111340</v>
      </c>
    </row>
    <row r="371" spans="2:3" x14ac:dyDescent="0.25">
      <c r="B371" s="96" t="s">
        <v>110</v>
      </c>
      <c r="C371" s="102">
        <v>111340</v>
      </c>
    </row>
    <row r="372" spans="2:3" x14ac:dyDescent="0.25">
      <c r="B372" s="97" t="s">
        <v>612</v>
      </c>
      <c r="C372" s="102">
        <v>111340</v>
      </c>
    </row>
    <row r="373" spans="2:3" x14ac:dyDescent="0.25">
      <c r="B373" s="98" t="s">
        <v>388</v>
      </c>
      <c r="C373" s="102">
        <v>111340</v>
      </c>
    </row>
    <row r="374" spans="2:3" x14ac:dyDescent="0.25">
      <c r="B374" s="95" t="s">
        <v>191</v>
      </c>
      <c r="C374" s="102"/>
    </row>
    <row r="375" spans="2:3" x14ac:dyDescent="0.25">
      <c r="B375" s="96" t="s">
        <v>105</v>
      </c>
      <c r="C375" s="102"/>
    </row>
    <row r="376" spans="2:3" x14ac:dyDescent="0.25">
      <c r="B376" s="97" t="s">
        <v>611</v>
      </c>
      <c r="C376" s="102"/>
    </row>
    <row r="377" spans="2:3" x14ac:dyDescent="0.25">
      <c r="B377" s="98" t="s">
        <v>192</v>
      </c>
      <c r="C377" s="102"/>
    </row>
    <row r="378" spans="2:3" x14ac:dyDescent="0.25">
      <c r="B378" s="95" t="s">
        <v>197</v>
      </c>
      <c r="C378" s="102">
        <v>95586</v>
      </c>
    </row>
    <row r="379" spans="2:3" x14ac:dyDescent="0.25">
      <c r="B379" s="96" t="s">
        <v>106</v>
      </c>
      <c r="C379" s="102">
        <v>95586</v>
      </c>
    </row>
    <row r="380" spans="2:3" x14ac:dyDescent="0.25">
      <c r="B380" s="97" t="s">
        <v>613</v>
      </c>
      <c r="C380" s="102">
        <v>95586</v>
      </c>
    </row>
    <row r="381" spans="2:3" x14ac:dyDescent="0.25">
      <c r="B381" s="98" t="s">
        <v>196</v>
      </c>
      <c r="C381" s="102">
        <v>95586</v>
      </c>
    </row>
    <row r="382" spans="2:3" x14ac:dyDescent="0.25">
      <c r="B382" s="95" t="s">
        <v>495</v>
      </c>
      <c r="C382" s="102">
        <v>28346</v>
      </c>
    </row>
    <row r="383" spans="2:3" x14ac:dyDescent="0.25">
      <c r="B383" s="96" t="s">
        <v>105</v>
      </c>
      <c r="C383" s="102">
        <v>28346</v>
      </c>
    </row>
    <row r="384" spans="2:3" x14ac:dyDescent="0.25">
      <c r="B384" s="97" t="s">
        <v>611</v>
      </c>
      <c r="C384" s="102">
        <v>28346</v>
      </c>
    </row>
    <row r="385" spans="2:3" x14ac:dyDescent="0.25">
      <c r="B385" s="98" t="s">
        <v>494</v>
      </c>
      <c r="C385" s="102">
        <v>28346</v>
      </c>
    </row>
    <row r="386" spans="2:3" x14ac:dyDescent="0.25">
      <c r="B386" s="95" t="s">
        <v>200</v>
      </c>
      <c r="C386" s="102"/>
    </row>
    <row r="387" spans="2:3" x14ac:dyDescent="0.25">
      <c r="B387" s="96" t="s">
        <v>105</v>
      </c>
      <c r="C387" s="102"/>
    </row>
    <row r="388" spans="2:3" x14ac:dyDescent="0.25">
      <c r="B388" s="97" t="s">
        <v>611</v>
      </c>
      <c r="C388" s="102"/>
    </row>
    <row r="389" spans="2:3" x14ac:dyDescent="0.25">
      <c r="B389" s="98" t="s">
        <v>199</v>
      </c>
      <c r="C389" s="102"/>
    </row>
    <row r="390" spans="2:3" x14ac:dyDescent="0.25">
      <c r="B390" s="95" t="s">
        <v>303</v>
      </c>
      <c r="C390" s="102"/>
    </row>
    <row r="391" spans="2:3" x14ac:dyDescent="0.25">
      <c r="B391" s="96" t="s">
        <v>105</v>
      </c>
      <c r="C391" s="102"/>
    </row>
    <row r="392" spans="2:3" x14ac:dyDescent="0.25">
      <c r="B392" s="97" t="s">
        <v>611</v>
      </c>
      <c r="C392" s="102"/>
    </row>
    <row r="393" spans="2:3" x14ac:dyDescent="0.25">
      <c r="B393" s="98" t="s">
        <v>302</v>
      </c>
      <c r="C393" s="102"/>
    </row>
    <row r="394" spans="2:3" x14ac:dyDescent="0.25">
      <c r="B394" s="95" t="s">
        <v>574</v>
      </c>
      <c r="C394" s="102"/>
    </row>
    <row r="395" spans="2:3" x14ac:dyDescent="0.25">
      <c r="B395" s="96" t="s">
        <v>109</v>
      </c>
      <c r="C395" s="102"/>
    </row>
    <row r="396" spans="2:3" x14ac:dyDescent="0.25">
      <c r="B396" s="97" t="s">
        <v>612</v>
      </c>
      <c r="C396" s="102"/>
    </row>
    <row r="397" spans="2:3" x14ac:dyDescent="0.25">
      <c r="B397" s="98" t="s">
        <v>573</v>
      </c>
      <c r="C397" s="102"/>
    </row>
    <row r="398" spans="2:3" x14ac:dyDescent="0.25">
      <c r="B398" s="95" t="s">
        <v>369</v>
      </c>
      <c r="C398" s="102"/>
    </row>
    <row r="399" spans="2:3" x14ac:dyDescent="0.25">
      <c r="B399" s="96" t="s">
        <v>105</v>
      </c>
      <c r="C399" s="102"/>
    </row>
    <row r="400" spans="2:3" x14ac:dyDescent="0.25">
      <c r="B400" s="97" t="s">
        <v>611</v>
      </c>
      <c r="C400" s="102"/>
    </row>
    <row r="401" spans="2:3" x14ac:dyDescent="0.25">
      <c r="B401" s="98" t="s">
        <v>368</v>
      </c>
      <c r="C401" s="102"/>
    </row>
    <row r="402" spans="2:3" x14ac:dyDescent="0.25">
      <c r="B402" s="95" t="s">
        <v>222</v>
      </c>
      <c r="C402" s="102"/>
    </row>
    <row r="403" spans="2:3" x14ac:dyDescent="0.25">
      <c r="B403" s="96" t="s">
        <v>105</v>
      </c>
      <c r="C403" s="102"/>
    </row>
    <row r="404" spans="2:3" x14ac:dyDescent="0.25">
      <c r="B404" s="97" t="s">
        <v>611</v>
      </c>
      <c r="C404" s="102"/>
    </row>
    <row r="405" spans="2:3" x14ac:dyDescent="0.25">
      <c r="B405" s="98" t="s">
        <v>221</v>
      </c>
      <c r="C405" s="102"/>
    </row>
    <row r="406" spans="2:3" x14ac:dyDescent="0.25">
      <c r="B406" s="95" t="s">
        <v>212</v>
      </c>
      <c r="C406" s="102">
        <v>4820</v>
      </c>
    </row>
    <row r="407" spans="2:3" x14ac:dyDescent="0.25">
      <c r="B407" s="96" t="s">
        <v>105</v>
      </c>
      <c r="C407" s="102">
        <v>4820</v>
      </c>
    </row>
    <row r="408" spans="2:3" x14ac:dyDescent="0.25">
      <c r="B408" s="97" t="s">
        <v>611</v>
      </c>
      <c r="C408" s="102">
        <v>4820</v>
      </c>
    </row>
    <row r="409" spans="2:3" x14ac:dyDescent="0.25">
      <c r="B409" s="98" t="s">
        <v>211</v>
      </c>
      <c r="C409" s="102">
        <v>4820</v>
      </c>
    </row>
    <row r="410" spans="2:3" x14ac:dyDescent="0.25">
      <c r="B410" s="95" t="s">
        <v>167</v>
      </c>
      <c r="C410" s="102">
        <v>91275</v>
      </c>
    </row>
    <row r="411" spans="2:3" x14ac:dyDescent="0.25">
      <c r="B411" s="96" t="s">
        <v>106</v>
      </c>
      <c r="C411" s="102">
        <v>91275</v>
      </c>
    </row>
    <row r="412" spans="2:3" x14ac:dyDescent="0.25">
      <c r="B412" s="97" t="s">
        <v>613</v>
      </c>
      <c r="C412" s="102">
        <v>91275</v>
      </c>
    </row>
    <row r="413" spans="2:3" x14ac:dyDescent="0.25">
      <c r="B413" s="98" t="s">
        <v>166</v>
      </c>
      <c r="C413" s="102">
        <v>13030</v>
      </c>
    </row>
    <row r="414" spans="2:3" x14ac:dyDescent="0.25">
      <c r="B414" s="98" t="s">
        <v>195</v>
      </c>
      <c r="C414" s="102">
        <v>600</v>
      </c>
    </row>
    <row r="415" spans="2:3" x14ac:dyDescent="0.25">
      <c r="B415" s="98" t="s">
        <v>198</v>
      </c>
      <c r="C415" s="102">
        <v>12900</v>
      </c>
    </row>
    <row r="416" spans="2:3" x14ac:dyDescent="0.25">
      <c r="B416" s="98" t="s">
        <v>335</v>
      </c>
      <c r="C416" s="102">
        <v>64745</v>
      </c>
    </row>
    <row r="417" spans="2:3" x14ac:dyDescent="0.25">
      <c r="B417" s="95" t="s">
        <v>220</v>
      </c>
      <c r="C417" s="102">
        <v>1800</v>
      </c>
    </row>
    <row r="418" spans="2:3" x14ac:dyDescent="0.25">
      <c r="B418" s="96" t="s">
        <v>106</v>
      </c>
      <c r="C418" s="102">
        <v>1800</v>
      </c>
    </row>
    <row r="419" spans="2:3" x14ac:dyDescent="0.25">
      <c r="B419" s="97" t="s">
        <v>613</v>
      </c>
      <c r="C419" s="102">
        <v>1800</v>
      </c>
    </row>
    <row r="420" spans="2:3" x14ac:dyDescent="0.25">
      <c r="B420" s="98" t="s">
        <v>219</v>
      </c>
      <c r="C420" s="102">
        <v>1800</v>
      </c>
    </row>
    <row r="421" spans="2:3" x14ac:dyDescent="0.25">
      <c r="B421" s="98" t="s">
        <v>313</v>
      </c>
      <c r="C421" s="102"/>
    </row>
    <row r="422" spans="2:3" x14ac:dyDescent="0.25">
      <c r="B422" s="95" t="s">
        <v>226</v>
      </c>
      <c r="C422" s="102"/>
    </row>
    <row r="423" spans="2:3" x14ac:dyDescent="0.25">
      <c r="B423" s="96" t="s">
        <v>105</v>
      </c>
      <c r="C423" s="102"/>
    </row>
    <row r="424" spans="2:3" x14ac:dyDescent="0.25">
      <c r="B424" s="97" t="s">
        <v>611</v>
      </c>
      <c r="C424" s="102"/>
    </row>
    <row r="425" spans="2:3" x14ac:dyDescent="0.25">
      <c r="B425" s="98" t="s">
        <v>225</v>
      </c>
      <c r="C425" s="102"/>
    </row>
    <row r="426" spans="2:3" x14ac:dyDescent="0.25">
      <c r="B426" s="95" t="s">
        <v>65</v>
      </c>
      <c r="C426" s="102">
        <v>199089</v>
      </c>
    </row>
    <row r="427" spans="2:3" x14ac:dyDescent="0.25">
      <c r="B427" s="96" t="s">
        <v>109</v>
      </c>
      <c r="C427" s="102">
        <v>199089</v>
      </c>
    </row>
    <row r="428" spans="2:3" x14ac:dyDescent="0.25">
      <c r="B428" s="97" t="s">
        <v>612</v>
      </c>
      <c r="C428" s="102">
        <v>199089</v>
      </c>
    </row>
    <row r="429" spans="2:3" x14ac:dyDescent="0.25">
      <c r="B429" s="98" t="s">
        <v>17</v>
      </c>
      <c r="C429" s="102">
        <v>33150</v>
      </c>
    </row>
    <row r="430" spans="2:3" x14ac:dyDescent="0.25">
      <c r="B430" s="98" t="s">
        <v>601</v>
      </c>
      <c r="C430" s="102">
        <v>3500</v>
      </c>
    </row>
    <row r="431" spans="2:3" x14ac:dyDescent="0.25">
      <c r="B431" s="98" t="s">
        <v>163</v>
      </c>
      <c r="C431" s="102">
        <v>5100</v>
      </c>
    </row>
    <row r="432" spans="2:3" x14ac:dyDescent="0.25">
      <c r="B432" s="98" t="s">
        <v>186</v>
      </c>
      <c r="C432" s="102"/>
    </row>
    <row r="433" spans="2:3" x14ac:dyDescent="0.25">
      <c r="B433" s="98" t="s">
        <v>210</v>
      </c>
      <c r="C433" s="102">
        <v>1150</v>
      </c>
    </row>
    <row r="434" spans="2:3" x14ac:dyDescent="0.25">
      <c r="B434" s="98" t="s">
        <v>323</v>
      </c>
      <c r="C434" s="102">
        <v>900</v>
      </c>
    </row>
    <row r="435" spans="2:3" x14ac:dyDescent="0.25">
      <c r="B435" s="98" t="s">
        <v>443</v>
      </c>
      <c r="C435" s="102"/>
    </row>
    <row r="436" spans="2:3" x14ac:dyDescent="0.25">
      <c r="B436" s="98" t="s">
        <v>447</v>
      </c>
      <c r="C436" s="102">
        <v>155289</v>
      </c>
    </row>
    <row r="437" spans="2:3" x14ac:dyDescent="0.25">
      <c r="B437" s="95" t="s">
        <v>142</v>
      </c>
      <c r="C437" s="102">
        <v>44837</v>
      </c>
    </row>
    <row r="438" spans="2:3" x14ac:dyDescent="0.25">
      <c r="B438" s="96" t="s">
        <v>106</v>
      </c>
      <c r="C438" s="102">
        <v>44837</v>
      </c>
    </row>
    <row r="439" spans="2:3" x14ac:dyDescent="0.25">
      <c r="B439" s="97" t="s">
        <v>613</v>
      </c>
      <c r="C439" s="102">
        <v>44837</v>
      </c>
    </row>
    <row r="440" spans="2:3" x14ac:dyDescent="0.25">
      <c r="B440" s="98" t="s">
        <v>143</v>
      </c>
      <c r="C440" s="102">
        <v>4000</v>
      </c>
    </row>
    <row r="441" spans="2:3" x14ac:dyDescent="0.25">
      <c r="B441" s="98" t="s">
        <v>258</v>
      </c>
      <c r="C441" s="102">
        <v>40837</v>
      </c>
    </row>
    <row r="442" spans="2:3" x14ac:dyDescent="0.25">
      <c r="B442" s="95" t="s">
        <v>81</v>
      </c>
      <c r="C442" s="102"/>
    </row>
    <row r="443" spans="2:3" x14ac:dyDescent="0.25">
      <c r="B443" s="96" t="s">
        <v>105</v>
      </c>
      <c r="C443" s="102"/>
    </row>
    <row r="444" spans="2:3" x14ac:dyDescent="0.25">
      <c r="B444" s="97" t="s">
        <v>611</v>
      </c>
      <c r="C444" s="102"/>
    </row>
    <row r="445" spans="2:3" x14ac:dyDescent="0.25">
      <c r="B445" s="98" t="s">
        <v>36</v>
      </c>
      <c r="C445" s="102"/>
    </row>
    <row r="446" spans="2:3" x14ac:dyDescent="0.25">
      <c r="B446" s="95" t="s">
        <v>77</v>
      </c>
      <c r="C446" s="102"/>
    </row>
    <row r="447" spans="2:3" x14ac:dyDescent="0.25">
      <c r="B447" s="96" t="s">
        <v>105</v>
      </c>
      <c r="C447" s="102"/>
    </row>
    <row r="448" spans="2:3" x14ac:dyDescent="0.25">
      <c r="B448" s="97" t="s">
        <v>611</v>
      </c>
      <c r="C448" s="102"/>
    </row>
    <row r="449" spans="2:3" x14ac:dyDescent="0.25">
      <c r="B449" s="98" t="s">
        <v>32</v>
      </c>
      <c r="C449" s="102"/>
    </row>
    <row r="450" spans="2:3" x14ac:dyDescent="0.25">
      <c r="B450" s="95" t="s">
        <v>240</v>
      </c>
      <c r="C450" s="102">
        <v>36295</v>
      </c>
    </row>
    <row r="451" spans="2:3" x14ac:dyDescent="0.25">
      <c r="B451" s="96" t="s">
        <v>107</v>
      </c>
      <c r="C451" s="102">
        <v>36295</v>
      </c>
    </row>
    <row r="452" spans="2:3" x14ac:dyDescent="0.25">
      <c r="B452" s="97" t="s">
        <v>610</v>
      </c>
      <c r="C452" s="102">
        <v>36295</v>
      </c>
    </row>
    <row r="453" spans="2:3" x14ac:dyDescent="0.25">
      <c r="B453" s="98" t="s">
        <v>240</v>
      </c>
      <c r="C453" s="102">
        <v>27001</v>
      </c>
    </row>
    <row r="454" spans="2:3" x14ac:dyDescent="0.25">
      <c r="B454" s="98" t="s">
        <v>276</v>
      </c>
      <c r="C454" s="102">
        <v>4450</v>
      </c>
    </row>
    <row r="455" spans="2:3" x14ac:dyDescent="0.25">
      <c r="B455" s="98" t="s">
        <v>541</v>
      </c>
      <c r="C455" s="102">
        <v>4844</v>
      </c>
    </row>
    <row r="456" spans="2:3" x14ac:dyDescent="0.25">
      <c r="B456" s="95" t="s">
        <v>530</v>
      </c>
      <c r="C456" s="102"/>
    </row>
    <row r="457" spans="2:3" x14ac:dyDescent="0.25">
      <c r="B457" s="96" t="s">
        <v>105</v>
      </c>
      <c r="C457" s="102"/>
    </row>
    <row r="458" spans="2:3" x14ac:dyDescent="0.25">
      <c r="B458" s="97" t="s">
        <v>611</v>
      </c>
      <c r="C458" s="102"/>
    </row>
    <row r="459" spans="2:3" x14ac:dyDescent="0.25">
      <c r="B459" s="98" t="s">
        <v>529</v>
      </c>
      <c r="C459" s="102"/>
    </row>
    <row r="460" spans="2:3" x14ac:dyDescent="0.25">
      <c r="B460" s="95" t="s">
        <v>243</v>
      </c>
      <c r="C460" s="102">
        <v>3850</v>
      </c>
    </row>
    <row r="461" spans="2:3" x14ac:dyDescent="0.25">
      <c r="B461" s="96" t="s">
        <v>105</v>
      </c>
      <c r="C461" s="102">
        <v>3850</v>
      </c>
    </row>
    <row r="462" spans="2:3" x14ac:dyDescent="0.25">
      <c r="B462" s="97" t="s">
        <v>611</v>
      </c>
      <c r="C462" s="102">
        <v>3850</v>
      </c>
    </row>
    <row r="463" spans="2:3" x14ac:dyDescent="0.25">
      <c r="B463" s="98" t="s">
        <v>242</v>
      </c>
      <c r="C463" s="102">
        <v>3850</v>
      </c>
    </row>
    <row r="464" spans="2:3" x14ac:dyDescent="0.25">
      <c r="B464" s="95" t="s">
        <v>153</v>
      </c>
      <c r="C464" s="102">
        <v>433255</v>
      </c>
    </row>
    <row r="465" spans="2:3" x14ac:dyDescent="0.25">
      <c r="B465" s="96" t="s">
        <v>107</v>
      </c>
      <c r="C465" s="102">
        <v>433255</v>
      </c>
    </row>
    <row r="466" spans="2:3" x14ac:dyDescent="0.25">
      <c r="B466" s="97" t="s">
        <v>610</v>
      </c>
      <c r="C466" s="102">
        <v>433255</v>
      </c>
    </row>
    <row r="467" spans="2:3" x14ac:dyDescent="0.25">
      <c r="B467" s="98" t="s">
        <v>154</v>
      </c>
      <c r="C467" s="102">
        <v>66022</v>
      </c>
    </row>
    <row r="468" spans="2:3" x14ac:dyDescent="0.25">
      <c r="B468" s="98" t="s">
        <v>203</v>
      </c>
      <c r="C468" s="102">
        <v>91247</v>
      </c>
    </row>
    <row r="469" spans="2:3" x14ac:dyDescent="0.25">
      <c r="B469" s="98" t="s">
        <v>234</v>
      </c>
      <c r="C469" s="102">
        <v>195607</v>
      </c>
    </row>
    <row r="470" spans="2:3" x14ac:dyDescent="0.25">
      <c r="B470" s="98" t="s">
        <v>402</v>
      </c>
      <c r="C470" s="102">
        <v>80379</v>
      </c>
    </row>
    <row r="471" spans="2:3" x14ac:dyDescent="0.25">
      <c r="B471" s="95" t="s">
        <v>259</v>
      </c>
      <c r="C471" s="102">
        <v>5200</v>
      </c>
    </row>
    <row r="472" spans="2:3" x14ac:dyDescent="0.25">
      <c r="B472" s="96" t="s">
        <v>105</v>
      </c>
      <c r="C472" s="102">
        <v>5200</v>
      </c>
    </row>
    <row r="473" spans="2:3" x14ac:dyDescent="0.25">
      <c r="B473" s="97" t="s">
        <v>611</v>
      </c>
      <c r="C473" s="102">
        <v>5200</v>
      </c>
    </row>
    <row r="474" spans="2:3" x14ac:dyDescent="0.25">
      <c r="B474" s="98" t="s">
        <v>258</v>
      </c>
      <c r="C474" s="102">
        <v>5200</v>
      </c>
    </row>
    <row r="475" spans="2:3" x14ac:dyDescent="0.25">
      <c r="B475" s="95" t="s">
        <v>79</v>
      </c>
      <c r="C475" s="102"/>
    </row>
    <row r="476" spans="2:3" x14ac:dyDescent="0.25">
      <c r="B476" s="96" t="s">
        <v>105</v>
      </c>
      <c r="C476" s="102"/>
    </row>
    <row r="477" spans="2:3" x14ac:dyDescent="0.25">
      <c r="B477" s="97" t="s">
        <v>611</v>
      </c>
      <c r="C477" s="102"/>
    </row>
    <row r="478" spans="2:3" x14ac:dyDescent="0.25">
      <c r="B478" s="98" t="s">
        <v>33</v>
      </c>
      <c r="C478" s="102"/>
    </row>
    <row r="479" spans="2:3" x14ac:dyDescent="0.25">
      <c r="B479" s="95" t="s">
        <v>63</v>
      </c>
      <c r="C479" s="102"/>
    </row>
    <row r="480" spans="2:3" x14ac:dyDescent="0.25">
      <c r="B480" s="96" t="s">
        <v>105</v>
      </c>
      <c r="C480" s="102"/>
    </row>
    <row r="481" spans="2:3" x14ac:dyDescent="0.25">
      <c r="B481" s="97" t="s">
        <v>611</v>
      </c>
      <c r="C481" s="102"/>
    </row>
    <row r="482" spans="2:3" x14ac:dyDescent="0.25">
      <c r="B482" s="98" t="s">
        <v>15</v>
      </c>
      <c r="C482" s="102"/>
    </row>
    <row r="483" spans="2:3" x14ac:dyDescent="0.25">
      <c r="B483" s="98" t="s">
        <v>557</v>
      </c>
      <c r="C483" s="102"/>
    </row>
    <row r="484" spans="2:3" x14ac:dyDescent="0.25">
      <c r="B484" s="95" t="s">
        <v>528</v>
      </c>
      <c r="C484" s="102"/>
    </row>
    <row r="485" spans="2:3" x14ac:dyDescent="0.25">
      <c r="B485" s="96" t="s">
        <v>106</v>
      </c>
      <c r="C485" s="102"/>
    </row>
    <row r="486" spans="2:3" x14ac:dyDescent="0.25">
      <c r="B486" s="97" t="s">
        <v>613</v>
      </c>
      <c r="C486" s="102"/>
    </row>
    <row r="487" spans="2:3" x14ac:dyDescent="0.25">
      <c r="B487" s="98" t="s">
        <v>527</v>
      </c>
      <c r="C487" s="102"/>
    </row>
    <row r="488" spans="2:3" x14ac:dyDescent="0.25">
      <c r="B488" s="95" t="s">
        <v>91</v>
      </c>
      <c r="C488" s="102">
        <v>319516</v>
      </c>
    </row>
    <row r="489" spans="2:3" x14ac:dyDescent="0.25">
      <c r="B489" s="96" t="s">
        <v>107</v>
      </c>
      <c r="C489" s="102">
        <v>319516</v>
      </c>
    </row>
    <row r="490" spans="2:3" x14ac:dyDescent="0.25">
      <c r="B490" s="97" t="s">
        <v>610</v>
      </c>
      <c r="C490" s="102">
        <v>319516</v>
      </c>
    </row>
    <row r="491" spans="2:3" x14ac:dyDescent="0.25">
      <c r="B491" s="98">
        <v>118</v>
      </c>
      <c r="C491" s="102">
        <v>305916</v>
      </c>
    </row>
    <row r="492" spans="2:3" x14ac:dyDescent="0.25">
      <c r="B492" s="98" t="s">
        <v>362</v>
      </c>
      <c r="C492" s="102">
        <v>13600</v>
      </c>
    </row>
    <row r="493" spans="2:3" x14ac:dyDescent="0.25">
      <c r="B493" s="95" t="s">
        <v>505</v>
      </c>
      <c r="C493" s="102"/>
    </row>
    <row r="494" spans="2:3" x14ac:dyDescent="0.25">
      <c r="B494" s="96" t="s">
        <v>105</v>
      </c>
      <c r="C494" s="102"/>
    </row>
    <row r="495" spans="2:3" x14ac:dyDescent="0.25">
      <c r="B495" s="97" t="s">
        <v>611</v>
      </c>
      <c r="C495" s="102"/>
    </row>
    <row r="496" spans="2:3" x14ac:dyDescent="0.25">
      <c r="B496" s="98" t="s">
        <v>504</v>
      </c>
      <c r="C496" s="102"/>
    </row>
    <row r="497" spans="2:3" x14ac:dyDescent="0.25">
      <c r="B497" s="95" t="s">
        <v>71</v>
      </c>
      <c r="C497" s="102"/>
    </row>
    <row r="498" spans="2:3" x14ac:dyDescent="0.25">
      <c r="B498" s="96" t="s">
        <v>105</v>
      </c>
      <c r="C498" s="102"/>
    </row>
    <row r="499" spans="2:3" x14ac:dyDescent="0.25">
      <c r="B499" s="97" t="s">
        <v>611</v>
      </c>
      <c r="C499" s="102"/>
    </row>
    <row r="500" spans="2:3" x14ac:dyDescent="0.25">
      <c r="B500" s="98" t="s">
        <v>25</v>
      </c>
      <c r="C500" s="102"/>
    </row>
    <row r="501" spans="2:3" x14ac:dyDescent="0.25">
      <c r="B501" s="95" t="s">
        <v>279</v>
      </c>
      <c r="C501" s="102">
        <v>33699</v>
      </c>
    </row>
    <row r="502" spans="2:3" x14ac:dyDescent="0.25">
      <c r="B502" s="96" t="s">
        <v>107</v>
      </c>
      <c r="C502" s="102">
        <v>33699</v>
      </c>
    </row>
    <row r="503" spans="2:3" x14ac:dyDescent="0.25">
      <c r="B503" s="97" t="s">
        <v>610</v>
      </c>
      <c r="C503" s="102">
        <v>33699</v>
      </c>
    </row>
    <row r="504" spans="2:3" x14ac:dyDescent="0.25">
      <c r="B504" s="98" t="s">
        <v>602</v>
      </c>
      <c r="C504" s="102"/>
    </row>
    <row r="505" spans="2:3" x14ac:dyDescent="0.25">
      <c r="B505" s="98" t="s">
        <v>279</v>
      </c>
      <c r="C505" s="102">
        <v>32759</v>
      </c>
    </row>
    <row r="506" spans="2:3" x14ac:dyDescent="0.25">
      <c r="B506" s="98" t="s">
        <v>280</v>
      </c>
      <c r="C506" s="102">
        <v>10</v>
      </c>
    </row>
    <row r="507" spans="2:3" x14ac:dyDescent="0.25">
      <c r="B507" s="98" t="s">
        <v>281</v>
      </c>
      <c r="C507" s="102">
        <v>930</v>
      </c>
    </row>
    <row r="508" spans="2:3" x14ac:dyDescent="0.25">
      <c r="B508" s="95" t="s">
        <v>183</v>
      </c>
      <c r="C508" s="102"/>
    </row>
    <row r="509" spans="2:3" x14ac:dyDescent="0.25">
      <c r="B509" s="96" t="s">
        <v>105</v>
      </c>
      <c r="C509" s="102"/>
    </row>
    <row r="510" spans="2:3" x14ac:dyDescent="0.25">
      <c r="B510" s="97" t="s">
        <v>611</v>
      </c>
      <c r="C510" s="102"/>
    </row>
    <row r="511" spans="2:3" x14ac:dyDescent="0.25">
      <c r="B511" s="98" t="s">
        <v>182</v>
      </c>
      <c r="C511" s="102"/>
    </row>
    <row r="512" spans="2:3" x14ac:dyDescent="0.25">
      <c r="B512" s="95" t="s">
        <v>64</v>
      </c>
      <c r="C512" s="102"/>
    </row>
    <row r="513" spans="2:3" x14ac:dyDescent="0.25">
      <c r="B513" s="96" t="s">
        <v>105</v>
      </c>
      <c r="C513" s="102"/>
    </row>
    <row r="514" spans="2:3" x14ac:dyDescent="0.25">
      <c r="B514" s="97" t="s">
        <v>611</v>
      </c>
      <c r="C514" s="102"/>
    </row>
    <row r="515" spans="2:3" x14ac:dyDescent="0.25">
      <c r="B515" s="98" t="s">
        <v>16</v>
      </c>
      <c r="C515" s="102"/>
    </row>
    <row r="516" spans="2:3" x14ac:dyDescent="0.25">
      <c r="B516" s="98" t="s">
        <v>24</v>
      </c>
      <c r="C516" s="102"/>
    </row>
    <row r="517" spans="2:3" x14ac:dyDescent="0.25">
      <c r="B517" s="95" t="s">
        <v>589</v>
      </c>
      <c r="C517" s="102"/>
    </row>
    <row r="518" spans="2:3" x14ac:dyDescent="0.25">
      <c r="B518" s="96" t="s">
        <v>105</v>
      </c>
      <c r="C518" s="102"/>
    </row>
    <row r="519" spans="2:3" x14ac:dyDescent="0.25">
      <c r="B519" s="97" t="s">
        <v>611</v>
      </c>
      <c r="C519" s="102"/>
    </row>
    <row r="520" spans="2:3" x14ac:dyDescent="0.25">
      <c r="B520" s="98" t="s">
        <v>588</v>
      </c>
      <c r="C520" s="102"/>
    </row>
    <row r="521" spans="2:3" x14ac:dyDescent="0.25">
      <c r="B521" s="95" t="s">
        <v>73</v>
      </c>
      <c r="C521" s="102"/>
    </row>
    <row r="522" spans="2:3" x14ac:dyDescent="0.25">
      <c r="B522" s="96" t="s">
        <v>105</v>
      </c>
      <c r="C522" s="102"/>
    </row>
    <row r="523" spans="2:3" x14ac:dyDescent="0.25">
      <c r="B523" s="97" t="s">
        <v>611</v>
      </c>
      <c r="C523" s="102"/>
    </row>
    <row r="524" spans="2:3" x14ac:dyDescent="0.25">
      <c r="B524" s="98" t="s">
        <v>27</v>
      </c>
      <c r="C524" s="102"/>
    </row>
    <row r="525" spans="2:3" x14ac:dyDescent="0.25">
      <c r="B525" s="95" t="s">
        <v>305</v>
      </c>
      <c r="C525" s="102"/>
    </row>
    <row r="526" spans="2:3" x14ac:dyDescent="0.25">
      <c r="B526" s="96" t="s">
        <v>105</v>
      </c>
      <c r="C526" s="102"/>
    </row>
    <row r="527" spans="2:3" x14ac:dyDescent="0.25">
      <c r="B527" s="97" t="s">
        <v>611</v>
      </c>
      <c r="C527" s="102"/>
    </row>
    <row r="528" spans="2:3" x14ac:dyDescent="0.25">
      <c r="B528" s="98" t="s">
        <v>304</v>
      </c>
      <c r="C528" s="102"/>
    </row>
    <row r="529" spans="2:3" x14ac:dyDescent="0.25">
      <c r="B529" s="95" t="s">
        <v>457</v>
      </c>
      <c r="C529" s="102"/>
    </row>
    <row r="530" spans="2:3" x14ac:dyDescent="0.25">
      <c r="B530" s="96" t="s">
        <v>105</v>
      </c>
      <c r="C530" s="102"/>
    </row>
    <row r="531" spans="2:3" x14ac:dyDescent="0.25">
      <c r="B531" s="97" t="s">
        <v>611</v>
      </c>
      <c r="C531" s="102"/>
    </row>
    <row r="532" spans="2:3" x14ac:dyDescent="0.25">
      <c r="B532" s="98" t="s">
        <v>456</v>
      </c>
      <c r="C532" s="102"/>
    </row>
    <row r="533" spans="2:3" x14ac:dyDescent="0.25">
      <c r="B533" s="95" t="s">
        <v>265</v>
      </c>
      <c r="C533" s="102"/>
    </row>
    <row r="534" spans="2:3" x14ac:dyDescent="0.25">
      <c r="B534" s="96" t="s">
        <v>105</v>
      </c>
      <c r="C534" s="102"/>
    </row>
    <row r="535" spans="2:3" x14ac:dyDescent="0.25">
      <c r="B535" s="97" t="s">
        <v>611</v>
      </c>
      <c r="C535" s="102"/>
    </row>
    <row r="536" spans="2:3" x14ac:dyDescent="0.25">
      <c r="B536" s="98" t="s">
        <v>264</v>
      </c>
      <c r="C536" s="102"/>
    </row>
    <row r="537" spans="2:3" x14ac:dyDescent="0.25">
      <c r="B537" s="95" t="s">
        <v>233</v>
      </c>
      <c r="C537" s="102">
        <v>750</v>
      </c>
    </row>
    <row r="538" spans="2:3" x14ac:dyDescent="0.25">
      <c r="B538" s="96" t="s">
        <v>105</v>
      </c>
      <c r="C538" s="102">
        <v>750</v>
      </c>
    </row>
    <row r="539" spans="2:3" x14ac:dyDescent="0.25">
      <c r="B539" s="97" t="s">
        <v>611</v>
      </c>
      <c r="C539" s="102">
        <v>750</v>
      </c>
    </row>
    <row r="540" spans="2:3" x14ac:dyDescent="0.25">
      <c r="B540" s="98" t="s">
        <v>232</v>
      </c>
      <c r="C540" s="102">
        <v>750</v>
      </c>
    </row>
    <row r="541" spans="2:3" x14ac:dyDescent="0.25">
      <c r="B541" s="95" t="s">
        <v>100</v>
      </c>
      <c r="C541" s="102"/>
    </row>
    <row r="542" spans="2:3" x14ac:dyDescent="0.25">
      <c r="B542" s="96" t="s">
        <v>105</v>
      </c>
      <c r="C542" s="102"/>
    </row>
    <row r="543" spans="2:3" x14ac:dyDescent="0.25">
      <c r="B543" s="97" t="s">
        <v>611</v>
      </c>
      <c r="C543" s="102"/>
    </row>
    <row r="544" spans="2:3" x14ac:dyDescent="0.25">
      <c r="B544" s="98" t="s">
        <v>101</v>
      </c>
      <c r="C544" s="102"/>
    </row>
    <row r="545" spans="2:3" x14ac:dyDescent="0.25">
      <c r="B545" s="95" t="s">
        <v>299</v>
      </c>
      <c r="C545" s="102"/>
    </row>
    <row r="546" spans="2:3" x14ac:dyDescent="0.25">
      <c r="B546" s="96" t="s">
        <v>107</v>
      </c>
      <c r="C546" s="102"/>
    </row>
    <row r="547" spans="2:3" x14ac:dyDescent="0.25">
      <c r="B547" s="97" t="s">
        <v>610</v>
      </c>
      <c r="C547" s="102"/>
    </row>
    <row r="548" spans="2:3" x14ac:dyDescent="0.25">
      <c r="B548" s="98" t="s">
        <v>298</v>
      </c>
      <c r="C548" s="102"/>
    </row>
    <row r="549" spans="2:3" x14ac:dyDescent="0.25">
      <c r="B549" s="98" t="s">
        <v>399</v>
      </c>
      <c r="C549" s="102"/>
    </row>
    <row r="550" spans="2:3" x14ac:dyDescent="0.25">
      <c r="B550" s="98" t="s">
        <v>571</v>
      </c>
      <c r="C550" s="102"/>
    </row>
    <row r="551" spans="2:3" x14ac:dyDescent="0.25">
      <c r="B551" s="95" t="s">
        <v>312</v>
      </c>
      <c r="C551" s="102"/>
    </row>
    <row r="552" spans="2:3" x14ac:dyDescent="0.25">
      <c r="B552" s="96" t="s">
        <v>105</v>
      </c>
      <c r="C552" s="102"/>
    </row>
    <row r="553" spans="2:3" x14ac:dyDescent="0.25">
      <c r="B553" s="97" t="s">
        <v>611</v>
      </c>
      <c r="C553" s="102"/>
    </row>
    <row r="554" spans="2:3" x14ac:dyDescent="0.25">
      <c r="B554" s="98" t="s">
        <v>311</v>
      </c>
      <c r="C554" s="102"/>
    </row>
    <row r="555" spans="2:3" x14ac:dyDescent="0.25">
      <c r="B555" s="95" t="s">
        <v>317</v>
      </c>
      <c r="C555" s="102"/>
    </row>
    <row r="556" spans="2:3" x14ac:dyDescent="0.25">
      <c r="B556" s="96" t="s">
        <v>105</v>
      </c>
      <c r="C556" s="102"/>
    </row>
    <row r="557" spans="2:3" x14ac:dyDescent="0.25">
      <c r="B557" s="97" t="s">
        <v>611</v>
      </c>
      <c r="C557" s="102"/>
    </row>
    <row r="558" spans="2:3" x14ac:dyDescent="0.25">
      <c r="B558" s="98" t="s">
        <v>316</v>
      </c>
      <c r="C558" s="102"/>
    </row>
    <row r="559" spans="2:3" x14ac:dyDescent="0.25">
      <c r="B559" s="95" t="s">
        <v>322</v>
      </c>
      <c r="C559" s="102"/>
    </row>
    <row r="560" spans="2:3" x14ac:dyDescent="0.25">
      <c r="B560" s="96" t="s">
        <v>105</v>
      </c>
      <c r="C560" s="102"/>
    </row>
    <row r="561" spans="2:3" x14ac:dyDescent="0.25">
      <c r="B561" s="97" t="s">
        <v>611</v>
      </c>
      <c r="C561" s="102"/>
    </row>
    <row r="562" spans="2:3" x14ac:dyDescent="0.25">
      <c r="B562" s="98" t="s">
        <v>322</v>
      </c>
      <c r="C562" s="102"/>
    </row>
    <row r="563" spans="2:3" x14ac:dyDescent="0.25">
      <c r="B563" s="95" t="s">
        <v>345</v>
      </c>
      <c r="C563" s="102"/>
    </row>
    <row r="564" spans="2:3" x14ac:dyDescent="0.25">
      <c r="B564" s="96" t="s">
        <v>105</v>
      </c>
      <c r="C564" s="102"/>
    </row>
    <row r="565" spans="2:3" x14ac:dyDescent="0.25">
      <c r="B565" s="97" t="s">
        <v>611</v>
      </c>
      <c r="C565" s="102"/>
    </row>
    <row r="566" spans="2:3" x14ac:dyDescent="0.25">
      <c r="B566" s="98" t="s">
        <v>344</v>
      </c>
      <c r="C566" s="102"/>
    </row>
    <row r="567" spans="2:3" x14ac:dyDescent="0.25">
      <c r="B567" s="95" t="s">
        <v>95</v>
      </c>
      <c r="C567" s="102"/>
    </row>
    <row r="568" spans="2:3" x14ac:dyDescent="0.25">
      <c r="B568" s="96" t="s">
        <v>105</v>
      </c>
      <c r="C568" s="102"/>
    </row>
    <row r="569" spans="2:3" x14ac:dyDescent="0.25">
      <c r="B569" s="97" t="s">
        <v>611</v>
      </c>
      <c r="C569" s="102"/>
    </row>
    <row r="570" spans="2:3" x14ac:dyDescent="0.25">
      <c r="B570" s="98" t="s">
        <v>96</v>
      </c>
      <c r="C570" s="102"/>
    </row>
    <row r="571" spans="2:3" x14ac:dyDescent="0.25">
      <c r="B571" s="95" t="s">
        <v>543</v>
      </c>
      <c r="C571" s="102"/>
    </row>
    <row r="572" spans="2:3" x14ac:dyDescent="0.25">
      <c r="B572" s="96" t="s">
        <v>105</v>
      </c>
      <c r="C572" s="102"/>
    </row>
    <row r="573" spans="2:3" x14ac:dyDescent="0.25">
      <c r="B573" s="97" t="s">
        <v>611</v>
      </c>
      <c r="C573" s="102"/>
    </row>
    <row r="574" spans="2:3" x14ac:dyDescent="0.25">
      <c r="B574" s="98" t="s">
        <v>542</v>
      </c>
      <c r="C574" s="102"/>
    </row>
    <row r="575" spans="2:3" x14ac:dyDescent="0.25">
      <c r="B575" s="95" t="s">
        <v>80</v>
      </c>
      <c r="C575" s="102"/>
    </row>
    <row r="576" spans="2:3" x14ac:dyDescent="0.25">
      <c r="B576" s="96" t="s">
        <v>106</v>
      </c>
      <c r="C576" s="102"/>
    </row>
    <row r="577" spans="2:3" x14ac:dyDescent="0.25">
      <c r="B577" s="97" t="s">
        <v>613</v>
      </c>
      <c r="C577" s="102"/>
    </row>
    <row r="578" spans="2:3" x14ac:dyDescent="0.25">
      <c r="B578" s="98" t="s">
        <v>34</v>
      </c>
      <c r="C578" s="102"/>
    </row>
    <row r="579" spans="2:3" x14ac:dyDescent="0.25">
      <c r="B579" s="95" t="s">
        <v>354</v>
      </c>
      <c r="C579" s="102"/>
    </row>
    <row r="580" spans="2:3" x14ac:dyDescent="0.25">
      <c r="B580" s="96" t="s">
        <v>105</v>
      </c>
      <c r="C580" s="102"/>
    </row>
    <row r="581" spans="2:3" x14ac:dyDescent="0.25">
      <c r="B581" s="97" t="s">
        <v>611</v>
      </c>
      <c r="C581" s="102"/>
    </row>
    <row r="582" spans="2:3" x14ac:dyDescent="0.25">
      <c r="B582" s="98" t="s">
        <v>354</v>
      </c>
      <c r="C582" s="102"/>
    </row>
    <row r="583" spans="2:3" x14ac:dyDescent="0.25">
      <c r="B583" s="95" t="s">
        <v>413</v>
      </c>
      <c r="C583" s="102"/>
    </row>
    <row r="584" spans="2:3" x14ac:dyDescent="0.25">
      <c r="B584" s="96" t="s">
        <v>105</v>
      </c>
      <c r="C584" s="102"/>
    </row>
    <row r="585" spans="2:3" x14ac:dyDescent="0.25">
      <c r="B585" s="97" t="s">
        <v>611</v>
      </c>
      <c r="C585" s="102"/>
    </row>
    <row r="586" spans="2:3" x14ac:dyDescent="0.25">
      <c r="B586" s="98" t="s">
        <v>412</v>
      </c>
      <c r="C586" s="102"/>
    </row>
    <row r="587" spans="2:3" x14ac:dyDescent="0.25">
      <c r="B587" s="95" t="s">
        <v>120</v>
      </c>
      <c r="C587" s="102"/>
    </row>
    <row r="588" spans="2:3" x14ac:dyDescent="0.25">
      <c r="B588" s="96" t="s">
        <v>105</v>
      </c>
      <c r="C588" s="102"/>
    </row>
    <row r="589" spans="2:3" x14ac:dyDescent="0.25">
      <c r="B589" s="97" t="s">
        <v>611</v>
      </c>
      <c r="C589" s="102"/>
    </row>
    <row r="590" spans="2:3" x14ac:dyDescent="0.25">
      <c r="B590" s="98" t="s">
        <v>119</v>
      </c>
      <c r="C590" s="102"/>
    </row>
    <row r="591" spans="2:3" x14ac:dyDescent="0.25">
      <c r="B591" s="95" t="s">
        <v>263</v>
      </c>
      <c r="C591" s="102"/>
    </row>
    <row r="592" spans="2:3" x14ac:dyDescent="0.25">
      <c r="B592" s="96" t="s">
        <v>105</v>
      </c>
      <c r="C592" s="102"/>
    </row>
    <row r="593" spans="2:3" x14ac:dyDescent="0.25">
      <c r="B593" s="97" t="s">
        <v>611</v>
      </c>
      <c r="C593" s="102"/>
    </row>
    <row r="594" spans="2:3" x14ac:dyDescent="0.25">
      <c r="B594" s="98" t="s">
        <v>262</v>
      </c>
      <c r="C594" s="102"/>
    </row>
    <row r="595" spans="2:3" x14ac:dyDescent="0.25">
      <c r="B595" s="95" t="s">
        <v>474</v>
      </c>
      <c r="C595" s="102"/>
    </row>
    <row r="596" spans="2:3" x14ac:dyDescent="0.25">
      <c r="B596" s="96" t="s">
        <v>105</v>
      </c>
      <c r="C596" s="102"/>
    </row>
    <row r="597" spans="2:3" x14ac:dyDescent="0.25">
      <c r="B597" s="97" t="s">
        <v>611</v>
      </c>
      <c r="C597" s="102"/>
    </row>
    <row r="598" spans="2:3" x14ac:dyDescent="0.25">
      <c r="B598" s="98" t="s">
        <v>473</v>
      </c>
      <c r="C598" s="102"/>
    </row>
    <row r="599" spans="2:3" x14ac:dyDescent="0.25">
      <c r="B599" s="95" t="s">
        <v>90</v>
      </c>
      <c r="C599" s="102"/>
    </row>
    <row r="600" spans="2:3" x14ac:dyDescent="0.25">
      <c r="B600" s="96" t="s">
        <v>108</v>
      </c>
      <c r="C600" s="102"/>
    </row>
    <row r="601" spans="2:3" x14ac:dyDescent="0.25">
      <c r="B601" s="97" t="s">
        <v>612</v>
      </c>
      <c r="C601" s="102"/>
    </row>
    <row r="602" spans="2:3" x14ac:dyDescent="0.25">
      <c r="B602" s="98" t="s">
        <v>92</v>
      </c>
      <c r="C602" s="102"/>
    </row>
    <row r="603" spans="2:3" x14ac:dyDescent="0.25">
      <c r="B603" s="98" t="s">
        <v>310</v>
      </c>
      <c r="C603" s="102"/>
    </row>
    <row r="604" spans="2:3" x14ac:dyDescent="0.25">
      <c r="B604" s="98" t="s">
        <v>584</v>
      </c>
      <c r="C604" s="102"/>
    </row>
    <row r="605" spans="2:3" x14ac:dyDescent="0.25">
      <c r="B605" s="95" t="s">
        <v>523</v>
      </c>
      <c r="C605" s="102">
        <v>2400</v>
      </c>
    </row>
    <row r="606" spans="2:3" x14ac:dyDescent="0.25">
      <c r="B606" s="96" t="s">
        <v>105</v>
      </c>
      <c r="C606" s="102">
        <v>2400</v>
      </c>
    </row>
    <row r="607" spans="2:3" x14ac:dyDescent="0.25">
      <c r="B607" s="97" t="s">
        <v>611</v>
      </c>
      <c r="C607" s="102">
        <v>2400</v>
      </c>
    </row>
    <row r="608" spans="2:3" x14ac:dyDescent="0.25">
      <c r="B608" s="98" t="s">
        <v>521</v>
      </c>
      <c r="C608" s="102">
        <v>2400</v>
      </c>
    </row>
    <row r="609" spans="2:3" x14ac:dyDescent="0.25">
      <c r="B609" s="95" t="s">
        <v>148</v>
      </c>
      <c r="C609" s="102">
        <v>20101</v>
      </c>
    </row>
    <row r="610" spans="2:3" x14ac:dyDescent="0.25">
      <c r="B610" s="96" t="s">
        <v>106</v>
      </c>
      <c r="C610" s="102">
        <v>20101</v>
      </c>
    </row>
    <row r="611" spans="2:3" x14ac:dyDescent="0.25">
      <c r="B611" s="97" t="s">
        <v>613</v>
      </c>
      <c r="C611" s="102">
        <v>20101</v>
      </c>
    </row>
    <row r="612" spans="2:3" x14ac:dyDescent="0.25">
      <c r="B612" s="98" t="s">
        <v>149</v>
      </c>
      <c r="C612" s="102">
        <v>20101</v>
      </c>
    </row>
    <row r="613" spans="2:3" x14ac:dyDescent="0.25">
      <c r="B613" s="95" t="s">
        <v>570</v>
      </c>
      <c r="C613" s="102"/>
    </row>
    <row r="614" spans="2:3" x14ac:dyDescent="0.25">
      <c r="B614" s="96" t="s">
        <v>105</v>
      </c>
      <c r="C614" s="102"/>
    </row>
    <row r="615" spans="2:3" x14ac:dyDescent="0.25">
      <c r="B615" s="97" t="s">
        <v>611</v>
      </c>
      <c r="C615" s="102"/>
    </row>
    <row r="616" spans="2:3" x14ac:dyDescent="0.25">
      <c r="B616" s="98" t="s">
        <v>569</v>
      </c>
      <c r="C616" s="102"/>
    </row>
    <row r="617" spans="2:3" x14ac:dyDescent="0.25">
      <c r="B617" s="95" t="s">
        <v>535</v>
      </c>
      <c r="C617" s="102">
        <v>29850</v>
      </c>
    </row>
    <row r="618" spans="2:3" x14ac:dyDescent="0.25">
      <c r="B618" s="96" t="s">
        <v>107</v>
      </c>
      <c r="C618" s="102">
        <v>29850</v>
      </c>
    </row>
    <row r="619" spans="2:3" x14ac:dyDescent="0.25">
      <c r="B619" s="97" t="s">
        <v>610</v>
      </c>
      <c r="C619" s="102">
        <v>29850</v>
      </c>
    </row>
    <row r="620" spans="2:3" x14ac:dyDescent="0.25">
      <c r="B620" s="98" t="s">
        <v>534</v>
      </c>
      <c r="C620" s="102"/>
    </row>
    <row r="621" spans="2:3" x14ac:dyDescent="0.25">
      <c r="B621" s="98" t="s">
        <v>563</v>
      </c>
      <c r="C621" s="102">
        <v>29850</v>
      </c>
    </row>
    <row r="622" spans="2:3" x14ac:dyDescent="0.25">
      <c r="B622" s="95" t="s">
        <v>171</v>
      </c>
      <c r="C622" s="102">
        <v>387389</v>
      </c>
    </row>
    <row r="623" spans="2:3" x14ac:dyDescent="0.25">
      <c r="B623" s="96" t="s">
        <v>109</v>
      </c>
      <c r="C623" s="102">
        <v>387389</v>
      </c>
    </row>
    <row r="624" spans="2:3" x14ac:dyDescent="0.25">
      <c r="B624" s="97" t="s">
        <v>612</v>
      </c>
      <c r="C624" s="102">
        <v>387389</v>
      </c>
    </row>
    <row r="625" spans="2:3" x14ac:dyDescent="0.25">
      <c r="B625" s="98" t="s">
        <v>170</v>
      </c>
      <c r="C625" s="102">
        <v>367829</v>
      </c>
    </row>
    <row r="626" spans="2:3" x14ac:dyDescent="0.25">
      <c r="B626" s="98" t="s">
        <v>521</v>
      </c>
      <c r="C626" s="102">
        <v>6600</v>
      </c>
    </row>
    <row r="627" spans="2:3" x14ac:dyDescent="0.25">
      <c r="B627" s="98" t="s">
        <v>579</v>
      </c>
      <c r="C627" s="102">
        <v>12960</v>
      </c>
    </row>
    <row r="628" spans="2:3" x14ac:dyDescent="0.25">
      <c r="B628" s="95" t="s">
        <v>360</v>
      </c>
      <c r="C628" s="102"/>
    </row>
    <row r="629" spans="2:3" x14ac:dyDescent="0.25">
      <c r="B629" s="96" t="s">
        <v>105</v>
      </c>
      <c r="C629" s="102"/>
    </row>
    <row r="630" spans="2:3" x14ac:dyDescent="0.25">
      <c r="B630" s="97" t="s">
        <v>611</v>
      </c>
      <c r="C630" s="102"/>
    </row>
    <row r="631" spans="2:3" x14ac:dyDescent="0.25">
      <c r="B631" s="98" t="s">
        <v>359</v>
      </c>
      <c r="C631" s="102"/>
    </row>
    <row r="632" spans="2:3" x14ac:dyDescent="0.25">
      <c r="B632" s="95" t="s">
        <v>361</v>
      </c>
      <c r="C632" s="102">
        <v>33778</v>
      </c>
    </row>
    <row r="633" spans="2:3" x14ac:dyDescent="0.25">
      <c r="B633" s="96" t="s">
        <v>105</v>
      </c>
      <c r="C633" s="102">
        <v>33778</v>
      </c>
    </row>
    <row r="634" spans="2:3" x14ac:dyDescent="0.25">
      <c r="B634" s="97" t="s">
        <v>611</v>
      </c>
      <c r="C634" s="102">
        <v>33778</v>
      </c>
    </row>
    <row r="635" spans="2:3" x14ac:dyDescent="0.25">
      <c r="B635" s="98" t="s">
        <v>361</v>
      </c>
      <c r="C635" s="102">
        <v>33778</v>
      </c>
    </row>
    <row r="636" spans="2:3" x14ac:dyDescent="0.25">
      <c r="B636" s="95" t="s">
        <v>68</v>
      </c>
      <c r="C636" s="102"/>
    </row>
    <row r="637" spans="2:3" x14ac:dyDescent="0.25">
      <c r="B637" s="96" t="s">
        <v>105</v>
      </c>
      <c r="C637" s="102"/>
    </row>
    <row r="638" spans="2:3" x14ac:dyDescent="0.25">
      <c r="B638" s="97" t="s">
        <v>611</v>
      </c>
      <c r="C638" s="102"/>
    </row>
    <row r="639" spans="2:3" x14ac:dyDescent="0.25">
      <c r="B639" s="98" t="s">
        <v>20</v>
      </c>
      <c r="C639" s="102"/>
    </row>
    <row r="640" spans="2:3" x14ac:dyDescent="0.25">
      <c r="B640" s="98" t="s">
        <v>35</v>
      </c>
      <c r="C640" s="102"/>
    </row>
    <row r="641" spans="2:3" x14ac:dyDescent="0.25">
      <c r="B641" s="98" t="s">
        <v>273</v>
      </c>
      <c r="C641" s="102"/>
    </row>
    <row r="642" spans="2:3" x14ac:dyDescent="0.25">
      <c r="B642" s="98" t="s">
        <v>370</v>
      </c>
      <c r="C642" s="102"/>
    </row>
    <row r="643" spans="2:3" x14ac:dyDescent="0.25">
      <c r="B643" s="95" t="s">
        <v>205</v>
      </c>
      <c r="C643" s="102"/>
    </row>
    <row r="644" spans="2:3" x14ac:dyDescent="0.25">
      <c r="B644" s="96" t="s">
        <v>105</v>
      </c>
      <c r="C644" s="102"/>
    </row>
    <row r="645" spans="2:3" x14ac:dyDescent="0.25">
      <c r="B645" s="97" t="s">
        <v>611</v>
      </c>
      <c r="C645" s="102"/>
    </row>
    <row r="646" spans="2:3" x14ac:dyDescent="0.25">
      <c r="B646" s="98" t="s">
        <v>204</v>
      </c>
      <c r="C646" s="102"/>
    </row>
    <row r="647" spans="2:3" x14ac:dyDescent="0.25">
      <c r="B647" s="95" t="s">
        <v>267</v>
      </c>
      <c r="C647" s="102"/>
    </row>
    <row r="648" spans="2:3" x14ac:dyDescent="0.25">
      <c r="B648" s="96" t="s">
        <v>105</v>
      </c>
      <c r="C648" s="102"/>
    </row>
    <row r="649" spans="2:3" x14ac:dyDescent="0.25">
      <c r="B649" s="97" t="s">
        <v>611</v>
      </c>
      <c r="C649" s="102"/>
    </row>
    <row r="650" spans="2:3" x14ac:dyDescent="0.25">
      <c r="B650" s="98" t="s">
        <v>266</v>
      </c>
      <c r="C650" s="102"/>
    </row>
    <row r="651" spans="2:3" x14ac:dyDescent="0.25">
      <c r="B651" s="95" t="s">
        <v>380</v>
      </c>
      <c r="C651" s="102"/>
    </row>
    <row r="652" spans="2:3" x14ac:dyDescent="0.25">
      <c r="B652" s="96" t="s">
        <v>105</v>
      </c>
      <c r="C652" s="102"/>
    </row>
    <row r="653" spans="2:3" x14ac:dyDescent="0.25">
      <c r="B653" s="97" t="s">
        <v>611</v>
      </c>
      <c r="C653" s="102"/>
    </row>
    <row r="654" spans="2:3" x14ac:dyDescent="0.25">
      <c r="B654" s="98" t="s">
        <v>379</v>
      </c>
      <c r="C654" s="102"/>
    </row>
    <row r="655" spans="2:3" x14ac:dyDescent="0.25">
      <c r="B655" s="95" t="s">
        <v>122</v>
      </c>
      <c r="C655" s="102"/>
    </row>
    <row r="656" spans="2:3" x14ac:dyDescent="0.25">
      <c r="B656" s="96" t="s">
        <v>105</v>
      </c>
      <c r="C656" s="102"/>
    </row>
    <row r="657" spans="2:3" x14ac:dyDescent="0.25">
      <c r="B657" s="97" t="s">
        <v>611</v>
      </c>
      <c r="C657" s="102"/>
    </row>
    <row r="658" spans="2:3" x14ac:dyDescent="0.25">
      <c r="B658" s="98" t="s">
        <v>121</v>
      </c>
      <c r="C658" s="102"/>
    </row>
    <row r="659" spans="2:3" x14ac:dyDescent="0.25">
      <c r="B659" s="95" t="s">
        <v>297</v>
      </c>
      <c r="C659" s="102">
        <v>1700</v>
      </c>
    </row>
    <row r="660" spans="2:3" x14ac:dyDescent="0.25">
      <c r="B660" s="96" t="s">
        <v>105</v>
      </c>
      <c r="C660" s="102">
        <v>1700</v>
      </c>
    </row>
    <row r="661" spans="2:3" x14ac:dyDescent="0.25">
      <c r="B661" s="97" t="s">
        <v>611</v>
      </c>
      <c r="C661" s="102">
        <v>1700</v>
      </c>
    </row>
    <row r="662" spans="2:3" x14ac:dyDescent="0.25">
      <c r="B662" s="98" t="s">
        <v>296</v>
      </c>
      <c r="C662" s="102">
        <v>1700</v>
      </c>
    </row>
    <row r="663" spans="2:3" x14ac:dyDescent="0.25">
      <c r="B663" s="95" t="s">
        <v>278</v>
      </c>
      <c r="C663" s="102"/>
    </row>
    <row r="664" spans="2:3" x14ac:dyDescent="0.25">
      <c r="B664" s="96" t="s">
        <v>105</v>
      </c>
      <c r="C664" s="102"/>
    </row>
    <row r="665" spans="2:3" x14ac:dyDescent="0.25">
      <c r="B665" s="97" t="s">
        <v>611</v>
      </c>
      <c r="C665" s="102"/>
    </row>
    <row r="666" spans="2:3" x14ac:dyDescent="0.25">
      <c r="B666" s="98" t="s">
        <v>277</v>
      </c>
      <c r="C666" s="102"/>
    </row>
    <row r="667" spans="2:3" x14ac:dyDescent="0.25">
      <c r="B667" s="95" t="s">
        <v>194</v>
      </c>
      <c r="C667" s="102">
        <v>12950</v>
      </c>
    </row>
    <row r="668" spans="2:3" x14ac:dyDescent="0.25">
      <c r="B668" s="96" t="s">
        <v>105</v>
      </c>
      <c r="C668" s="102">
        <v>12950</v>
      </c>
    </row>
    <row r="669" spans="2:3" x14ac:dyDescent="0.25">
      <c r="B669" s="97" t="s">
        <v>611</v>
      </c>
      <c r="C669" s="102">
        <v>12950</v>
      </c>
    </row>
    <row r="670" spans="2:3" x14ac:dyDescent="0.25">
      <c r="B670" s="98" t="s">
        <v>193</v>
      </c>
      <c r="C670" s="102">
        <v>12950</v>
      </c>
    </row>
    <row r="671" spans="2:3" x14ac:dyDescent="0.25">
      <c r="B671" s="95" t="s">
        <v>393</v>
      </c>
      <c r="C671" s="102"/>
    </row>
    <row r="672" spans="2:3" x14ac:dyDescent="0.25">
      <c r="B672" s="96" t="s">
        <v>105</v>
      </c>
      <c r="C672" s="102"/>
    </row>
    <row r="673" spans="2:3" x14ac:dyDescent="0.25">
      <c r="B673" s="97" t="s">
        <v>611</v>
      </c>
      <c r="C673" s="102"/>
    </row>
    <row r="674" spans="2:3" x14ac:dyDescent="0.25">
      <c r="B674" s="98" t="s">
        <v>392</v>
      </c>
      <c r="C674" s="102"/>
    </row>
    <row r="675" spans="2:3" x14ac:dyDescent="0.25">
      <c r="B675" s="95" t="s">
        <v>275</v>
      </c>
      <c r="C675" s="102">
        <v>3200</v>
      </c>
    </row>
    <row r="676" spans="2:3" x14ac:dyDescent="0.25">
      <c r="B676" s="96" t="s">
        <v>105</v>
      </c>
      <c r="C676" s="102">
        <v>3200</v>
      </c>
    </row>
    <row r="677" spans="2:3" x14ac:dyDescent="0.25">
      <c r="B677" s="97" t="s">
        <v>611</v>
      </c>
      <c r="C677" s="102">
        <v>3200</v>
      </c>
    </row>
    <row r="678" spans="2:3" x14ac:dyDescent="0.25">
      <c r="B678" s="98" t="s">
        <v>274</v>
      </c>
      <c r="C678" s="102">
        <v>3200</v>
      </c>
    </row>
    <row r="679" spans="2:3" x14ac:dyDescent="0.25">
      <c r="B679" s="95" t="s">
        <v>252</v>
      </c>
      <c r="C679" s="102">
        <v>3350</v>
      </c>
    </row>
    <row r="680" spans="2:3" x14ac:dyDescent="0.25">
      <c r="B680" s="96" t="s">
        <v>105</v>
      </c>
      <c r="C680" s="102">
        <v>3350</v>
      </c>
    </row>
    <row r="681" spans="2:3" x14ac:dyDescent="0.25">
      <c r="B681" s="97" t="s">
        <v>611</v>
      </c>
      <c r="C681" s="102">
        <v>3350</v>
      </c>
    </row>
    <row r="682" spans="2:3" x14ac:dyDescent="0.25">
      <c r="B682" s="98" t="s">
        <v>251</v>
      </c>
      <c r="C682" s="102">
        <v>3350</v>
      </c>
    </row>
    <row r="683" spans="2:3" x14ac:dyDescent="0.25">
      <c r="B683" s="95" t="s">
        <v>404</v>
      </c>
      <c r="C683" s="102"/>
    </row>
    <row r="684" spans="2:3" x14ac:dyDescent="0.25">
      <c r="B684" s="96" t="s">
        <v>106</v>
      </c>
      <c r="C684" s="102"/>
    </row>
    <row r="685" spans="2:3" x14ac:dyDescent="0.25">
      <c r="B685" s="97" t="s">
        <v>613</v>
      </c>
      <c r="C685" s="102"/>
    </row>
    <row r="686" spans="2:3" x14ac:dyDescent="0.25">
      <c r="B686" s="98" t="s">
        <v>403</v>
      </c>
      <c r="C686" s="102"/>
    </row>
    <row r="687" spans="2:3" x14ac:dyDescent="0.25">
      <c r="B687" s="95" t="s">
        <v>385</v>
      </c>
      <c r="C687" s="102">
        <v>348973</v>
      </c>
    </row>
    <row r="688" spans="2:3" x14ac:dyDescent="0.25">
      <c r="B688" s="96" t="s">
        <v>111</v>
      </c>
      <c r="C688" s="102">
        <v>348973</v>
      </c>
    </row>
    <row r="689" spans="2:3" x14ac:dyDescent="0.25">
      <c r="B689" s="97" t="s">
        <v>612</v>
      </c>
      <c r="C689" s="102">
        <v>348973</v>
      </c>
    </row>
    <row r="690" spans="2:3" x14ac:dyDescent="0.25">
      <c r="B690" s="98" t="s">
        <v>384</v>
      </c>
      <c r="C690" s="102">
        <v>250</v>
      </c>
    </row>
    <row r="691" spans="2:3" x14ac:dyDescent="0.25">
      <c r="B691" s="98" t="s">
        <v>415</v>
      </c>
      <c r="C691" s="102">
        <v>250</v>
      </c>
    </row>
    <row r="692" spans="2:3" x14ac:dyDescent="0.25">
      <c r="B692" s="98" t="s">
        <v>435</v>
      </c>
      <c r="C692" s="102">
        <v>347973</v>
      </c>
    </row>
    <row r="693" spans="2:3" x14ac:dyDescent="0.25">
      <c r="B693" s="98" t="s">
        <v>436</v>
      </c>
      <c r="C693" s="102">
        <v>250</v>
      </c>
    </row>
    <row r="694" spans="2:3" x14ac:dyDescent="0.25">
      <c r="B694" s="98" t="s">
        <v>437</v>
      </c>
      <c r="C694" s="102">
        <v>250</v>
      </c>
    </row>
    <row r="695" spans="2:3" x14ac:dyDescent="0.25">
      <c r="B695" s="95" t="s">
        <v>97</v>
      </c>
      <c r="C695" s="102">
        <v>32556</v>
      </c>
    </row>
    <row r="696" spans="2:3" x14ac:dyDescent="0.25">
      <c r="B696" s="96" t="s">
        <v>106</v>
      </c>
      <c r="C696" s="102">
        <v>32556</v>
      </c>
    </row>
    <row r="697" spans="2:3" x14ac:dyDescent="0.25">
      <c r="B697" s="97" t="s">
        <v>613</v>
      </c>
      <c r="C697" s="102">
        <v>32556</v>
      </c>
    </row>
    <row r="698" spans="2:3" x14ac:dyDescent="0.25">
      <c r="B698" s="98" t="s">
        <v>98</v>
      </c>
      <c r="C698" s="102">
        <v>32556</v>
      </c>
    </row>
    <row r="699" spans="2:3" x14ac:dyDescent="0.25">
      <c r="B699" s="95" t="s">
        <v>58</v>
      </c>
      <c r="C699" s="102">
        <v>22550</v>
      </c>
    </row>
    <row r="700" spans="2:3" x14ac:dyDescent="0.25">
      <c r="B700" s="96" t="s">
        <v>108</v>
      </c>
      <c r="C700" s="102">
        <v>22550</v>
      </c>
    </row>
    <row r="701" spans="2:3" x14ac:dyDescent="0.25">
      <c r="B701" s="97" t="s">
        <v>612</v>
      </c>
      <c r="C701" s="102">
        <v>22550</v>
      </c>
    </row>
    <row r="702" spans="2:3" x14ac:dyDescent="0.25">
      <c r="B702" s="98" t="s">
        <v>8</v>
      </c>
      <c r="C702" s="102"/>
    </row>
    <row r="703" spans="2:3" x14ac:dyDescent="0.25">
      <c r="B703" s="98" t="s">
        <v>308</v>
      </c>
      <c r="C703" s="102">
        <v>22550</v>
      </c>
    </row>
    <row r="704" spans="2:3" x14ac:dyDescent="0.25">
      <c r="B704" s="95" t="s">
        <v>283</v>
      </c>
      <c r="C704" s="102">
        <v>11250</v>
      </c>
    </row>
    <row r="705" spans="2:3" x14ac:dyDescent="0.25">
      <c r="B705" s="96" t="s">
        <v>106</v>
      </c>
      <c r="C705" s="102">
        <v>11250</v>
      </c>
    </row>
    <row r="706" spans="2:3" x14ac:dyDescent="0.25">
      <c r="B706" s="97" t="s">
        <v>613</v>
      </c>
      <c r="C706" s="102">
        <v>11250</v>
      </c>
    </row>
    <row r="707" spans="2:3" x14ac:dyDescent="0.25">
      <c r="B707" s="98" t="s">
        <v>282</v>
      </c>
      <c r="C707" s="102">
        <v>7000</v>
      </c>
    </row>
    <row r="708" spans="2:3" x14ac:dyDescent="0.25">
      <c r="B708" s="98" t="s">
        <v>430</v>
      </c>
      <c r="C708" s="102">
        <v>4250</v>
      </c>
    </row>
    <row r="709" spans="2:3" x14ac:dyDescent="0.25">
      <c r="B709" s="95" t="s">
        <v>214</v>
      </c>
      <c r="C709" s="102">
        <v>312578</v>
      </c>
    </row>
    <row r="710" spans="2:3" x14ac:dyDescent="0.25">
      <c r="B710" s="96" t="s">
        <v>106</v>
      </c>
      <c r="C710" s="102">
        <v>312578</v>
      </c>
    </row>
    <row r="711" spans="2:3" x14ac:dyDescent="0.25">
      <c r="B711" s="97" t="s">
        <v>613</v>
      </c>
      <c r="C711" s="102">
        <v>312578</v>
      </c>
    </row>
    <row r="712" spans="2:3" x14ac:dyDescent="0.25">
      <c r="B712" s="98" t="s">
        <v>213</v>
      </c>
      <c r="C712" s="102">
        <v>128974</v>
      </c>
    </row>
    <row r="713" spans="2:3" x14ac:dyDescent="0.25">
      <c r="B713" s="98" t="s">
        <v>397</v>
      </c>
      <c r="C713" s="102">
        <v>183604</v>
      </c>
    </row>
    <row r="714" spans="2:3" x14ac:dyDescent="0.25">
      <c r="B714" s="98" t="s">
        <v>398</v>
      </c>
      <c r="C714" s="102"/>
    </row>
    <row r="715" spans="2:3" x14ac:dyDescent="0.25">
      <c r="B715" s="95" t="s">
        <v>407</v>
      </c>
      <c r="C715" s="102">
        <v>30041</v>
      </c>
    </row>
    <row r="716" spans="2:3" x14ac:dyDescent="0.25">
      <c r="B716" s="96" t="s">
        <v>105</v>
      </c>
      <c r="C716" s="102">
        <v>30041</v>
      </c>
    </row>
    <row r="717" spans="2:3" x14ac:dyDescent="0.25">
      <c r="B717" s="97" t="s">
        <v>611</v>
      </c>
      <c r="C717" s="102">
        <v>30041</v>
      </c>
    </row>
    <row r="718" spans="2:3" x14ac:dyDescent="0.25">
      <c r="B718" s="98" t="s">
        <v>406</v>
      </c>
      <c r="C718" s="102">
        <v>30041</v>
      </c>
    </row>
    <row r="719" spans="2:3" x14ac:dyDescent="0.25">
      <c r="B719" s="95" t="s">
        <v>350</v>
      </c>
      <c r="C719" s="102"/>
    </row>
    <row r="720" spans="2:3" x14ac:dyDescent="0.25">
      <c r="B720" s="96" t="s">
        <v>105</v>
      </c>
      <c r="C720" s="102"/>
    </row>
    <row r="721" spans="2:3" x14ac:dyDescent="0.25">
      <c r="B721" s="97" t="s">
        <v>611</v>
      </c>
      <c r="C721" s="102"/>
    </row>
    <row r="722" spans="2:3" x14ac:dyDescent="0.25">
      <c r="B722" s="98" t="s">
        <v>349</v>
      </c>
      <c r="C722" s="102"/>
    </row>
    <row r="723" spans="2:3" x14ac:dyDescent="0.25">
      <c r="B723" s="95" t="s">
        <v>50</v>
      </c>
      <c r="C723" s="102"/>
    </row>
    <row r="724" spans="2:3" x14ac:dyDescent="0.25">
      <c r="B724" s="96" t="s">
        <v>106</v>
      </c>
      <c r="C724" s="102"/>
    </row>
    <row r="725" spans="2:3" x14ac:dyDescent="0.25">
      <c r="B725" s="97" t="s">
        <v>613</v>
      </c>
      <c r="C725" s="102"/>
    </row>
    <row r="726" spans="2:3" x14ac:dyDescent="0.25">
      <c r="B726" s="98" t="s">
        <v>46</v>
      </c>
      <c r="C726" s="102"/>
    </row>
    <row r="727" spans="2:3" x14ac:dyDescent="0.25">
      <c r="B727" s="98" t="s">
        <v>50</v>
      </c>
      <c r="C727" s="102"/>
    </row>
    <row r="728" spans="2:3" x14ac:dyDescent="0.25">
      <c r="B728" s="98" t="s">
        <v>578</v>
      </c>
      <c r="C728" s="102"/>
    </row>
    <row r="729" spans="2:3" x14ac:dyDescent="0.25">
      <c r="B729" s="95" t="s">
        <v>409</v>
      </c>
      <c r="C729" s="102">
        <v>1000</v>
      </c>
    </row>
    <row r="730" spans="2:3" x14ac:dyDescent="0.25">
      <c r="B730" s="96" t="s">
        <v>105</v>
      </c>
      <c r="C730" s="102">
        <v>1000</v>
      </c>
    </row>
    <row r="731" spans="2:3" x14ac:dyDescent="0.25">
      <c r="B731" s="97" t="s">
        <v>611</v>
      </c>
      <c r="C731" s="102">
        <v>1000</v>
      </c>
    </row>
    <row r="732" spans="2:3" x14ac:dyDescent="0.25">
      <c r="B732" s="98" t="s">
        <v>408</v>
      </c>
      <c r="C732" s="102">
        <v>1000</v>
      </c>
    </row>
    <row r="733" spans="2:3" x14ac:dyDescent="0.25">
      <c r="B733" s="95" t="s">
        <v>441</v>
      </c>
      <c r="C733" s="102"/>
    </row>
    <row r="734" spans="2:3" x14ac:dyDescent="0.25">
      <c r="B734" s="96" t="s">
        <v>105</v>
      </c>
      <c r="C734" s="102"/>
    </row>
    <row r="735" spans="2:3" x14ac:dyDescent="0.25">
      <c r="B735" s="97" t="s">
        <v>611</v>
      </c>
      <c r="C735" s="102"/>
    </row>
    <row r="736" spans="2:3" x14ac:dyDescent="0.25">
      <c r="B736" s="98" t="s">
        <v>440</v>
      </c>
      <c r="C736" s="102"/>
    </row>
    <row r="737" spans="2:3" x14ac:dyDescent="0.25">
      <c r="B737" s="95" t="s">
        <v>420</v>
      </c>
      <c r="C737" s="102"/>
    </row>
    <row r="738" spans="2:3" x14ac:dyDescent="0.25">
      <c r="B738" s="96" t="s">
        <v>105</v>
      </c>
      <c r="C738" s="102"/>
    </row>
    <row r="739" spans="2:3" x14ac:dyDescent="0.25">
      <c r="B739" s="97" t="s">
        <v>611</v>
      </c>
      <c r="C739" s="102"/>
    </row>
    <row r="740" spans="2:3" x14ac:dyDescent="0.25">
      <c r="B740" s="98" t="s">
        <v>419</v>
      </c>
      <c r="C740" s="102"/>
    </row>
    <row r="741" spans="2:3" x14ac:dyDescent="0.25">
      <c r="B741" s="95" t="s">
        <v>422</v>
      </c>
      <c r="C741" s="102"/>
    </row>
    <row r="742" spans="2:3" x14ac:dyDescent="0.25">
      <c r="B742" s="96" t="s">
        <v>105</v>
      </c>
      <c r="C742" s="102"/>
    </row>
    <row r="743" spans="2:3" x14ac:dyDescent="0.25">
      <c r="B743" s="97" t="s">
        <v>611</v>
      </c>
      <c r="C743" s="102"/>
    </row>
    <row r="744" spans="2:3" x14ac:dyDescent="0.25">
      <c r="B744" s="98" t="s">
        <v>421</v>
      </c>
      <c r="C744" s="102"/>
    </row>
    <row r="745" spans="2:3" x14ac:dyDescent="0.25">
      <c r="B745" s="95" t="s">
        <v>326</v>
      </c>
      <c r="C745" s="102">
        <v>63900</v>
      </c>
    </row>
    <row r="746" spans="2:3" x14ac:dyDescent="0.25">
      <c r="B746" s="96" t="s">
        <v>105</v>
      </c>
      <c r="C746" s="102">
        <v>63900</v>
      </c>
    </row>
    <row r="747" spans="2:3" x14ac:dyDescent="0.25">
      <c r="B747" s="97" t="s">
        <v>611</v>
      </c>
      <c r="C747" s="102">
        <v>63900</v>
      </c>
    </row>
    <row r="748" spans="2:3" x14ac:dyDescent="0.25">
      <c r="B748" s="98" t="s">
        <v>325</v>
      </c>
      <c r="C748" s="102">
        <v>63900</v>
      </c>
    </row>
    <row r="749" spans="2:3" x14ac:dyDescent="0.25">
      <c r="B749" s="95" t="s">
        <v>376</v>
      </c>
      <c r="C749" s="102"/>
    </row>
    <row r="750" spans="2:3" x14ac:dyDescent="0.25">
      <c r="B750" s="96" t="s">
        <v>105</v>
      </c>
      <c r="C750" s="102"/>
    </row>
    <row r="751" spans="2:3" x14ac:dyDescent="0.25">
      <c r="B751" s="97" t="s">
        <v>611</v>
      </c>
      <c r="C751" s="102"/>
    </row>
    <row r="752" spans="2:3" x14ac:dyDescent="0.25">
      <c r="B752" s="98" t="s">
        <v>375</v>
      </c>
      <c r="C752" s="102"/>
    </row>
    <row r="753" spans="2:3" x14ac:dyDescent="0.25">
      <c r="B753" s="98" t="s">
        <v>425</v>
      </c>
      <c r="C753" s="102"/>
    </row>
    <row r="754" spans="2:3" x14ac:dyDescent="0.25">
      <c r="B754" s="95" t="s">
        <v>387</v>
      </c>
      <c r="C754" s="102">
        <v>314119</v>
      </c>
    </row>
    <row r="755" spans="2:3" x14ac:dyDescent="0.25">
      <c r="B755" s="96" t="s">
        <v>106</v>
      </c>
      <c r="C755" s="102">
        <v>314119</v>
      </c>
    </row>
    <row r="756" spans="2:3" x14ac:dyDescent="0.25">
      <c r="B756" s="97" t="s">
        <v>613</v>
      </c>
      <c r="C756" s="102">
        <v>314119</v>
      </c>
    </row>
    <row r="757" spans="2:3" x14ac:dyDescent="0.25">
      <c r="B757" s="98" t="s">
        <v>386</v>
      </c>
      <c r="C757" s="102">
        <v>314119</v>
      </c>
    </row>
    <row r="758" spans="2:3" x14ac:dyDescent="0.25">
      <c r="B758" s="95" t="s">
        <v>86</v>
      </c>
      <c r="C758" s="102"/>
    </row>
    <row r="759" spans="2:3" x14ac:dyDescent="0.25">
      <c r="B759" s="96" t="s">
        <v>105</v>
      </c>
      <c r="C759" s="102"/>
    </row>
    <row r="760" spans="2:3" x14ac:dyDescent="0.25">
      <c r="B760" s="97" t="s">
        <v>611</v>
      </c>
      <c r="C760" s="102"/>
    </row>
    <row r="761" spans="2:3" x14ac:dyDescent="0.25">
      <c r="B761" s="98" t="s">
        <v>45</v>
      </c>
      <c r="C761" s="102"/>
    </row>
    <row r="762" spans="2:3" x14ac:dyDescent="0.25">
      <c r="B762" s="95" t="s">
        <v>66</v>
      </c>
      <c r="C762" s="102"/>
    </row>
    <row r="763" spans="2:3" x14ac:dyDescent="0.25">
      <c r="B763" s="96" t="s">
        <v>105</v>
      </c>
      <c r="C763" s="102"/>
    </row>
    <row r="764" spans="2:3" x14ac:dyDescent="0.25">
      <c r="B764" s="97" t="s">
        <v>611</v>
      </c>
      <c r="C764" s="102"/>
    </row>
    <row r="765" spans="2:3" x14ac:dyDescent="0.25">
      <c r="B765" s="98" t="s">
        <v>18</v>
      </c>
      <c r="C765" s="102"/>
    </row>
    <row r="766" spans="2:3" x14ac:dyDescent="0.25">
      <c r="B766" s="95" t="s">
        <v>432</v>
      </c>
      <c r="C766" s="102"/>
    </row>
    <row r="767" spans="2:3" x14ac:dyDescent="0.25">
      <c r="B767" s="96" t="s">
        <v>105</v>
      </c>
      <c r="C767" s="102"/>
    </row>
    <row r="768" spans="2:3" x14ac:dyDescent="0.25">
      <c r="B768" s="97" t="s">
        <v>611</v>
      </c>
      <c r="C768" s="102"/>
    </row>
    <row r="769" spans="2:3" x14ac:dyDescent="0.25">
      <c r="B769" s="98" t="s">
        <v>432</v>
      </c>
      <c r="C769" s="102"/>
    </row>
    <row r="770" spans="2:3" x14ac:dyDescent="0.25">
      <c r="B770" s="95" t="s">
        <v>434</v>
      </c>
      <c r="C770" s="102"/>
    </row>
    <row r="771" spans="2:3" x14ac:dyDescent="0.25">
      <c r="B771" s="96" t="s">
        <v>105</v>
      </c>
      <c r="C771" s="102"/>
    </row>
    <row r="772" spans="2:3" x14ac:dyDescent="0.25">
      <c r="B772" s="97" t="s">
        <v>611</v>
      </c>
      <c r="C772" s="102"/>
    </row>
    <row r="773" spans="2:3" x14ac:dyDescent="0.25">
      <c r="B773" s="98" t="s">
        <v>433</v>
      </c>
      <c r="C773" s="102"/>
    </row>
    <row r="774" spans="2:3" x14ac:dyDescent="0.25">
      <c r="B774" s="95" t="s">
        <v>85</v>
      </c>
      <c r="C774" s="102">
        <v>107170</v>
      </c>
    </row>
    <row r="775" spans="2:3" x14ac:dyDescent="0.25">
      <c r="B775" s="96" t="s">
        <v>109</v>
      </c>
      <c r="C775" s="102"/>
    </row>
    <row r="776" spans="2:3" x14ac:dyDescent="0.25">
      <c r="B776" s="97" t="s">
        <v>612</v>
      </c>
      <c r="C776" s="102"/>
    </row>
    <row r="777" spans="2:3" x14ac:dyDescent="0.25">
      <c r="B777" s="98" t="s">
        <v>324</v>
      </c>
      <c r="C777" s="102"/>
    </row>
    <row r="778" spans="2:3" x14ac:dyDescent="0.25">
      <c r="B778" s="96" t="s">
        <v>111</v>
      </c>
      <c r="C778" s="102">
        <v>107170</v>
      </c>
    </row>
    <row r="779" spans="2:3" x14ac:dyDescent="0.25">
      <c r="B779" s="97" t="s">
        <v>612</v>
      </c>
      <c r="C779" s="102">
        <v>107170</v>
      </c>
    </row>
    <row r="780" spans="2:3" x14ac:dyDescent="0.25">
      <c r="B780" s="98" t="s">
        <v>42</v>
      </c>
      <c r="C780" s="102">
        <v>97069</v>
      </c>
    </row>
    <row r="781" spans="2:3" x14ac:dyDescent="0.25">
      <c r="B781" s="98" t="s">
        <v>43</v>
      </c>
      <c r="C781" s="102">
        <v>1920</v>
      </c>
    </row>
    <row r="782" spans="2:3" x14ac:dyDescent="0.25">
      <c r="B782" s="98" t="s">
        <v>47</v>
      </c>
      <c r="C782" s="102">
        <v>1200</v>
      </c>
    </row>
    <row r="783" spans="2:3" x14ac:dyDescent="0.25">
      <c r="B783" s="98" t="s">
        <v>231</v>
      </c>
      <c r="C783" s="102">
        <v>6981</v>
      </c>
    </row>
    <row r="784" spans="2:3" x14ac:dyDescent="0.25">
      <c r="B784" s="95" t="s">
        <v>89</v>
      </c>
      <c r="C784" s="102"/>
    </row>
    <row r="785" spans="2:3" x14ac:dyDescent="0.25">
      <c r="B785" s="96" t="s">
        <v>108</v>
      </c>
      <c r="C785" s="102"/>
    </row>
    <row r="786" spans="2:3" x14ac:dyDescent="0.25">
      <c r="B786" s="97" t="s">
        <v>612</v>
      </c>
      <c r="C786" s="102"/>
    </row>
    <row r="787" spans="2:3" x14ac:dyDescent="0.25">
      <c r="B787" s="98" t="s">
        <v>178</v>
      </c>
      <c r="C787" s="102"/>
    </row>
    <row r="788" spans="2:3" x14ac:dyDescent="0.25">
      <c r="B788" s="98" t="s">
        <v>188</v>
      </c>
      <c r="C788" s="102"/>
    </row>
    <row r="789" spans="2:3" x14ac:dyDescent="0.25">
      <c r="B789" s="98" t="s">
        <v>261</v>
      </c>
      <c r="C789" s="102"/>
    </row>
    <row r="790" spans="2:3" x14ac:dyDescent="0.25">
      <c r="B790" s="98" t="s">
        <v>260</v>
      </c>
      <c r="C790" s="102"/>
    </row>
    <row r="791" spans="2:3" x14ac:dyDescent="0.25">
      <c r="B791" s="98" t="s">
        <v>577</v>
      </c>
      <c r="C791" s="102"/>
    </row>
    <row r="792" spans="2:3" x14ac:dyDescent="0.25">
      <c r="B792" s="95" t="s">
        <v>123</v>
      </c>
      <c r="C792" s="102">
        <v>59429</v>
      </c>
    </row>
    <row r="793" spans="2:3" x14ac:dyDescent="0.25">
      <c r="B793" s="96" t="s">
        <v>106</v>
      </c>
      <c r="C793" s="102">
        <v>59429</v>
      </c>
    </row>
    <row r="794" spans="2:3" x14ac:dyDescent="0.25">
      <c r="B794" s="97" t="s">
        <v>613</v>
      </c>
      <c r="C794" s="102">
        <v>59429</v>
      </c>
    </row>
    <row r="795" spans="2:3" x14ac:dyDescent="0.25">
      <c r="B795" s="98" t="s">
        <v>124</v>
      </c>
      <c r="C795" s="102">
        <v>59429</v>
      </c>
    </row>
    <row r="796" spans="2:3" x14ac:dyDescent="0.25">
      <c r="B796" s="95" t="s">
        <v>257</v>
      </c>
      <c r="C796" s="102"/>
    </row>
    <row r="797" spans="2:3" x14ac:dyDescent="0.25">
      <c r="B797" s="96" t="s">
        <v>105</v>
      </c>
      <c r="C797" s="102"/>
    </row>
    <row r="798" spans="2:3" x14ac:dyDescent="0.25">
      <c r="B798" s="97" t="s">
        <v>611</v>
      </c>
      <c r="C798" s="102"/>
    </row>
    <row r="799" spans="2:3" x14ac:dyDescent="0.25">
      <c r="B799" s="98" t="s">
        <v>256</v>
      </c>
      <c r="C799" s="102"/>
    </row>
    <row r="800" spans="2:3" x14ac:dyDescent="0.25">
      <c r="B800" s="95" t="s">
        <v>539</v>
      </c>
      <c r="C800" s="102"/>
    </row>
    <row r="801" spans="2:3" x14ac:dyDescent="0.25">
      <c r="B801" s="96" t="s">
        <v>105</v>
      </c>
      <c r="C801" s="102"/>
    </row>
    <row r="802" spans="2:3" x14ac:dyDescent="0.25">
      <c r="B802" s="97" t="s">
        <v>611</v>
      </c>
      <c r="C802" s="102"/>
    </row>
    <row r="803" spans="2:3" x14ac:dyDescent="0.25">
      <c r="B803" s="98" t="s">
        <v>538</v>
      </c>
      <c r="C803" s="102"/>
    </row>
    <row r="804" spans="2:3" x14ac:dyDescent="0.25">
      <c r="B804" s="95" t="s">
        <v>307</v>
      </c>
      <c r="C804" s="102"/>
    </row>
    <row r="805" spans="2:3" x14ac:dyDescent="0.25">
      <c r="B805" s="96" t="s">
        <v>105</v>
      </c>
      <c r="C805" s="102"/>
    </row>
    <row r="806" spans="2:3" x14ac:dyDescent="0.25">
      <c r="B806" s="97" t="s">
        <v>611</v>
      </c>
      <c r="C806" s="102"/>
    </row>
    <row r="807" spans="2:3" x14ac:dyDescent="0.25">
      <c r="B807" s="98" t="s">
        <v>306</v>
      </c>
      <c r="C807" s="102"/>
    </row>
    <row r="808" spans="2:3" x14ac:dyDescent="0.25">
      <c r="B808" s="95" t="s">
        <v>554</v>
      </c>
      <c r="C808" s="102"/>
    </row>
    <row r="809" spans="2:3" x14ac:dyDescent="0.25">
      <c r="B809" s="96" t="s">
        <v>105</v>
      </c>
      <c r="C809" s="102"/>
    </row>
    <row r="810" spans="2:3" x14ac:dyDescent="0.25">
      <c r="B810" s="97" t="s">
        <v>611</v>
      </c>
      <c r="C810" s="102"/>
    </row>
    <row r="811" spans="2:3" x14ac:dyDescent="0.25">
      <c r="B811" s="98" t="s">
        <v>553</v>
      </c>
      <c r="C811" s="102"/>
    </row>
    <row r="812" spans="2:3" x14ac:dyDescent="0.25">
      <c r="B812" s="95" t="s">
        <v>134</v>
      </c>
      <c r="C812" s="102">
        <v>12469</v>
      </c>
    </row>
    <row r="813" spans="2:3" x14ac:dyDescent="0.25">
      <c r="B813" s="96" t="s">
        <v>110</v>
      </c>
      <c r="C813" s="102">
        <v>12469</v>
      </c>
    </row>
    <row r="814" spans="2:3" x14ac:dyDescent="0.25">
      <c r="B814" s="97" t="s">
        <v>612</v>
      </c>
      <c r="C814" s="102">
        <v>12469</v>
      </c>
    </row>
    <row r="815" spans="2:3" x14ac:dyDescent="0.25">
      <c r="B815" s="98" t="s">
        <v>133</v>
      </c>
      <c r="C815" s="102">
        <v>9685</v>
      </c>
    </row>
    <row r="816" spans="2:3" x14ac:dyDescent="0.25">
      <c r="B816" s="98" t="s">
        <v>135</v>
      </c>
      <c r="C816" s="102">
        <v>2784</v>
      </c>
    </row>
    <row r="817" spans="2:3" x14ac:dyDescent="0.25">
      <c r="B817" s="95" t="s">
        <v>99</v>
      </c>
      <c r="C817" s="102">
        <v>313579</v>
      </c>
    </row>
    <row r="818" spans="2:3" x14ac:dyDescent="0.25">
      <c r="B818" s="96" t="s">
        <v>110</v>
      </c>
      <c r="C818" s="102">
        <v>313579</v>
      </c>
    </row>
    <row r="819" spans="2:3" x14ac:dyDescent="0.25">
      <c r="B819" s="97" t="s">
        <v>612</v>
      </c>
      <c r="C819" s="102">
        <v>313579</v>
      </c>
    </row>
    <row r="820" spans="2:3" x14ac:dyDescent="0.25">
      <c r="B820" s="98" t="s">
        <v>150</v>
      </c>
      <c r="C820" s="102">
        <v>6450</v>
      </c>
    </row>
    <row r="821" spans="2:3" x14ac:dyDescent="0.25">
      <c r="B821" s="98" t="s">
        <v>99</v>
      </c>
      <c r="C821" s="102">
        <v>307129</v>
      </c>
    </row>
    <row r="822" spans="2:3" x14ac:dyDescent="0.25">
      <c r="B822" s="95" t="s">
        <v>458</v>
      </c>
      <c r="C822" s="102">
        <v>16740</v>
      </c>
    </row>
    <row r="823" spans="2:3" x14ac:dyDescent="0.25">
      <c r="B823" s="96" t="s">
        <v>108</v>
      </c>
      <c r="C823" s="102">
        <v>16740</v>
      </c>
    </row>
    <row r="824" spans="2:3" x14ac:dyDescent="0.25">
      <c r="B824" s="97" t="s">
        <v>612</v>
      </c>
      <c r="C824" s="102">
        <v>16740</v>
      </c>
    </row>
    <row r="825" spans="2:3" x14ac:dyDescent="0.25">
      <c r="B825" s="98" t="s">
        <v>458</v>
      </c>
      <c r="C825" s="102">
        <v>6880</v>
      </c>
    </row>
    <row r="826" spans="2:3" x14ac:dyDescent="0.25">
      <c r="B826" s="98" t="s">
        <v>459</v>
      </c>
      <c r="C826" s="102">
        <v>9860</v>
      </c>
    </row>
    <row r="827" spans="2:3" x14ac:dyDescent="0.25">
      <c r="B827" s="95" t="s">
        <v>519</v>
      </c>
      <c r="C827" s="102"/>
    </row>
    <row r="828" spans="2:3" x14ac:dyDescent="0.25">
      <c r="B828" s="96" t="s">
        <v>105</v>
      </c>
      <c r="C828" s="102"/>
    </row>
    <row r="829" spans="2:3" x14ac:dyDescent="0.25">
      <c r="B829" s="97" t="s">
        <v>611</v>
      </c>
      <c r="C829" s="102"/>
    </row>
    <row r="830" spans="2:3" x14ac:dyDescent="0.25">
      <c r="B830" s="98" t="s">
        <v>520</v>
      </c>
      <c r="C830" s="102"/>
    </row>
    <row r="831" spans="2:3" x14ac:dyDescent="0.25">
      <c r="B831" s="95" t="s">
        <v>337</v>
      </c>
      <c r="C831" s="102">
        <v>328056</v>
      </c>
    </row>
    <row r="832" spans="2:3" x14ac:dyDescent="0.25">
      <c r="B832" s="96" t="s">
        <v>111</v>
      </c>
      <c r="C832" s="102">
        <v>328056</v>
      </c>
    </row>
    <row r="833" spans="2:3" x14ac:dyDescent="0.25">
      <c r="B833" s="97" t="s">
        <v>612</v>
      </c>
      <c r="C833" s="102">
        <v>328056</v>
      </c>
    </row>
    <row r="834" spans="2:3" x14ac:dyDescent="0.25">
      <c r="B834" s="98" t="s">
        <v>336</v>
      </c>
      <c r="C834" s="102">
        <v>6150</v>
      </c>
    </row>
    <row r="835" spans="2:3" x14ac:dyDescent="0.25">
      <c r="B835" s="98" t="s">
        <v>460</v>
      </c>
      <c r="C835" s="102">
        <v>310656</v>
      </c>
    </row>
    <row r="836" spans="2:3" x14ac:dyDescent="0.25">
      <c r="B836" s="98" t="s">
        <v>461</v>
      </c>
      <c r="C836" s="102">
        <v>3550</v>
      </c>
    </row>
    <row r="837" spans="2:3" x14ac:dyDescent="0.25">
      <c r="B837" s="98" t="s">
        <v>462</v>
      </c>
      <c r="C837" s="102">
        <v>3950</v>
      </c>
    </row>
    <row r="838" spans="2:3" x14ac:dyDescent="0.25">
      <c r="B838" s="98" t="s">
        <v>518</v>
      </c>
      <c r="C838" s="102">
        <v>3750</v>
      </c>
    </row>
    <row r="839" spans="2:3" x14ac:dyDescent="0.25">
      <c r="B839" s="95" t="s">
        <v>497</v>
      </c>
      <c r="C839" s="102"/>
    </row>
    <row r="840" spans="2:3" x14ac:dyDescent="0.25">
      <c r="B840" s="96" t="s">
        <v>105</v>
      </c>
      <c r="C840" s="102"/>
    </row>
    <row r="841" spans="2:3" x14ac:dyDescent="0.25">
      <c r="B841" s="97" t="s">
        <v>611</v>
      </c>
      <c r="C841" s="102"/>
    </row>
    <row r="842" spans="2:3" x14ac:dyDescent="0.25">
      <c r="B842" s="98" t="s">
        <v>496</v>
      </c>
      <c r="C842" s="102"/>
    </row>
    <row r="843" spans="2:3" x14ac:dyDescent="0.25">
      <c r="B843" s="95" t="s">
        <v>216</v>
      </c>
      <c r="C843" s="102"/>
    </row>
    <row r="844" spans="2:3" x14ac:dyDescent="0.25">
      <c r="B844" s="96" t="s">
        <v>105</v>
      </c>
      <c r="C844" s="102"/>
    </row>
    <row r="845" spans="2:3" x14ac:dyDescent="0.25">
      <c r="B845" s="97" t="s">
        <v>611</v>
      </c>
      <c r="C845" s="102"/>
    </row>
    <row r="846" spans="2:3" x14ac:dyDescent="0.25">
      <c r="B846" s="98" t="s">
        <v>215</v>
      </c>
      <c r="C846" s="102"/>
    </row>
    <row r="847" spans="2:3" x14ac:dyDescent="0.25">
      <c r="B847" s="95" t="s">
        <v>466</v>
      </c>
      <c r="C847" s="102">
        <v>11250</v>
      </c>
    </row>
    <row r="848" spans="2:3" x14ac:dyDescent="0.25">
      <c r="B848" s="96" t="s">
        <v>106</v>
      </c>
      <c r="C848" s="102">
        <v>11250</v>
      </c>
    </row>
    <row r="849" spans="2:3" x14ac:dyDescent="0.25">
      <c r="B849" s="97" t="s">
        <v>613</v>
      </c>
      <c r="C849" s="102">
        <v>11250</v>
      </c>
    </row>
    <row r="850" spans="2:3" x14ac:dyDescent="0.25">
      <c r="B850" s="98" t="s">
        <v>465</v>
      </c>
      <c r="C850" s="102"/>
    </row>
    <row r="851" spans="2:3" x14ac:dyDescent="0.25">
      <c r="B851" s="98" t="s">
        <v>524</v>
      </c>
      <c r="C851" s="102">
        <v>11250</v>
      </c>
    </row>
    <row r="852" spans="2:3" x14ac:dyDescent="0.25">
      <c r="B852" s="98" t="s">
        <v>587</v>
      </c>
      <c r="C852" s="102"/>
    </row>
    <row r="853" spans="2:3" x14ac:dyDescent="0.25">
      <c r="B853" s="95" t="s">
        <v>517</v>
      </c>
      <c r="C853" s="102">
        <v>68553</v>
      </c>
    </row>
    <row r="854" spans="2:3" x14ac:dyDescent="0.25">
      <c r="B854" s="96" t="s">
        <v>106</v>
      </c>
      <c r="C854" s="102">
        <v>68553</v>
      </c>
    </row>
    <row r="855" spans="2:3" x14ac:dyDescent="0.25">
      <c r="B855" s="97" t="s">
        <v>613</v>
      </c>
      <c r="C855" s="102">
        <v>68553</v>
      </c>
    </row>
    <row r="856" spans="2:3" x14ac:dyDescent="0.25">
      <c r="B856" s="98" t="s">
        <v>516</v>
      </c>
      <c r="C856" s="102">
        <v>68553</v>
      </c>
    </row>
    <row r="857" spans="2:3" x14ac:dyDescent="0.25">
      <c r="B857" s="95" t="s">
        <v>476</v>
      </c>
      <c r="C857" s="102">
        <v>7100</v>
      </c>
    </row>
    <row r="858" spans="2:3" x14ac:dyDescent="0.25">
      <c r="B858" s="96" t="s">
        <v>105</v>
      </c>
      <c r="C858" s="102">
        <v>7100</v>
      </c>
    </row>
    <row r="859" spans="2:3" x14ac:dyDescent="0.25">
      <c r="B859" s="97" t="s">
        <v>611</v>
      </c>
      <c r="C859" s="102">
        <v>7100</v>
      </c>
    </row>
    <row r="860" spans="2:3" x14ac:dyDescent="0.25">
      <c r="B860" s="98" t="s">
        <v>475</v>
      </c>
      <c r="C860" s="102">
        <v>7100</v>
      </c>
    </row>
    <row r="861" spans="2:3" x14ac:dyDescent="0.25">
      <c r="B861" s="95" t="s">
        <v>493</v>
      </c>
      <c r="C861" s="102"/>
    </row>
    <row r="862" spans="2:3" x14ac:dyDescent="0.25">
      <c r="B862" s="96" t="s">
        <v>105</v>
      </c>
      <c r="C862" s="102"/>
    </row>
    <row r="863" spans="2:3" x14ac:dyDescent="0.25">
      <c r="B863" s="97" t="s">
        <v>611</v>
      </c>
      <c r="C863" s="102"/>
    </row>
    <row r="864" spans="2:3" x14ac:dyDescent="0.25">
      <c r="B864" s="98" t="s">
        <v>492</v>
      </c>
      <c r="C864" s="102"/>
    </row>
    <row r="865" spans="2:3" x14ac:dyDescent="0.25">
      <c r="B865" s="95" t="s">
        <v>158</v>
      </c>
      <c r="C865" s="102">
        <v>4000</v>
      </c>
    </row>
    <row r="866" spans="2:3" x14ac:dyDescent="0.25">
      <c r="B866" s="96" t="s">
        <v>105</v>
      </c>
      <c r="C866" s="102">
        <v>4000</v>
      </c>
    </row>
    <row r="867" spans="2:3" x14ac:dyDescent="0.25">
      <c r="B867" s="97" t="s">
        <v>611</v>
      </c>
      <c r="C867" s="102">
        <v>4000</v>
      </c>
    </row>
    <row r="868" spans="2:3" x14ac:dyDescent="0.25">
      <c r="B868" s="98" t="s">
        <v>159</v>
      </c>
      <c r="C868" s="102">
        <v>3900</v>
      </c>
    </row>
    <row r="869" spans="2:3" x14ac:dyDescent="0.25">
      <c r="B869" s="98" t="s">
        <v>477</v>
      </c>
      <c r="C869" s="102">
        <v>100</v>
      </c>
    </row>
    <row r="870" spans="2:3" x14ac:dyDescent="0.25">
      <c r="B870" s="95" t="s">
        <v>339</v>
      </c>
      <c r="C870" s="102">
        <v>74934</v>
      </c>
    </row>
    <row r="871" spans="2:3" x14ac:dyDescent="0.25">
      <c r="B871" s="96" t="s">
        <v>110</v>
      </c>
      <c r="C871" s="102">
        <v>74934</v>
      </c>
    </row>
    <row r="872" spans="2:3" x14ac:dyDescent="0.25">
      <c r="B872" s="97" t="s">
        <v>612</v>
      </c>
      <c r="C872" s="102">
        <v>74934</v>
      </c>
    </row>
    <row r="873" spans="2:3" x14ac:dyDescent="0.25">
      <c r="B873" s="98" t="s">
        <v>338</v>
      </c>
      <c r="C873" s="102">
        <v>74934</v>
      </c>
    </row>
    <row r="874" spans="2:3" x14ac:dyDescent="0.25">
      <c r="B874" s="95" t="s">
        <v>509</v>
      </c>
      <c r="C874" s="102"/>
    </row>
    <row r="875" spans="2:3" x14ac:dyDescent="0.25">
      <c r="B875" s="96" t="s">
        <v>105</v>
      </c>
      <c r="C875" s="102"/>
    </row>
    <row r="876" spans="2:3" x14ac:dyDescent="0.25">
      <c r="B876" s="97" t="s">
        <v>611</v>
      </c>
      <c r="C876" s="102"/>
    </row>
    <row r="877" spans="2:3" x14ac:dyDescent="0.25">
      <c r="B877" s="98" t="s">
        <v>508</v>
      </c>
      <c r="C877" s="102"/>
    </row>
    <row r="878" spans="2:3" x14ac:dyDescent="0.25">
      <c r="B878" s="95" t="s">
        <v>209</v>
      </c>
      <c r="C878" s="102"/>
    </row>
    <row r="879" spans="2:3" x14ac:dyDescent="0.25">
      <c r="B879" s="96" t="s">
        <v>105</v>
      </c>
      <c r="C879" s="102"/>
    </row>
    <row r="880" spans="2:3" x14ac:dyDescent="0.25">
      <c r="B880" s="97" t="s">
        <v>611</v>
      </c>
      <c r="C880" s="102"/>
    </row>
    <row r="881" spans="2:3" x14ac:dyDescent="0.25">
      <c r="B881" s="98" t="s">
        <v>208</v>
      </c>
      <c r="C881" s="102"/>
    </row>
    <row r="882" spans="2:3" x14ac:dyDescent="0.25">
      <c r="B882" s="95" t="s">
        <v>484</v>
      </c>
      <c r="C882" s="102"/>
    </row>
    <row r="883" spans="2:3" x14ac:dyDescent="0.25">
      <c r="B883" s="96" t="s">
        <v>105</v>
      </c>
      <c r="C883" s="102"/>
    </row>
    <row r="884" spans="2:3" x14ac:dyDescent="0.25">
      <c r="B884" s="97" t="s">
        <v>611</v>
      </c>
      <c r="C884" s="102"/>
    </row>
    <row r="885" spans="2:3" x14ac:dyDescent="0.25">
      <c r="B885" s="98" t="s">
        <v>483</v>
      </c>
      <c r="C885" s="102"/>
    </row>
    <row r="886" spans="2:3" x14ac:dyDescent="0.25">
      <c r="B886" s="95" t="s">
        <v>515</v>
      </c>
      <c r="C886" s="102"/>
    </row>
    <row r="887" spans="2:3" x14ac:dyDescent="0.25">
      <c r="B887" s="96" t="s">
        <v>105</v>
      </c>
      <c r="C887" s="102"/>
    </row>
    <row r="888" spans="2:3" x14ac:dyDescent="0.25">
      <c r="B888" s="97" t="s">
        <v>611</v>
      </c>
      <c r="C888" s="102"/>
    </row>
    <row r="889" spans="2:3" x14ac:dyDescent="0.25">
      <c r="B889" s="98" t="s">
        <v>514</v>
      </c>
      <c r="C889" s="102"/>
    </row>
    <row r="890" spans="2:3" x14ac:dyDescent="0.25">
      <c r="B890" s="95" t="s">
        <v>218</v>
      </c>
      <c r="C890" s="102">
        <v>7350</v>
      </c>
    </row>
    <row r="891" spans="2:3" x14ac:dyDescent="0.25">
      <c r="B891" s="96" t="s">
        <v>105</v>
      </c>
      <c r="C891" s="102">
        <v>7350</v>
      </c>
    </row>
    <row r="892" spans="2:3" x14ac:dyDescent="0.25">
      <c r="B892" s="97" t="s">
        <v>611</v>
      </c>
      <c r="C892" s="102">
        <v>7350</v>
      </c>
    </row>
    <row r="893" spans="2:3" x14ac:dyDescent="0.25">
      <c r="B893" s="98" t="s">
        <v>217</v>
      </c>
      <c r="C893" s="102"/>
    </row>
    <row r="894" spans="2:3" x14ac:dyDescent="0.25">
      <c r="B894" s="98" t="s">
        <v>239</v>
      </c>
      <c r="C894" s="102">
        <v>1100</v>
      </c>
    </row>
    <row r="895" spans="2:3" x14ac:dyDescent="0.25">
      <c r="B895" s="98" t="s">
        <v>253</v>
      </c>
      <c r="C895" s="102">
        <v>6250</v>
      </c>
    </row>
    <row r="896" spans="2:3" x14ac:dyDescent="0.25">
      <c r="B896" s="95" t="s">
        <v>537</v>
      </c>
      <c r="C896" s="102"/>
    </row>
    <row r="897" spans="2:3" x14ac:dyDescent="0.25">
      <c r="B897" s="96" t="s">
        <v>105</v>
      </c>
      <c r="C897" s="102"/>
    </row>
    <row r="898" spans="2:3" x14ac:dyDescent="0.25">
      <c r="B898" s="97" t="s">
        <v>611</v>
      </c>
      <c r="C898" s="102"/>
    </row>
    <row r="899" spans="2:3" x14ac:dyDescent="0.25">
      <c r="B899" s="98" t="s">
        <v>536</v>
      </c>
      <c r="C899" s="102"/>
    </row>
    <row r="900" spans="2:3" x14ac:dyDescent="0.25">
      <c r="B900" s="95" t="s">
        <v>526</v>
      </c>
      <c r="C900" s="102"/>
    </row>
    <row r="901" spans="2:3" x14ac:dyDescent="0.25">
      <c r="B901" s="96" t="s">
        <v>105</v>
      </c>
      <c r="C901" s="102"/>
    </row>
    <row r="902" spans="2:3" x14ac:dyDescent="0.25">
      <c r="B902" s="97" t="s">
        <v>611</v>
      </c>
      <c r="C902" s="102"/>
    </row>
    <row r="903" spans="2:3" x14ac:dyDescent="0.25">
      <c r="B903" s="98" t="s">
        <v>525</v>
      </c>
      <c r="C903" s="102"/>
    </row>
    <row r="904" spans="2:3" x14ac:dyDescent="0.25">
      <c r="B904" s="95" t="s">
        <v>144</v>
      </c>
      <c r="C904" s="102"/>
    </row>
    <row r="905" spans="2:3" x14ac:dyDescent="0.25">
      <c r="B905" s="96" t="s">
        <v>105</v>
      </c>
      <c r="C905" s="102"/>
    </row>
    <row r="906" spans="2:3" x14ac:dyDescent="0.25">
      <c r="B906" s="97" t="s">
        <v>611</v>
      </c>
      <c r="C906" s="102"/>
    </row>
    <row r="907" spans="2:3" x14ac:dyDescent="0.25">
      <c r="B907" s="98" t="s">
        <v>145</v>
      </c>
      <c r="C907" s="102"/>
    </row>
    <row r="908" spans="2:3" x14ac:dyDescent="0.25">
      <c r="B908" s="95" t="s">
        <v>272</v>
      </c>
      <c r="C908" s="102">
        <v>7900</v>
      </c>
    </row>
    <row r="909" spans="2:3" x14ac:dyDescent="0.25">
      <c r="B909" s="96" t="s">
        <v>105</v>
      </c>
      <c r="C909" s="102">
        <v>7900</v>
      </c>
    </row>
    <row r="910" spans="2:3" x14ac:dyDescent="0.25">
      <c r="B910" s="97" t="s">
        <v>611</v>
      </c>
      <c r="C910" s="102">
        <v>7900</v>
      </c>
    </row>
    <row r="911" spans="2:3" x14ac:dyDescent="0.25">
      <c r="B911" s="98" t="s">
        <v>271</v>
      </c>
      <c r="C911" s="102">
        <v>7900</v>
      </c>
    </row>
    <row r="912" spans="2:3" x14ac:dyDescent="0.25">
      <c r="B912" s="95" t="s">
        <v>238</v>
      </c>
      <c r="C912" s="102">
        <v>232560</v>
      </c>
    </row>
    <row r="913" spans="2:3" x14ac:dyDescent="0.25">
      <c r="B913" s="96" t="s">
        <v>106</v>
      </c>
      <c r="C913" s="102">
        <v>232560</v>
      </c>
    </row>
    <row r="914" spans="2:3" x14ac:dyDescent="0.25">
      <c r="B914" s="97" t="s">
        <v>613</v>
      </c>
      <c r="C914" s="102">
        <v>232560</v>
      </c>
    </row>
    <row r="915" spans="2:3" x14ac:dyDescent="0.25">
      <c r="B915" s="98" t="s">
        <v>237</v>
      </c>
      <c r="C915" s="102">
        <v>231110</v>
      </c>
    </row>
    <row r="916" spans="2:3" x14ac:dyDescent="0.25">
      <c r="B916" s="98" t="s">
        <v>367</v>
      </c>
      <c r="C916" s="102">
        <v>550</v>
      </c>
    </row>
    <row r="917" spans="2:3" x14ac:dyDescent="0.25">
      <c r="B917" s="98" t="s">
        <v>451</v>
      </c>
      <c r="C917" s="102">
        <v>900</v>
      </c>
    </row>
    <row r="918" spans="2:3" x14ac:dyDescent="0.25">
      <c r="B918" s="95" t="s">
        <v>51</v>
      </c>
      <c r="C918" s="102"/>
    </row>
    <row r="919" spans="2:3" x14ac:dyDescent="0.25">
      <c r="B919" s="96" t="s">
        <v>107</v>
      </c>
      <c r="C919" s="102"/>
    </row>
    <row r="920" spans="2:3" x14ac:dyDescent="0.25">
      <c r="B920" s="97" t="s">
        <v>610</v>
      </c>
      <c r="C920" s="102"/>
    </row>
    <row r="921" spans="2:3" x14ac:dyDescent="0.25">
      <c r="B921" s="98" t="s">
        <v>37</v>
      </c>
      <c r="C921" s="102"/>
    </row>
    <row r="922" spans="2:3" x14ac:dyDescent="0.25">
      <c r="B922" s="98" t="s">
        <v>284</v>
      </c>
      <c r="C922" s="102"/>
    </row>
    <row r="923" spans="2:3" x14ac:dyDescent="0.25">
      <c r="B923" s="98" t="s">
        <v>51</v>
      </c>
      <c r="C923" s="102"/>
    </row>
    <row r="924" spans="2:3" x14ac:dyDescent="0.25">
      <c r="B924" s="95" t="s">
        <v>82</v>
      </c>
      <c r="C924" s="102"/>
    </row>
    <row r="925" spans="2:3" x14ac:dyDescent="0.25">
      <c r="B925" s="96" t="s">
        <v>105</v>
      </c>
      <c r="C925" s="102"/>
    </row>
    <row r="926" spans="2:3" x14ac:dyDescent="0.25">
      <c r="B926" s="97" t="s">
        <v>611</v>
      </c>
      <c r="C926" s="102"/>
    </row>
    <row r="927" spans="2:3" x14ac:dyDescent="0.25">
      <c r="B927" s="98" t="s">
        <v>38</v>
      </c>
      <c r="C927" s="102"/>
    </row>
    <row r="928" spans="2:3" x14ac:dyDescent="0.25">
      <c r="B928" s="95" t="s">
        <v>87</v>
      </c>
      <c r="C928" s="102"/>
    </row>
    <row r="929" spans="2:3" x14ac:dyDescent="0.25">
      <c r="B929" s="96" t="s">
        <v>105</v>
      </c>
      <c r="C929" s="102"/>
    </row>
    <row r="930" spans="2:3" x14ac:dyDescent="0.25">
      <c r="B930" s="97" t="s">
        <v>611</v>
      </c>
      <c r="C930" s="102"/>
    </row>
    <row r="931" spans="2:3" x14ac:dyDescent="0.25">
      <c r="B931" s="98" t="s">
        <v>48</v>
      </c>
      <c r="C931" s="102"/>
    </row>
    <row r="932" spans="2:3" x14ac:dyDescent="0.25">
      <c r="B932" s="95" t="s">
        <v>427</v>
      </c>
      <c r="C932" s="102"/>
    </row>
    <row r="933" spans="2:3" x14ac:dyDescent="0.25">
      <c r="B933" s="96" t="s">
        <v>105</v>
      </c>
      <c r="C933" s="102"/>
    </row>
    <row r="934" spans="2:3" x14ac:dyDescent="0.25">
      <c r="B934" s="97" t="s">
        <v>611</v>
      </c>
      <c r="C934" s="102"/>
    </row>
    <row r="935" spans="2:3" x14ac:dyDescent="0.25">
      <c r="B935" s="98" t="s">
        <v>426</v>
      </c>
      <c r="C935" s="102"/>
    </row>
    <row r="936" spans="2:3" x14ac:dyDescent="0.25">
      <c r="B936" s="95" t="s">
        <v>468</v>
      </c>
      <c r="C936" s="102"/>
    </row>
    <row r="937" spans="2:3" x14ac:dyDescent="0.25">
      <c r="B937" s="96" t="s">
        <v>105</v>
      </c>
      <c r="C937" s="102"/>
    </row>
    <row r="938" spans="2:3" x14ac:dyDescent="0.25">
      <c r="B938" s="97" t="s">
        <v>611</v>
      </c>
      <c r="C938" s="102"/>
    </row>
    <row r="939" spans="2:3" x14ac:dyDescent="0.25">
      <c r="B939" s="98" t="s">
        <v>467</v>
      </c>
      <c r="C939" s="102"/>
    </row>
    <row r="940" spans="2:3" x14ac:dyDescent="0.25">
      <c r="B940" s="95" t="s">
        <v>185</v>
      </c>
      <c r="C940" s="102">
        <v>117437</v>
      </c>
    </row>
    <row r="941" spans="2:3" x14ac:dyDescent="0.25">
      <c r="B941" s="96" t="s">
        <v>106</v>
      </c>
      <c r="C941" s="102">
        <v>117437</v>
      </c>
    </row>
    <row r="942" spans="2:3" x14ac:dyDescent="0.25">
      <c r="B942" s="97" t="s">
        <v>613</v>
      </c>
      <c r="C942" s="102">
        <v>117437</v>
      </c>
    </row>
    <row r="943" spans="2:3" x14ac:dyDescent="0.25">
      <c r="B943" s="98" t="s">
        <v>184</v>
      </c>
      <c r="C943" s="102">
        <v>117437</v>
      </c>
    </row>
    <row r="944" spans="2:3" x14ac:dyDescent="0.25">
      <c r="B944" s="95" t="s">
        <v>315</v>
      </c>
      <c r="C944" s="102">
        <v>188015</v>
      </c>
    </row>
    <row r="945" spans="2:3" x14ac:dyDescent="0.25">
      <c r="B945" s="96" t="s">
        <v>106</v>
      </c>
      <c r="C945" s="102">
        <v>188015</v>
      </c>
    </row>
    <row r="946" spans="2:3" x14ac:dyDescent="0.25">
      <c r="B946" s="97" t="s">
        <v>613</v>
      </c>
      <c r="C946" s="102">
        <v>188015</v>
      </c>
    </row>
    <row r="947" spans="2:3" x14ac:dyDescent="0.25">
      <c r="B947" s="98" t="s">
        <v>314</v>
      </c>
      <c r="C947" s="102">
        <v>15650</v>
      </c>
    </row>
    <row r="948" spans="2:3" x14ac:dyDescent="0.25">
      <c r="B948" s="98" t="s">
        <v>586</v>
      </c>
      <c r="C948" s="102">
        <v>172365</v>
      </c>
    </row>
    <row r="949" spans="2:3" x14ac:dyDescent="0.25">
      <c r="B949" s="95" t="s">
        <v>532</v>
      </c>
      <c r="C949" s="102">
        <v>21406</v>
      </c>
    </row>
    <row r="950" spans="2:3" x14ac:dyDescent="0.25">
      <c r="B950" s="96" t="s">
        <v>105</v>
      </c>
      <c r="C950" s="102">
        <v>21406</v>
      </c>
    </row>
    <row r="951" spans="2:3" x14ac:dyDescent="0.25">
      <c r="B951" s="97" t="s">
        <v>611</v>
      </c>
      <c r="C951" s="102">
        <v>21406</v>
      </c>
    </row>
    <row r="952" spans="2:3" x14ac:dyDescent="0.25">
      <c r="B952" s="98" t="s">
        <v>531</v>
      </c>
      <c r="C952" s="102">
        <v>5606</v>
      </c>
    </row>
    <row r="953" spans="2:3" x14ac:dyDescent="0.25">
      <c r="B953" s="98" t="s">
        <v>533</v>
      </c>
      <c r="C953" s="102">
        <v>15800</v>
      </c>
    </row>
    <row r="954" spans="2:3" x14ac:dyDescent="0.25">
      <c r="B954" s="95" t="s">
        <v>224</v>
      </c>
      <c r="C954" s="102">
        <v>600</v>
      </c>
    </row>
    <row r="955" spans="2:3" x14ac:dyDescent="0.25">
      <c r="B955" s="96" t="s">
        <v>105</v>
      </c>
      <c r="C955" s="102">
        <v>600</v>
      </c>
    </row>
    <row r="956" spans="2:3" x14ac:dyDescent="0.25">
      <c r="B956" s="97" t="s">
        <v>611</v>
      </c>
      <c r="C956" s="102">
        <v>600</v>
      </c>
    </row>
    <row r="957" spans="2:3" x14ac:dyDescent="0.25">
      <c r="B957" s="98" t="s">
        <v>223</v>
      </c>
      <c r="C957" s="102"/>
    </row>
    <row r="958" spans="2:3" x14ac:dyDescent="0.25">
      <c r="B958" s="98" t="s">
        <v>224</v>
      </c>
      <c r="C958" s="102">
        <v>600</v>
      </c>
    </row>
    <row r="959" spans="2:3" x14ac:dyDescent="0.25">
      <c r="B959" s="95" t="s">
        <v>540</v>
      </c>
      <c r="C959" s="102"/>
    </row>
    <row r="960" spans="2:3" x14ac:dyDescent="0.25">
      <c r="B960" s="96" t="s">
        <v>105</v>
      </c>
      <c r="C960" s="102"/>
    </row>
    <row r="961" spans="2:3" x14ac:dyDescent="0.25">
      <c r="B961" s="97" t="s">
        <v>611</v>
      </c>
      <c r="C961" s="102"/>
    </row>
    <row r="962" spans="2:3" x14ac:dyDescent="0.25">
      <c r="B962" s="98" t="s">
        <v>540</v>
      </c>
      <c r="C962" s="102"/>
    </row>
    <row r="963" spans="2:3" x14ac:dyDescent="0.25">
      <c r="B963" s="95" t="s">
        <v>228</v>
      </c>
      <c r="C963" s="102"/>
    </row>
    <row r="964" spans="2:3" x14ac:dyDescent="0.25">
      <c r="B964" s="96" t="s">
        <v>105</v>
      </c>
      <c r="C964" s="102"/>
    </row>
    <row r="965" spans="2:3" x14ac:dyDescent="0.25">
      <c r="B965" s="97" t="s">
        <v>611</v>
      </c>
      <c r="C965" s="102"/>
    </row>
    <row r="966" spans="2:3" x14ac:dyDescent="0.25">
      <c r="B966" s="98" t="s">
        <v>227</v>
      </c>
      <c r="C966" s="102"/>
    </row>
    <row r="967" spans="2:3" x14ac:dyDescent="0.25">
      <c r="B967" s="98" t="s">
        <v>351</v>
      </c>
      <c r="C967" s="102"/>
    </row>
    <row r="968" spans="2:3" x14ac:dyDescent="0.25">
      <c r="B968" s="98" t="s">
        <v>372</v>
      </c>
      <c r="C968" s="102"/>
    </row>
    <row r="969" spans="2:3" x14ac:dyDescent="0.25">
      <c r="B969" s="95" t="s">
        <v>160</v>
      </c>
      <c r="C969" s="102"/>
    </row>
    <row r="970" spans="2:3" x14ac:dyDescent="0.25">
      <c r="B970" s="96" t="s">
        <v>105</v>
      </c>
      <c r="C970" s="102"/>
    </row>
    <row r="971" spans="2:3" x14ac:dyDescent="0.25">
      <c r="B971" s="97" t="s">
        <v>611</v>
      </c>
      <c r="C971" s="102"/>
    </row>
    <row r="972" spans="2:3" x14ac:dyDescent="0.25">
      <c r="B972" s="98" t="s">
        <v>161</v>
      </c>
      <c r="C972" s="102"/>
    </row>
    <row r="973" spans="2:3" x14ac:dyDescent="0.25">
      <c r="B973" s="95" t="s">
        <v>547</v>
      </c>
      <c r="C973" s="102"/>
    </row>
    <row r="974" spans="2:3" x14ac:dyDescent="0.25">
      <c r="B974" s="96" t="s">
        <v>105</v>
      </c>
      <c r="C974" s="102"/>
    </row>
    <row r="975" spans="2:3" x14ac:dyDescent="0.25">
      <c r="B975" s="97" t="s">
        <v>611</v>
      </c>
      <c r="C975" s="102"/>
    </row>
    <row r="976" spans="2:3" x14ac:dyDescent="0.25">
      <c r="B976" s="98" t="s">
        <v>547</v>
      </c>
      <c r="C976" s="102"/>
    </row>
    <row r="977" spans="2:3" x14ac:dyDescent="0.25">
      <c r="B977" s="98" t="s">
        <v>548</v>
      </c>
      <c r="C977" s="102"/>
    </row>
    <row r="978" spans="2:3" x14ac:dyDescent="0.25">
      <c r="B978" s="95" t="s">
        <v>501</v>
      </c>
      <c r="C978" s="102"/>
    </row>
    <row r="979" spans="2:3" x14ac:dyDescent="0.25">
      <c r="B979" s="96" t="s">
        <v>105</v>
      </c>
      <c r="C979" s="102"/>
    </row>
    <row r="980" spans="2:3" x14ac:dyDescent="0.25">
      <c r="B980" s="97" t="s">
        <v>611</v>
      </c>
      <c r="C980" s="102"/>
    </row>
    <row r="981" spans="2:3" x14ac:dyDescent="0.25">
      <c r="B981" s="98" t="s">
        <v>500</v>
      </c>
      <c r="C981" s="102"/>
    </row>
    <row r="982" spans="2:3" x14ac:dyDescent="0.25">
      <c r="B982" s="98" t="s">
        <v>546</v>
      </c>
      <c r="C982" s="102"/>
    </row>
    <row r="983" spans="2:3" x14ac:dyDescent="0.25">
      <c r="B983" s="95" t="s">
        <v>556</v>
      </c>
      <c r="C983" s="102">
        <v>150</v>
      </c>
    </row>
    <row r="984" spans="2:3" x14ac:dyDescent="0.25">
      <c r="B984" s="96" t="s">
        <v>105</v>
      </c>
      <c r="C984" s="102">
        <v>150</v>
      </c>
    </row>
    <row r="985" spans="2:3" x14ac:dyDescent="0.25">
      <c r="B985" s="97" t="s">
        <v>611</v>
      </c>
      <c r="C985" s="102">
        <v>150</v>
      </c>
    </row>
    <row r="986" spans="2:3" x14ac:dyDescent="0.25">
      <c r="B986" s="98" t="s">
        <v>555</v>
      </c>
      <c r="C986" s="102">
        <v>150</v>
      </c>
    </row>
    <row r="987" spans="2:3" x14ac:dyDescent="0.25">
      <c r="B987" s="95" t="s">
        <v>560</v>
      </c>
      <c r="C987" s="102"/>
    </row>
    <row r="988" spans="2:3" x14ac:dyDescent="0.25">
      <c r="B988" s="96" t="s">
        <v>105</v>
      </c>
      <c r="C988" s="102"/>
    </row>
    <row r="989" spans="2:3" x14ac:dyDescent="0.25">
      <c r="B989" s="97" t="s">
        <v>611</v>
      </c>
      <c r="C989" s="102"/>
    </row>
    <row r="990" spans="2:3" x14ac:dyDescent="0.25">
      <c r="B990" s="98" t="s">
        <v>559</v>
      </c>
      <c r="C990" s="102"/>
    </row>
    <row r="991" spans="2:3" x14ac:dyDescent="0.25">
      <c r="B991" s="95" t="s">
        <v>176</v>
      </c>
      <c r="C991" s="102">
        <v>115688</v>
      </c>
    </row>
    <row r="992" spans="2:3" x14ac:dyDescent="0.25">
      <c r="B992" s="96" t="s">
        <v>106</v>
      </c>
      <c r="C992" s="102">
        <v>115688</v>
      </c>
    </row>
    <row r="993" spans="2:3" x14ac:dyDescent="0.25">
      <c r="B993" s="97" t="s">
        <v>613</v>
      </c>
      <c r="C993" s="102">
        <v>115688</v>
      </c>
    </row>
    <row r="994" spans="2:3" x14ac:dyDescent="0.25">
      <c r="B994" s="98" t="s">
        <v>177</v>
      </c>
      <c r="C994" s="102">
        <v>115688</v>
      </c>
    </row>
    <row r="995" spans="2:3" x14ac:dyDescent="0.25">
      <c r="B995" s="95" t="s">
        <v>70</v>
      </c>
      <c r="C995" s="102"/>
    </row>
    <row r="996" spans="2:3" x14ac:dyDescent="0.25">
      <c r="B996" s="96" t="s">
        <v>105</v>
      </c>
      <c r="C996" s="102"/>
    </row>
    <row r="997" spans="2:3" x14ac:dyDescent="0.25">
      <c r="B997" s="97" t="s">
        <v>611</v>
      </c>
      <c r="C997" s="102"/>
    </row>
    <row r="998" spans="2:3" x14ac:dyDescent="0.25">
      <c r="B998" s="98" t="s">
        <v>23</v>
      </c>
      <c r="C998" s="102"/>
    </row>
    <row r="999" spans="2:3" x14ac:dyDescent="0.25">
      <c r="B999" s="95" t="s">
        <v>572</v>
      </c>
      <c r="C999" s="102"/>
    </row>
    <row r="1000" spans="2:3" x14ac:dyDescent="0.25">
      <c r="B1000" s="96" t="s">
        <v>105</v>
      </c>
      <c r="C1000" s="102"/>
    </row>
    <row r="1001" spans="2:3" x14ac:dyDescent="0.25">
      <c r="B1001" s="97" t="s">
        <v>611</v>
      </c>
      <c r="C1001" s="102"/>
    </row>
    <row r="1002" spans="2:3" x14ac:dyDescent="0.25">
      <c r="B1002" s="98" t="s">
        <v>572</v>
      </c>
      <c r="C1002" s="102"/>
    </row>
    <row r="1003" spans="2:3" x14ac:dyDescent="0.25">
      <c r="B1003" s="95" t="s">
        <v>562</v>
      </c>
      <c r="C1003" s="102">
        <v>13290</v>
      </c>
    </row>
    <row r="1004" spans="2:3" x14ac:dyDescent="0.25">
      <c r="B1004" s="96" t="s">
        <v>105</v>
      </c>
      <c r="C1004" s="102">
        <v>13290</v>
      </c>
    </row>
    <row r="1005" spans="2:3" x14ac:dyDescent="0.25">
      <c r="B1005" s="97" t="s">
        <v>611</v>
      </c>
      <c r="C1005" s="102">
        <v>13290</v>
      </c>
    </row>
    <row r="1006" spans="2:3" x14ac:dyDescent="0.25">
      <c r="B1006" s="98" t="s">
        <v>561</v>
      </c>
      <c r="C1006" s="102">
        <v>13290</v>
      </c>
    </row>
    <row r="1007" spans="2:3" x14ac:dyDescent="0.25">
      <c r="B1007" s="95" t="s">
        <v>568</v>
      </c>
      <c r="C1007" s="102">
        <v>159218</v>
      </c>
    </row>
    <row r="1008" spans="2:3" x14ac:dyDescent="0.25">
      <c r="B1008" s="96" t="s">
        <v>106</v>
      </c>
      <c r="C1008" s="102">
        <v>159218</v>
      </c>
    </row>
    <row r="1009" spans="2:3" x14ac:dyDescent="0.25">
      <c r="B1009" s="97" t="s">
        <v>613</v>
      </c>
      <c r="C1009" s="102">
        <v>159218</v>
      </c>
    </row>
    <row r="1010" spans="2:3" x14ac:dyDescent="0.25">
      <c r="B1010" s="98" t="s">
        <v>606</v>
      </c>
      <c r="C1010" s="102"/>
    </row>
    <row r="1011" spans="2:3" x14ac:dyDescent="0.25">
      <c r="B1011" s="98" t="s">
        <v>567</v>
      </c>
      <c r="C1011" s="102">
        <v>159218</v>
      </c>
    </row>
    <row r="1012" spans="2:3" x14ac:dyDescent="0.25">
      <c r="B1012" s="95" t="s">
        <v>429</v>
      </c>
      <c r="C1012" s="102"/>
    </row>
    <row r="1013" spans="2:3" x14ac:dyDescent="0.25">
      <c r="B1013" s="96" t="s">
        <v>105</v>
      </c>
      <c r="C1013" s="102"/>
    </row>
    <row r="1014" spans="2:3" x14ac:dyDescent="0.25">
      <c r="B1014" s="97" t="s">
        <v>611</v>
      </c>
      <c r="C1014" s="102"/>
    </row>
    <row r="1015" spans="2:3" x14ac:dyDescent="0.25">
      <c r="B1015" s="98" t="s">
        <v>428</v>
      </c>
      <c r="C1015" s="102"/>
    </row>
    <row r="1016" spans="2:3" x14ac:dyDescent="0.25">
      <c r="B1016" s="95" t="s">
        <v>366</v>
      </c>
      <c r="C1016" s="102">
        <v>381276</v>
      </c>
    </row>
    <row r="1017" spans="2:3" x14ac:dyDescent="0.25">
      <c r="B1017" s="96" t="s">
        <v>110</v>
      </c>
      <c r="C1017" s="102">
        <v>381276</v>
      </c>
    </row>
    <row r="1018" spans="2:3" x14ac:dyDescent="0.25">
      <c r="B1018" s="97" t="s">
        <v>612</v>
      </c>
      <c r="C1018" s="102">
        <v>381276</v>
      </c>
    </row>
    <row r="1019" spans="2:3" x14ac:dyDescent="0.25">
      <c r="B1019" s="98" t="s">
        <v>605</v>
      </c>
      <c r="C1019" s="102"/>
    </row>
    <row r="1020" spans="2:3" x14ac:dyDescent="0.25">
      <c r="B1020" s="98" t="s">
        <v>365</v>
      </c>
      <c r="C1020" s="102">
        <v>59082</v>
      </c>
    </row>
    <row r="1021" spans="2:3" x14ac:dyDescent="0.25">
      <c r="B1021" s="98" t="s">
        <v>444</v>
      </c>
      <c r="C1021" s="102">
        <v>322194</v>
      </c>
    </row>
    <row r="1022" spans="2:3" x14ac:dyDescent="0.25">
      <c r="B1022" s="95" t="s">
        <v>127</v>
      </c>
      <c r="C1022" s="102"/>
    </row>
    <row r="1023" spans="2:3" x14ac:dyDescent="0.25">
      <c r="B1023" s="96" t="s">
        <v>105</v>
      </c>
      <c r="C1023" s="102"/>
    </row>
    <row r="1024" spans="2:3" x14ac:dyDescent="0.25">
      <c r="B1024" s="97" t="s">
        <v>611</v>
      </c>
      <c r="C1024" s="102"/>
    </row>
    <row r="1025" spans="2:3" x14ac:dyDescent="0.25">
      <c r="B1025" s="98" t="s">
        <v>128</v>
      </c>
      <c r="C1025" s="102"/>
    </row>
    <row r="1026" spans="2:3" x14ac:dyDescent="0.25">
      <c r="B1026" s="95" t="s">
        <v>94</v>
      </c>
      <c r="C1026" s="102"/>
    </row>
    <row r="1027" spans="2:3" x14ac:dyDescent="0.25">
      <c r="B1027" s="96" t="s">
        <v>105</v>
      </c>
      <c r="C1027" s="102"/>
    </row>
    <row r="1028" spans="2:3" x14ac:dyDescent="0.25">
      <c r="B1028" s="97" t="s">
        <v>611</v>
      </c>
      <c r="C1028" s="102"/>
    </row>
    <row r="1029" spans="2:3" x14ac:dyDescent="0.25">
      <c r="B1029" s="98" t="s">
        <v>102</v>
      </c>
      <c r="C1029" s="102"/>
    </row>
    <row r="1030" spans="2:3" x14ac:dyDescent="0.25">
      <c r="B1030" s="98" t="s">
        <v>93</v>
      </c>
      <c r="C1030" s="102"/>
    </row>
    <row r="1031" spans="2:3" x14ac:dyDescent="0.25">
      <c r="B1031" s="95" t="s">
        <v>348</v>
      </c>
      <c r="C1031" s="102"/>
    </row>
    <row r="1032" spans="2:3" x14ac:dyDescent="0.25">
      <c r="B1032" s="96" t="s">
        <v>105</v>
      </c>
      <c r="C1032" s="102"/>
    </row>
    <row r="1033" spans="2:3" x14ac:dyDescent="0.25">
      <c r="B1033" s="97" t="s">
        <v>611</v>
      </c>
      <c r="C1033" s="102"/>
    </row>
    <row r="1034" spans="2:3" x14ac:dyDescent="0.25">
      <c r="B1034" s="98" t="s">
        <v>347</v>
      </c>
      <c r="C1034" s="102"/>
    </row>
    <row r="1035" spans="2:3" x14ac:dyDescent="0.25">
      <c r="B1035" s="98" t="s">
        <v>405</v>
      </c>
      <c r="C1035" s="102"/>
    </row>
    <row r="1036" spans="2:3" x14ac:dyDescent="0.25">
      <c r="B1036" s="95" t="s">
        <v>479</v>
      </c>
      <c r="C1036" s="102">
        <v>84355</v>
      </c>
    </row>
    <row r="1037" spans="2:3" x14ac:dyDescent="0.25">
      <c r="B1037" s="96" t="s">
        <v>106</v>
      </c>
      <c r="C1037" s="102">
        <v>84355</v>
      </c>
    </row>
    <row r="1038" spans="2:3" x14ac:dyDescent="0.25">
      <c r="B1038" s="97" t="s">
        <v>613</v>
      </c>
      <c r="C1038" s="102">
        <v>84355</v>
      </c>
    </row>
    <row r="1039" spans="2:3" x14ac:dyDescent="0.25">
      <c r="B1039" s="98" t="s">
        <v>478</v>
      </c>
      <c r="C1039" s="102">
        <v>84355</v>
      </c>
    </row>
    <row r="1040" spans="2:3" x14ac:dyDescent="0.25">
      <c r="B1040" s="95" t="s">
        <v>486</v>
      </c>
      <c r="C1040" s="102">
        <v>22380</v>
      </c>
    </row>
    <row r="1041" spans="2:3" x14ac:dyDescent="0.25">
      <c r="B1041" s="96" t="s">
        <v>107</v>
      </c>
      <c r="C1041" s="102">
        <v>22380</v>
      </c>
    </row>
    <row r="1042" spans="2:3" x14ac:dyDescent="0.25">
      <c r="B1042" s="97" t="s">
        <v>610</v>
      </c>
      <c r="C1042" s="102">
        <v>22380</v>
      </c>
    </row>
    <row r="1043" spans="2:3" x14ac:dyDescent="0.25">
      <c r="B1043" s="98" t="s">
        <v>485</v>
      </c>
      <c r="C1043" s="102">
        <v>250</v>
      </c>
    </row>
    <row r="1044" spans="2:3" x14ac:dyDescent="0.25">
      <c r="B1044" s="98" t="s">
        <v>487</v>
      </c>
      <c r="C1044" s="102">
        <v>6250</v>
      </c>
    </row>
    <row r="1045" spans="2:3" x14ac:dyDescent="0.25">
      <c r="B1045" s="98" t="s">
        <v>488</v>
      </c>
      <c r="C1045" s="102">
        <v>2000</v>
      </c>
    </row>
    <row r="1046" spans="2:3" x14ac:dyDescent="0.25">
      <c r="B1046" s="98" t="s">
        <v>489</v>
      </c>
      <c r="C1046" s="102">
        <v>3350</v>
      </c>
    </row>
    <row r="1047" spans="2:3" x14ac:dyDescent="0.25">
      <c r="B1047" s="98" t="s">
        <v>486</v>
      </c>
      <c r="C1047" s="102">
        <v>10530</v>
      </c>
    </row>
    <row r="1048" spans="2:3" x14ac:dyDescent="0.25">
      <c r="B1048" s="95" t="s">
        <v>581</v>
      </c>
      <c r="C1048" s="102"/>
    </row>
    <row r="1049" spans="2:3" x14ac:dyDescent="0.25">
      <c r="B1049" s="96" t="s">
        <v>105</v>
      </c>
      <c r="C1049" s="102"/>
    </row>
    <row r="1050" spans="2:3" x14ac:dyDescent="0.25">
      <c r="B1050" s="97" t="s">
        <v>611</v>
      </c>
      <c r="C1050" s="102"/>
    </row>
    <row r="1051" spans="2:3" x14ac:dyDescent="0.25">
      <c r="B1051" s="98" t="s">
        <v>580</v>
      </c>
      <c r="C1051" s="102"/>
    </row>
    <row r="1052" spans="2:3" x14ac:dyDescent="0.25">
      <c r="B1052" s="95" t="s">
        <v>67</v>
      </c>
      <c r="C1052" s="102">
        <v>308784</v>
      </c>
    </row>
    <row r="1053" spans="2:3" x14ac:dyDescent="0.25">
      <c r="B1053" s="96" t="s">
        <v>110</v>
      </c>
      <c r="C1053" s="102">
        <v>308784</v>
      </c>
    </row>
    <row r="1054" spans="2:3" x14ac:dyDescent="0.25">
      <c r="B1054" s="97" t="s">
        <v>612</v>
      </c>
      <c r="C1054" s="102">
        <v>308784</v>
      </c>
    </row>
    <row r="1055" spans="2:3" x14ac:dyDescent="0.25">
      <c r="B1055" s="98" t="s">
        <v>19</v>
      </c>
      <c r="C1055" s="102">
        <v>71089</v>
      </c>
    </row>
    <row r="1056" spans="2:3" x14ac:dyDescent="0.25">
      <c r="B1056" s="98" t="s">
        <v>346</v>
      </c>
      <c r="C1056" s="102">
        <v>202844</v>
      </c>
    </row>
    <row r="1057" spans="2:3" x14ac:dyDescent="0.25">
      <c r="B1057" s="98" t="s">
        <v>394</v>
      </c>
      <c r="C1057" s="102">
        <v>34851</v>
      </c>
    </row>
    <row r="1058" spans="2:3" x14ac:dyDescent="0.25">
      <c r="B1058" s="95" t="s">
        <v>74</v>
      </c>
      <c r="C1058" s="102"/>
    </row>
    <row r="1059" spans="2:3" x14ac:dyDescent="0.25">
      <c r="B1059" s="96" t="s">
        <v>105</v>
      </c>
      <c r="C1059" s="102"/>
    </row>
    <row r="1060" spans="2:3" x14ac:dyDescent="0.25">
      <c r="B1060" s="97" t="s">
        <v>611</v>
      </c>
      <c r="C1060" s="102"/>
    </row>
    <row r="1061" spans="2:3" x14ac:dyDescent="0.25">
      <c r="B1061" s="98" t="s">
        <v>28</v>
      </c>
      <c r="C1061" s="102"/>
    </row>
    <row r="1062" spans="2:3" x14ac:dyDescent="0.25">
      <c r="B1062" s="95" t="s">
        <v>293</v>
      </c>
      <c r="C1062" s="102"/>
    </row>
    <row r="1063" spans="2:3" x14ac:dyDescent="0.25">
      <c r="B1063" s="96" t="s">
        <v>105</v>
      </c>
      <c r="C1063" s="102"/>
    </row>
    <row r="1064" spans="2:3" x14ac:dyDescent="0.25">
      <c r="B1064" s="97" t="s">
        <v>611</v>
      </c>
      <c r="C1064" s="102"/>
    </row>
    <row r="1065" spans="2:3" x14ac:dyDescent="0.25">
      <c r="B1065" s="98" t="s">
        <v>292</v>
      </c>
      <c r="C1065" s="102"/>
    </row>
    <row r="1066" spans="2:3" x14ac:dyDescent="0.25">
      <c r="B1066" s="95" t="s">
        <v>358</v>
      </c>
      <c r="C1066" s="102">
        <v>28</v>
      </c>
    </row>
    <row r="1067" spans="2:3" x14ac:dyDescent="0.25">
      <c r="B1067" s="96" t="s">
        <v>105</v>
      </c>
      <c r="C1067" s="102">
        <v>28</v>
      </c>
    </row>
    <row r="1068" spans="2:3" x14ac:dyDescent="0.25">
      <c r="B1068" s="97" t="s">
        <v>611</v>
      </c>
      <c r="C1068" s="102">
        <v>28</v>
      </c>
    </row>
    <row r="1069" spans="2:3" x14ac:dyDescent="0.25">
      <c r="B1069" s="98" t="s">
        <v>357</v>
      </c>
      <c r="C1069" s="102">
        <v>28</v>
      </c>
    </row>
    <row r="1070" spans="2:3" x14ac:dyDescent="0.25">
      <c r="B1070" s="95" t="s">
        <v>230</v>
      </c>
      <c r="C1070" s="102">
        <v>116000</v>
      </c>
    </row>
    <row r="1071" spans="2:3" x14ac:dyDescent="0.25">
      <c r="B1071" s="96" t="s">
        <v>106</v>
      </c>
      <c r="C1071" s="102">
        <v>116000</v>
      </c>
    </row>
    <row r="1072" spans="2:3" x14ac:dyDescent="0.25">
      <c r="B1072" s="97" t="s">
        <v>613</v>
      </c>
      <c r="C1072" s="102">
        <v>116000</v>
      </c>
    </row>
    <row r="1073" spans="2:3" x14ac:dyDescent="0.25">
      <c r="B1073" s="98" t="s">
        <v>229</v>
      </c>
      <c r="C1073" s="102">
        <v>116000</v>
      </c>
    </row>
    <row r="1074" spans="2:3" x14ac:dyDescent="0.25">
      <c r="B1074" s="95" t="s">
        <v>301</v>
      </c>
      <c r="C1074" s="102">
        <v>39184</v>
      </c>
    </row>
    <row r="1075" spans="2:3" x14ac:dyDescent="0.25">
      <c r="B1075" s="96" t="s">
        <v>106</v>
      </c>
      <c r="C1075" s="102">
        <v>39184</v>
      </c>
    </row>
    <row r="1076" spans="2:3" x14ac:dyDescent="0.25">
      <c r="B1076" s="97" t="s">
        <v>613</v>
      </c>
      <c r="C1076" s="102">
        <v>39184</v>
      </c>
    </row>
    <row r="1077" spans="2:3" x14ac:dyDescent="0.25">
      <c r="B1077" s="98" t="s">
        <v>300</v>
      </c>
      <c r="C1077" s="102">
        <v>39184</v>
      </c>
    </row>
    <row r="1078" spans="2:3" x14ac:dyDescent="0.25">
      <c r="B1078" s="95" t="s">
        <v>291</v>
      </c>
      <c r="C1078" s="102"/>
    </row>
    <row r="1079" spans="2:3" x14ac:dyDescent="0.25">
      <c r="B1079" s="96" t="s">
        <v>105</v>
      </c>
      <c r="C1079" s="102"/>
    </row>
    <row r="1080" spans="2:3" x14ac:dyDescent="0.25">
      <c r="B1080" s="97" t="s">
        <v>611</v>
      </c>
      <c r="C1080" s="102"/>
    </row>
    <row r="1081" spans="2:3" x14ac:dyDescent="0.25">
      <c r="B1081" s="98" t="s">
        <v>290</v>
      </c>
      <c r="C1081" s="102"/>
    </row>
    <row r="1082" spans="2:3" x14ac:dyDescent="0.25">
      <c r="B1082" s="98" t="s">
        <v>291</v>
      </c>
      <c r="C1082" s="102"/>
    </row>
    <row r="1083" spans="2:3" x14ac:dyDescent="0.25">
      <c r="B1083" s="95" t="s">
        <v>255</v>
      </c>
      <c r="C1083" s="102"/>
    </row>
    <row r="1084" spans="2:3" x14ac:dyDescent="0.25">
      <c r="B1084" s="96" t="s">
        <v>105</v>
      </c>
      <c r="C1084" s="102"/>
    </row>
    <row r="1085" spans="2:3" x14ac:dyDescent="0.25">
      <c r="B1085" s="97" t="s">
        <v>611</v>
      </c>
      <c r="C1085" s="102"/>
    </row>
    <row r="1086" spans="2:3" x14ac:dyDescent="0.25">
      <c r="B1086" s="98" t="s">
        <v>254</v>
      </c>
      <c r="C1086" s="102"/>
    </row>
    <row r="1087" spans="2:3" x14ac:dyDescent="0.25">
      <c r="B1087" s="95" t="s">
        <v>609</v>
      </c>
      <c r="C1087" s="102"/>
    </row>
    <row r="1088" spans="2:3" x14ac:dyDescent="0.25">
      <c r="B1088" s="96" t="s">
        <v>609</v>
      </c>
      <c r="C1088" s="102"/>
    </row>
    <row r="1089" spans="2:3" x14ac:dyDescent="0.25">
      <c r="B1089" s="97" t="s">
        <v>612</v>
      </c>
      <c r="C1089" s="102"/>
    </row>
    <row r="1090" spans="2:3" x14ac:dyDescent="0.25">
      <c r="B1090" s="98" t="s">
        <v>609</v>
      </c>
      <c r="C1090" s="102"/>
    </row>
  </sheetData>
  <sheetProtection password="DFCF" sheet="1" objects="1" scenarios="1" sort="0" autoFilter="0" pivotTables="0"/>
  <mergeCells count="4">
    <mergeCell ref="E3:G3"/>
    <mergeCell ref="E27:G27"/>
    <mergeCell ref="E51:G51"/>
    <mergeCell ref="E76:G76"/>
  </mergeCell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Fleet Rankings</vt:lpstr>
      <vt:lpstr>Reports</vt:lpstr>
      <vt:lpstr>Tables Graphs</vt:lpstr>
      <vt:lpstr>Visible</vt:lpstr>
      <vt:lpstr>VisibleLFC</vt:lpstr>
      <vt:lpstr>VisLFC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2012-08-12T01:22:44Z</dcterms:modified>
</cp:coreProperties>
</file>