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rahaven\Documents\profitfolio\"/>
    </mc:Choice>
  </mc:AlternateContent>
  <xr:revisionPtr revIDLastSave="0" documentId="13_ncr:1_{415EDDDF-18A6-439E-A86E-D916C66205D8}" xr6:coauthVersionLast="47" xr6:coauthVersionMax="47" xr10:uidLastSave="{00000000-0000-0000-0000-000000000000}"/>
  <bookViews>
    <workbookView xWindow="-120" yWindow="-120" windowWidth="24240" windowHeight="13140" xr2:uid="{C4113FA3-982B-4C59-ADFF-6BE6B8790A27}"/>
  </bookViews>
  <sheets>
    <sheet name="Sheet1" sheetId="1" r:id="rId1"/>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J8" i="1" l="1"/>
  <c r="K8" i="1" s="1"/>
  <c r="J9" i="1" s="1"/>
  <c r="O26" i="1"/>
  <c r="G8" i="1" a="1"/>
  <c r="G8" i="1" s="1"/>
  <c r="G9" i="1" a="1"/>
  <c r="G9" i="1" s="1"/>
  <c r="G10" i="1" a="1"/>
  <c r="G10" i="1" s="1"/>
  <c r="G11" i="1" a="1"/>
  <c r="G11" i="1" s="1"/>
  <c r="G12" i="1" a="1"/>
  <c r="G12" i="1" s="1"/>
  <c r="G13" i="1" a="1"/>
  <c r="G13" i="1" s="1"/>
  <c r="G14" i="1" a="1"/>
  <c r="G14" i="1" s="1"/>
  <c r="G15" i="1" a="1"/>
  <c r="G15" i="1" s="1"/>
  <c r="G16" i="1" a="1"/>
  <c r="G16" i="1" s="1"/>
  <c r="G17" i="1" a="1"/>
  <c r="G17" i="1" s="1"/>
  <c r="G18" i="1" a="1"/>
  <c r="G18" i="1" s="1"/>
  <c r="G19" i="1" a="1"/>
  <c r="G19" i="1" s="1"/>
  <c r="I14" i="1" l="1"/>
  <c r="I12" i="1"/>
  <c r="I19" i="1"/>
  <c r="I11" i="1"/>
  <c r="I15" i="1"/>
  <c r="I13" i="1"/>
  <c r="I18" i="1"/>
  <c r="I10" i="1"/>
  <c r="I17" i="1"/>
  <c r="I9" i="1"/>
  <c r="I16" i="1"/>
  <c r="I8" i="1"/>
  <c r="L8" i="1" s="1"/>
  <c r="L9" i="1" l="1"/>
  <c r="K9" i="1"/>
  <c r="J10" i="1" l="1"/>
  <c r="K10" i="1"/>
  <c r="L10" i="1"/>
  <c r="J11" i="1" l="1"/>
  <c r="L11" i="1" l="1"/>
  <c r="K11" i="1"/>
  <c r="J12" i="1" s="1"/>
  <c r="L12" i="1" s="1"/>
  <c r="K12" i="1" l="1"/>
  <c r="J13" i="1" s="1"/>
  <c r="L13" i="1" s="1"/>
  <c r="K13" i="1" l="1"/>
  <c r="J14" i="1" l="1"/>
  <c r="L14" i="1" s="1"/>
  <c r="J15" i="1" l="1"/>
  <c r="L15" i="1" s="1"/>
  <c r="K14" i="1"/>
  <c r="K15" i="1" l="1"/>
  <c r="J16" i="1" l="1"/>
  <c r="L16" i="1" s="1"/>
  <c r="K16" i="1" l="1"/>
  <c r="J17" i="1" l="1"/>
  <c r="L17" i="1" s="1"/>
  <c r="K17" i="1" l="1"/>
  <c r="J18" i="1" l="1"/>
  <c r="L18" i="1" s="1"/>
  <c r="K18" i="1" l="1"/>
  <c r="J19" i="1" l="1"/>
  <c r="L19" i="1" s="1"/>
  <c r="M3" i="1" s="1"/>
  <c r="M4" i="1" s="1"/>
  <c r="K19" i="1" l="1"/>
  <c r="O14" i="1"/>
  <c r="O15" i="1" s="1"/>
  <c r="N3" i="1"/>
  <c r="O16" i="1" l="1"/>
  <c r="O25" i="1" s="1"/>
  <c r="O28" i="1" s="1"/>
  <c r="O27" i="1"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2">
    <bk>
      <extLst>
        <ext uri="{3e2802c4-a4d2-4d8b-9148-e3be6c30e623}">
          <xlrd:rvb i="2"/>
        </ext>
      </extLst>
    </bk>
    <bk>
      <extLst>
        <ext uri="{3e2802c4-a4d2-4d8b-9148-e3be6c30e623}">
          <xlrd:rvb i="5"/>
        </ext>
      </extLst>
    </bk>
    <bk>
      <extLst>
        <ext uri="{3e2802c4-a4d2-4d8b-9148-e3be6c30e623}">
          <xlrd:rvb i="8"/>
        </ext>
      </extLst>
    </bk>
    <bk>
      <extLst>
        <ext uri="{3e2802c4-a4d2-4d8b-9148-e3be6c30e623}">
          <xlrd:rvb i="11"/>
        </ext>
      </extLst>
    </bk>
    <bk>
      <extLst>
        <ext uri="{3e2802c4-a4d2-4d8b-9148-e3be6c30e623}">
          <xlrd:rvb i="14"/>
        </ext>
      </extLst>
    </bk>
    <bk>
      <extLst>
        <ext uri="{3e2802c4-a4d2-4d8b-9148-e3be6c30e623}">
          <xlrd:rvb i="17"/>
        </ext>
      </extLst>
    </bk>
    <bk>
      <extLst>
        <ext uri="{3e2802c4-a4d2-4d8b-9148-e3be6c30e623}">
          <xlrd:rvb i="20"/>
        </ext>
      </extLst>
    </bk>
    <bk>
      <extLst>
        <ext uri="{3e2802c4-a4d2-4d8b-9148-e3be6c30e623}">
          <xlrd:rvb i="23"/>
        </ext>
      </extLst>
    </bk>
    <bk>
      <extLst>
        <ext uri="{3e2802c4-a4d2-4d8b-9148-e3be6c30e623}">
          <xlrd:rvb i="26"/>
        </ext>
      </extLst>
    </bk>
    <bk>
      <extLst>
        <ext uri="{3e2802c4-a4d2-4d8b-9148-e3be6c30e623}">
          <xlrd:rvb i="29"/>
        </ext>
      </extLst>
    </bk>
    <bk>
      <extLst>
        <ext uri="{3e2802c4-a4d2-4d8b-9148-e3be6c30e623}">
          <xlrd:rvb i="32"/>
        </ext>
      </extLst>
    </bk>
    <bk>
      <extLst>
        <ext uri="{3e2802c4-a4d2-4d8b-9148-e3be6c30e623}">
          <xlrd:rvb i="35"/>
        </ext>
      </extLst>
    </bk>
  </futureMetadata>
  <cellMetadata count="1">
    <bk>
      <rc t="1" v="0"/>
    </bk>
  </cellMetadata>
  <valueMetadata count="12">
    <bk>
      <rc t="2" v="0"/>
    </bk>
    <bk>
      <rc t="2" v="1"/>
    </bk>
    <bk>
      <rc t="2" v="2"/>
    </bk>
    <bk>
      <rc t="2" v="3"/>
    </bk>
    <bk>
      <rc t="2" v="4"/>
    </bk>
    <bk>
      <rc t="2" v="5"/>
    </bk>
    <bk>
      <rc t="2" v="6"/>
    </bk>
    <bk>
      <rc t="2" v="7"/>
    </bk>
    <bk>
      <rc t="2" v="8"/>
    </bk>
    <bk>
      <rc t="2" v="9"/>
    </bk>
    <bk>
      <rc t="2" v="10"/>
    </bk>
    <bk>
      <rc t="2" v="11"/>
    </bk>
  </valueMetadata>
</metadata>
</file>

<file path=xl/sharedStrings.xml><?xml version="1.0" encoding="utf-8"?>
<sst xmlns="http://schemas.openxmlformats.org/spreadsheetml/2006/main" count="22" uniqueCount="18">
  <si>
    <t>2023 Quarter 4:</t>
  </si>
  <si>
    <t>Starting with:</t>
  </si>
  <si>
    <t>Profit for the quarter:</t>
  </si>
  <si>
    <t>Profit % for the quarter:</t>
  </si>
  <si>
    <t>Ending the quarter with:</t>
  </si>
  <si>
    <t>Stock</t>
  </si>
  <si>
    <t>Buy Price</t>
  </si>
  <si>
    <t>Buy Date</t>
  </si>
  <si>
    <t>Current Price</t>
  </si>
  <si>
    <t>Sold Price</t>
  </si>
  <si>
    <t>Profit %</t>
  </si>
  <si>
    <t>Invested Amount</t>
  </si>
  <si>
    <t>Balance Investment</t>
  </si>
  <si>
    <t>Profit</t>
  </si>
  <si>
    <t>Initial Investment:</t>
  </si>
  <si>
    <t>Total Profit:</t>
  </si>
  <si>
    <t>Current Total:</t>
  </si>
  <si>
    <t>2024 Quarter 1:</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</si>
</sst>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_ [$₹-44D]\ * #,##0.00_ ;_ [$₹-44D]\ * \-#,##0.00_ ;_ [$₹-44D]\ * &quot;-&quot;??_ ;_ @_ "/>
  </numFmts>
  <fonts count="3" x14ac:knownFonts="1">
    <font>
      <sz val="11"/>
      <color theme="1"/>
      <name val="Calibri"/>
      <family val="2"/>
      <scheme val="minor"/>
    </font>
    <font>
      <sz val="11"/>
      <color theme="1"/>
      <name val="Calibri"/>
      <family val="2"/>
      <scheme val="minor"/>
    </font>
    <font>
      <b/>
      <sz val="11"/>
      <color theme="1"/>
      <name val="Calibri"/>
      <family val="2"/>
      <scheme val="minor"/>
    </font>
  </fonts>
  <fills count="4">
    <fill>
      <patternFill patternType="none"/>
    </fill>
    <fill>
      <patternFill patternType="gray125"/>
    </fill>
    <fill>
      <patternFill patternType="solid">
        <fgColor rgb="FF0070C0"/>
        <bgColor indexed="64"/>
      </patternFill>
    </fill>
    <fill>
      <patternFill patternType="solid">
        <fgColor rgb="FFFFFF00"/>
        <bgColor indexed="64"/>
      </patternFill>
    </fill>
  </fills>
  <borders count="2">
    <border>
      <left/>
      <right/>
      <top/>
      <bottom/>
      <diagonal/>
    </border>
    <border>
      <left style="thin">
        <color indexed="64"/>
      </left>
      <right style="thin">
        <color indexed="64"/>
      </right>
      <top style="thin">
        <color indexed="64"/>
      </top>
      <bottom style="thin">
        <color indexed="64"/>
      </bottom>
      <diagonal/>
    </border>
  </borders>
  <cellStyleXfs count="2">
    <xf numFmtId="0" fontId="0" fillId="0" borderId="0"/>
    <xf numFmtId="9" fontId="1" fillId="0" borderId="0" applyFont="0" applyFill="0" applyBorder="0" applyAlignment="0" applyProtection="0"/>
  </cellStyleXfs>
  <cellXfs count="12">
    <xf numFmtId="0" fontId="0" fillId="0" borderId="0" xfId="0"/>
    <xf numFmtId="1" fontId="0" fillId="0" borderId="0" xfId="0" applyNumberFormat="1"/>
    <xf numFmtId="10" fontId="0" fillId="0" borderId="0" xfId="1" applyNumberFormat="1" applyFont="1"/>
    <xf numFmtId="0" fontId="2" fillId="2" borderId="0" xfId="0" applyFont="1" applyFill="1"/>
    <xf numFmtId="0" fontId="0" fillId="2" borderId="1" xfId="0" applyFill="1" applyBorder="1"/>
    <xf numFmtId="0" fontId="0" fillId="0" borderId="1" xfId="0" applyBorder="1"/>
    <xf numFmtId="164" fontId="0" fillId="0" borderId="1" xfId="0" applyNumberFormat="1" applyBorder="1"/>
    <xf numFmtId="15" fontId="0" fillId="0" borderId="1" xfId="0" applyNumberFormat="1" applyBorder="1"/>
    <xf numFmtId="9" fontId="0" fillId="0" borderId="1" xfId="1" applyFont="1" applyBorder="1"/>
    <xf numFmtId="1" fontId="0" fillId="0" borderId="1" xfId="0" applyNumberFormat="1" applyBorder="1"/>
    <xf numFmtId="0" fontId="0" fillId="3" borderId="1" xfId="0" applyFill="1" applyBorder="1"/>
    <xf numFmtId="1" fontId="0" fillId="3" borderId="0" xfId="0" applyNumberFormat="1" applyFill="1"/>
  </cellXfs>
  <cellStyles count="2">
    <cellStyle name="Normal" xfId="0" builtinId="0"/>
    <cellStyle name="Percent" xfId="1" builtinId="5"/>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ichStyles" Target="richData/richStyles.xml"/><Relationship Id="rId3" Type="http://schemas.openxmlformats.org/officeDocument/2006/relationships/styles" Target="styles.xml"/><Relationship Id="rId7" Type="http://schemas.microsoft.com/office/2017/06/relationships/rdRichValueStructure" Target="richData/rdrichvaluestructure.xml"/><Relationship Id="rId12" Type="http://schemas.openxmlformats.org/officeDocument/2006/relationships/calcChain" Target="calcChain.xml"/><Relationship Id="rId2" Type="http://schemas.openxmlformats.org/officeDocument/2006/relationships/theme" Target="theme/theme1.xml"/><Relationship Id="rId1" Type="http://schemas.openxmlformats.org/officeDocument/2006/relationships/worksheet" Target="worksheets/sheet1.xml"/><Relationship Id="rId6" Type="http://schemas.microsoft.com/office/2017/06/relationships/rdRichValue" Target="richData/rdrichvalue.xml"/><Relationship Id="rId11" Type="http://schemas.microsoft.com/office/2017/06/relationships/rdRichValueTypes" Target="richData/rdRichValueTypes.xml"/><Relationship Id="rId5" Type="http://schemas.openxmlformats.org/officeDocument/2006/relationships/sheetMetadata" Target="metadata.xml"/><Relationship Id="rId10" Type="http://schemas.microsoft.com/office/2017/06/relationships/rdSupportingPropertyBag" Target="richData/rdsupportingpropertybag.xml"/><Relationship Id="rId4" Type="http://schemas.openxmlformats.org/officeDocument/2006/relationships/sharedStrings" Target="sharedStrings.xml"/><Relationship Id="rId9" Type="http://schemas.microsoft.com/office/2017/06/relationships/rdSupportingPropertyBagStructure" Target="richData/rdsupportingpropertybagstructure.xml"/></Relationships>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6">
  <rv s="0">
    <v>https://www.bing.com/financeapi/forcetrigger?t=c2u827&amp;q=XNSE%3aKPIGREEN&amp;form=skydnc</v>
    <v>Learn more on Bing</v>
  </rv>
  <rv s="1">
    <v>en-US</v>
    <v>c2u827</v>
    <v>268435456</v>
    <v>1</v>
    <v>Powered by Refinitiv</v>
    <v>0</v>
    <v>KPI GREEN ENERGY LIMITED (XNSE:KPIGREEN)</v>
    <v>2</v>
    <v>3</v>
    <v>Finance</v>
    <v>4</v>
    <v>1246</v>
    <v>376</v>
    <v>-12.85</v>
    <v>-1.0595E-2</v>
    <v>INR</v>
    <v>KPI Green Energy Limited is an India-based solar power generation company. The Company is focused on providing solar power through different business verticals. The Company develops, builds, owns, operates and maintains solar power plants as an Independent Power Producer (IPP) and Captive Power Producers (CPP), both under the brand name Solarism. The Company's IPP segment develops and maintains grid connected solar power projects and sells power units generated from Company's solar plants. Its CPP segment develops, transfers, operates and maintains grid-connected solar power projects and sells these projects to customers. IPP and CPP, are carried out at its plants located at Sudi, Samiyala, Tanchha and Bhimpura villages in Amod taluka of Bharuch district, Gujarat (Solarism Plant). The Company also provides operation and maintenance services (OMS). The Company also sells land parcels to third parties for the development of solar power plants.</v>
    <v>128</v>
    <v>National Stock Exchange of India</v>
    <v>XNSE</v>
    <v>XNSE</v>
    <v>KP House Opp. Ishwar Farm Junction BRTS, Canal Rd, near Bliss IVF Circle,, Surat, GUJARAT, 395017 IN</v>
    <v>1246</v>
    <v>Electrical Utilities &amp; IPPs</v>
    <v>Stock</v>
    <v>45251.382384259261</v>
    <v>0</v>
    <v>1190</v>
    <v>40916340000</v>
    <v>KPI GREEN ENERGY LIMITED</v>
    <v>KPI GREEN ENERGY LIMITED</v>
    <v>1239.4000000000001</v>
    <v>32.65</v>
    <v>1212.8499999999999</v>
    <v>1200</v>
    <v>36134000</v>
    <v>KPIGREEN</v>
    <v>KPI GREEN ENERGY LIMITED (XNSE:KPIGREEN)</v>
    <v>215780</v>
    <v>454100</v>
    <v>2008</v>
  </rv>
  <rv s="2">
    <v>1</v>
  </rv>
  <rv s="0">
    <v>https://www.bing.com/financeapi/forcetrigger?t=c4etk2&amp;q=XNSE%3aANANDRATHI&amp;form=skydnc</v>
    <v>Learn more on Bing</v>
  </rv>
  <rv s="3">
    <v>en-US</v>
    <v>c4etk2</v>
    <v>268435456</v>
    <v>1</v>
    <v>Powered by Refinitiv</v>
    <v>5</v>
    <v>Anand Rathi Wealth Ltd (XNSE:ANANDRATHI)</v>
    <v>2</v>
    <v>6</v>
    <v>Finance</v>
    <v>4</v>
    <v>2392.4499999999998</v>
    <v>655.75</v>
    <v>0.112</v>
    <v>-39.85</v>
    <v>-1.6983999999999999E-2</v>
    <v>INR</v>
    <v>Anand Rathi Wealth Limited is an India-based non-bank wealth solutions company. The Company is engaged in the business of services for distribution and sale of financial products. The Company works with high and ultra-high net worth individuals (HNIs and UHNIs) to facilitate their investments in financial instruments using its solutions. Its flagship Private Wealth (PW) vertical is engaged in providing solutions to its clients by facilitating investments in financial instruments through an objective-driven process. Its Digital Wealth (DW) vertical is a fintech expansion of its offering, addressing the market's wealthy sector with a wealth solution given through a phygital channel, or a blend of human contact and technology. Omni Financial Advisors (OFA) vertical is also an extension for capturing the wealth management landscape through which it provides a technology platform for mutual fund distributors (MFDs) to service their clients and grow their business.</v>
    <v>834</v>
    <v>National Stock Exchange of India</v>
    <v>XNSE</v>
    <v>XNSE</v>
    <v>Kamala City, Senapati Bapat Marg, Lower Parel, 11th Floor, Times Tower, MUMBAI, MAHARASHTRA, 400013 IN</v>
    <v>2376.75</v>
    <v>Investment Banking &amp; Investment Services</v>
    <v>Stock</v>
    <v>45251.382372685184</v>
    <v>3</v>
    <v>2201.1999999999998</v>
    <v>90782990000</v>
    <v>Anand Rathi Wealth Ltd</v>
    <v>Anand Rathi Wealth Ltd</v>
    <v>2376</v>
    <v>53.7</v>
    <v>2346.3000000000002</v>
    <v>2306.4499999999998</v>
    <v>41740270</v>
    <v>ANANDRATHI</v>
    <v>Anand Rathi Wealth Ltd (XNSE:ANANDRATHI)</v>
    <v>90899</v>
    <v>33700</v>
    <v>1995</v>
  </rv>
  <rv s="2">
    <v>4</v>
  </rv>
  <rv s="0">
    <v>https://www.bing.com/financeapi/forcetrigger?t=ays3k2&amp;q=XNSE%3aNEWGEN&amp;form=skydnc</v>
    <v>Learn more on Bing</v>
  </rv>
  <rv s="3">
    <v>en-US</v>
    <v>ays3k2</v>
    <v>268435456</v>
    <v>1</v>
    <v>Powered by Refinitiv</v>
    <v>5</v>
    <v>NEWGEN SOFTWARE TECHNOLOGIES LIMITED (XNSE:NEWGEN)</v>
    <v>2</v>
    <v>6</v>
    <v>Finance</v>
    <v>4</v>
    <v>1375</v>
    <v>299.95</v>
    <v>1.2351000000000001</v>
    <v>21.45</v>
    <v>1.6342000000000002E-2</v>
    <v>INR</v>
    <v>Newgen Software Technologies Limited is an India-based provider of a unified digital transformation platform (NewgenONE) for automating the end-to-end process and comprehensively managing content and communications, backed by artificial intelligence (AI)-based cognitive capabilities, governance and a robust integration ecosystem. The core products of NewgenONE platform are Contextual Content Services (ECM), Low Code Process Automation (BPM), Omnichannel Customer Engagement (CCM) and Artificial Intelligence Cloud. It offers low-code application platforms to various enterprises for the development and deployment of business applications on the cloud. The platform has a spectrum of use cases across industries from onboarding to service requests, lending to underwriting and others. The Company’s geographical segments include India; Europe, Middle East and Africa (EMEA); Asia Pacific and Australia (APAC); and United States of America (USA).</v>
    <v>3190</v>
    <v>National Stock Exchange of India</v>
    <v>XNSE</v>
    <v>XNSE</v>
    <v>A-6, Satsang Vihar Marg, Qutab Institutional Area, NEW DELHI, DELHI, 110067 IN</v>
    <v>1375</v>
    <v>Software &amp; IT Services</v>
    <v>Stock</v>
    <v>45251.382337962961</v>
    <v>6</v>
    <v>1313</v>
    <v>87319200000</v>
    <v>NEWGEN SOFTWARE TECHNOLOGIES LIMITED</v>
    <v>NEWGEN SOFTWARE TECHNOLOGIES LIMITED</v>
    <v>1348</v>
    <v>44.63</v>
    <v>1312.55</v>
    <v>1334</v>
    <v>69852570</v>
    <v>NEWGEN</v>
    <v>NEWGEN SOFTWARE TECHNOLOGIES LIMITED (XNSE:NEWGEN)</v>
    <v>134833</v>
    <v>54860</v>
    <v>1992</v>
  </rv>
  <rv s="2">
    <v>7</v>
  </rv>
  <rv s="0">
    <v>https://www.bing.com/financeapi/forcetrigger?t=ahh3im&amp;q=XNSE%3aBAJFINANCE&amp;form=skydnc</v>
    <v>Learn more on Bing</v>
  </rv>
  <rv s="3">
    <v>en-US</v>
    <v>ahh3im</v>
    <v>268435456</v>
    <v>1</v>
    <v>Powered by Refinitiv</v>
    <v>5</v>
    <v>BAJAJ FINANCE LIMITED (XNSE:BAJFINANCE)</v>
    <v>2</v>
    <v>6</v>
    <v>Finance</v>
    <v>4</v>
    <v>8192</v>
    <v>5485.7</v>
    <v>1.9602999999999999</v>
    <v>26.55</v>
    <v>3.7559999999999998E-3</v>
    <v>INR</v>
    <v>Bajaj Finance Ltd. is an India-based non-banking financial company (NBFC). The Company is engaged in the business of lending and accepting deposits. It has a diversified lending portfolio across retail, small and medium sized enterprises (SMEs) and commercial customers with a presence in both urban and rural India. The Company's product categories include consumer finance, personal loans, public and corporate deposits, rural lending, loan against securities, SME lending, commercial lending, and partnerships and services. Its consumer finance products include durable finance, lifestyle finance, digital product finance, EMI card, two and three-wheeler finance, personal loan, loan against fixed deposits, gold loan, home loan, retail EMI, retail finance, co-branded credit cards and co-branded wallet. Its commercial lending product offers short term credit to established businesses. The Company's rural lending products include gold loans and loans against vehicles.</v>
    <v>43147</v>
    <v>National Stock Exchange of India</v>
    <v>XNSE</v>
    <v>XNSE</v>
    <v>6th Floor Bajaj Finserv Corporate Office, Off Pune-Ahmednagar Road,, Viman Nagar,, PUNE, MAHARASHTRA, 411014 IN</v>
    <v>7128.85</v>
    <v>Banking Services</v>
    <v>Stock</v>
    <v>45251.382384259261</v>
    <v>9</v>
    <v>7030</v>
    <v>4458906000000</v>
    <v>BAJAJ FINANCE LIMITED</v>
    <v>BAJAJ FINANCE LIMITED</v>
    <v>7085</v>
    <v>32.58</v>
    <v>7068.6</v>
    <v>7095.15</v>
    <v>617491500</v>
    <v>BAJFINANCE</v>
    <v>BAJAJ FINANCE LIMITED (XNSE:BAJFINANCE)</v>
    <v>1400981</v>
    <v>1375430</v>
    <v>1987</v>
  </rv>
  <rv s="2">
    <v>10</v>
  </rv>
  <rv s="0">
    <v>https://www.bing.com/financeapi/forcetrigger?t=bvu2dm&amp;q=XNSE%3aSHAREINDIA&amp;form=skydnc</v>
    <v>Learn more on Bing</v>
  </rv>
  <rv s="1">
    <v>en-US</v>
    <v>bvu2dm</v>
    <v>268435456</v>
    <v>1</v>
    <v>Powered by Refinitiv</v>
    <v>0</v>
    <v>SHARE INDIA SECURITIES LIMITED. (XNSE:SHAREINDIA)</v>
    <v>2</v>
    <v>3</v>
    <v>Finance</v>
    <v>4</v>
    <v>1847</v>
    <v>990.6</v>
    <v>4.3</v>
    <v>2.5000000000000001E-3</v>
    <v>INR</v>
    <v>Share India Securities Limited is an India-based financial services company. The Company is engaged in the business of share and stock broking, commodity derivatives broking, equity derivatives broking, currency derivatives broking, portfolio management, research analysis, mutual funds distribution, and investing, buying, selling or otherwise dealing in all kinds of securities and other related activities. The Company's segments include Share Broking/Trading Business, Insurance Business, Merchant Banking Business and NBFC Business. The Company's products and services include broking and depository, merchant banking, non-banking financial company (NBFC), mutual funds and insurance. The Company's subsidiaries include Share India Capital Services Private Limited, Share India Fincap Private Limited, Share India Securities (IFSC) Private Limited, Share India Insurance Brokers Private Limited and others.</v>
    <v>2306</v>
    <v>National Stock Exchange of India</v>
    <v>XNSE</v>
    <v>XNSE</v>
    <v>A-15, Sector-64, Noida, NOIDA, UTTAR PRADESH, 201301 IN</v>
    <v>1741.95</v>
    <v>Investment Banking &amp; Investment Services</v>
    <v>Stock</v>
    <v>45251.382233796299</v>
    <v>12</v>
    <v>1716.35</v>
    <v>57852790000</v>
    <v>SHARE INDIA SECURITIES LIMITED.</v>
    <v>SHARE INDIA SECURITIES LIMITED.</v>
    <v>1729.65</v>
    <v>14.17</v>
    <v>1720.05</v>
    <v>1724.35</v>
    <v>32699970</v>
    <v>SHAREINDIA</v>
    <v>SHARE INDIA SECURITIES LIMITED. (XNSE:SHAREINDIA)</v>
    <v>61546</v>
    <v>378730</v>
    <v>1994</v>
  </rv>
  <rv s="2">
    <v>13</v>
  </rv>
  <rv s="0">
    <v>https://www.bing.com/financeapi/forcetrigger?t=bpucm7&amp;q=XNSE%3aKPITTECH&amp;form=skydnc</v>
    <v>Learn more on Bing</v>
  </rv>
  <rv s="3">
    <v>en-US</v>
    <v>bpucm7</v>
    <v>268435456</v>
    <v>1</v>
    <v>Powered by Refinitiv</v>
    <v>5</v>
    <v>KPIT TECHNOLOGIES LIMITED (XNSE:KPITTECH)</v>
    <v>2</v>
    <v>6</v>
    <v>Finance</v>
    <v>4</v>
    <v>1640</v>
    <v>622.54999999999995</v>
    <v>1.7824</v>
    <v>-110.75</v>
    <v>-6.8196000000000007E-2</v>
    <v>INR</v>
    <v>KPIT Technologies Limited is an India-based company that provides embedded software for the automobile and mobility industry. The Company's solutions include autonomous driving and advanced driver assistance system (ADAS), electric and conventional powertrain, connected vehicle, integrated diagnostics and aftersales transformation [iDART], AUTOSAR, vehicle engineering and design, and digital connected solutions. Its autonomous driving and ADAS solutions include cyber security, architecture development and MBSE, requirement authoring and validation, artificial intelligence, machine learning, computer vision, algorithms, model-based development for control functions and release management, among others. The Company has ready-to-use software platforms for all electric vehicles components (Inverter, BMS, Charger, VCU) which are AUTOSAR compliant. Its electric and conventional powertrain solutions include software development and engineering, software integration and control engineering.</v>
    <v>7947</v>
    <v>National Stock Exchange of India</v>
    <v>XNSE</v>
    <v>XNSE</v>
    <v>SEZ Unit, Plot-17, Rajiv Gandhi Infotech Park, MIDC-SEZ, Phase-III, Hinjawadi, PUNE, MAHARASHTRA, 411057 IN</v>
    <v>1624</v>
    <v>Software &amp; IT Services</v>
    <v>Stock</v>
    <v>45251.382372685184</v>
    <v>15</v>
    <v>1492.2</v>
    <v>416452100000</v>
    <v>KPIT TECHNOLOGIES LIMITED</v>
    <v>KPIT TECHNOLOGIES LIMITED</v>
    <v>1624</v>
    <v>90.2</v>
    <v>1624</v>
    <v>1513.25</v>
    <v>271013000</v>
    <v>KPITTECH</v>
    <v>KPIT TECHNOLOGIES LIMITED (XNSE:KPITTECH)</v>
    <v>3924556</v>
    <v>1347310</v>
    <v>2018</v>
  </rv>
  <rv s="2">
    <v>16</v>
  </rv>
  <rv s="0">
    <v>https://www.bing.com/financeapi/forcetrigger?t=ahivdm&amp;q=XNSE%3aMANGCHEFER&amp;form=skydnc</v>
    <v>Learn more on Bing</v>
  </rv>
  <rv s="3">
    <v>en-US</v>
    <v>ahivdm</v>
    <v>268435456</v>
    <v>1</v>
    <v>Powered by Refinitiv</v>
    <v>5</v>
    <v>MANGALORE CHEMICALS AND FERTILISERS LIMITED (XNSE:MANGCHEFER)</v>
    <v>2</v>
    <v>6</v>
    <v>Finance</v>
    <v>4</v>
    <v>118</v>
    <v>72.7</v>
    <v>0.78769999999999996</v>
    <v>0.5</v>
    <v>4.4330000000000003E-3</v>
    <v>INR</v>
    <v>Mangalore Chemicals and Fertilisers Limited is an India-based company. The Company is primarily engaged in the manufacture, purchase and sale of fertilizers. The Company has a manufacturing facility in India. It manufactures both Nitrogenous and Phosphatic fertilizers. The Company's products include fertilizers, plant nutrition products and other products. Its fertilizers include Mangala Urea, Mangala DAP, Mangala 20:20:00:13, Mangala MOP, Mangala 10:26:26, Mangala 17:17:17 and Mangala SSP. Its plant nutrition products include Soil Conditioners, Organic Products, Micronutrients, Specialty Agri Products, Water Soluble Fertilizers, Crop Specific Soil Products, and Wetting and Spreading Agent. Its other products include Ammonium Bi Carbonate, Sulphonated N F (ChemCF NL and ChemCF NP) and Sulphuric Acid. The Company’s factory is located at Panambur, nine kilometers north of Mangalore City. The plant is connected, both by rail and road.</v>
    <v>605</v>
    <v>National Stock Exchange of India</v>
    <v>XNSE</v>
    <v>XNSE</v>
    <v>Level- 11, UB Towers, UB City,, 24, Vittal Mallya Road,, BANGALORE, KARNATAKA, 560001 IN</v>
    <v>114.6</v>
    <v>Chemicals</v>
    <v>Stock</v>
    <v>45251.382395833331</v>
    <v>18</v>
    <v>112.3</v>
    <v>13421840000</v>
    <v>MANGALORE CHEMICALS AND FERTILISERS LIMITED</v>
    <v>MANGALORE CHEMICALS AND FERTILISERS LIMITED</v>
    <v>113.35</v>
    <v>5.12</v>
    <v>112.8</v>
    <v>113.3</v>
    <v>118515200</v>
    <v>MANGCHEFER</v>
    <v>MANGALORE CHEMICALS AND FERTILISERS LIMITED (XNSE:MANGCHEFER)</v>
    <v>206303</v>
    <v>664040</v>
    <v>1966</v>
  </rv>
  <rv s="2">
    <v>19</v>
  </rv>
  <rv s="0">
    <v>https://www.bing.com/financeapi/forcetrigger?t=ahgxp2&amp;q=XNSE%3aARMANFIN&amp;form=skydnc</v>
    <v>Learn more on Bing</v>
  </rv>
  <rv s="3">
    <v>en-US</v>
    <v>ahgxp2</v>
    <v>268435456</v>
    <v>1</v>
    <v>Powered by Refinitiv</v>
    <v>5</v>
    <v>ARMAN FINANCIAL SERVICES LIMITED (XNSE:ARMANFIN)</v>
    <v>2</v>
    <v>6</v>
    <v>Finance</v>
    <v>4</v>
    <v>2539.6999999999998</v>
    <v>1190</v>
    <v>1.4083000000000001</v>
    <v>-9.8000000000000007</v>
    <v>-4.4809999999999997E-3</v>
    <v>INR</v>
    <v>Arman Financial Services Limited is an India-based holding company. The Company is a non-banking finance company (NBFC). The Company operates through the Financing segment. The Company provides lending services primarily in the two-wheeler, micro-enterprise (MSME), and microfinance segments. It provides finance for all models of motorcycles, mopeds, scooterettes and scooters of Hero, Honda, Bajaj, TVS, HMSI, Suzuki, Yamaha, &amp; Royal Enfield. It operates serves niche rural markets in Gujarat, Madhya Pradesh, Uttar Pradesh, Maharashtra, Uttarakhand, Rajasthan, Haryana, and Bihar through a distribution network of 336 branches, 55+ two-wheeler dealerships spread across 120 districts in eight states serving 6.2 lakh customers. It also focuses on small ticket retail loans to the large underserved informal segment customer in rural and semi urban geographies. The Microfinance division is operated through its wholly owned subsidiary, Namra Finance Ltd.</v>
    <v>694</v>
    <v>National Stock Exchange of India</v>
    <v>XNSE</v>
    <v>XNSE</v>
    <v>502-3-4, Sakar III, Opp. Old High Court, Off. Ashram Road, AHMEDABAD, GUJARAT, 380014 IN</v>
    <v>2261.4499999999998</v>
    <v>Banking Services</v>
    <v>Stock</v>
    <v>45251.382349537038</v>
    <v>21</v>
    <v>2122</v>
    <v>17659920000</v>
    <v>ARMAN FINANCIAL SERVICES LIMITED</v>
    <v>ARMAN FINANCIAL SERVICES LIMITED</v>
    <v>2193.5</v>
    <v>13.37</v>
    <v>2186.8000000000002</v>
    <v>2177</v>
    <v>8711060</v>
    <v>ARMANFIN</v>
    <v>ARMAN FINANCIAL SERVICES LIMITED (XNSE:ARMANFIN)</v>
    <v>29913</v>
    <v>17090</v>
    <v>1992</v>
  </rv>
  <rv s="2">
    <v>22</v>
  </rv>
  <rv s="0">
    <v>https://www.bing.com/financeapi/forcetrigger?t=ahhdvh&amp;q=XNSE%3aCHOLAFIN&amp;form=skydnc</v>
    <v>Learn more on Bing</v>
  </rv>
  <rv s="3">
    <v>en-US</v>
    <v>ahhdvh</v>
    <v>268435456</v>
    <v>1</v>
    <v>Powered by Refinitiv</v>
    <v>5</v>
    <v>CHOLAMANDALAM INVESTMENT AND FINANCE COMPANY LIMITED (XNSE:CHOLAFIN)</v>
    <v>2</v>
    <v>6</v>
    <v>Finance</v>
    <v>4</v>
    <v>1272.9000000000001</v>
    <v>658</v>
    <v>1.7059</v>
    <v>-20.100000000000001</v>
    <v>-1.7840999999999999E-2</v>
    <v>INR</v>
    <v>Cholamandalam Investment and Finance Company Limited is an India-based equipment financing company. The Company offers vehicle finance, home loans, loans against property, small and medium enterprises (SME) loans, consumer and small enterprise loans, secured business and personal loans, insurance agency, mutual fund distribution and a variety of other financial services to customers. Its segments include Vehicle Finance, Loan against property, Home Loans and Other loans. The Vehicle Finance Loans segment provides loans to customers against the purchase of new/used vehicles, tractors, construction equipment and loans to automobile dealers. Loan against property segment provides loans to customers against immovable property. The Home Loans segment provides loans for the acquisition of residential property. Its Other loans segment offers loans against shares and other unsecured loans. Its subsidiaries include Cholamandalam Securities Limited and Cholamandalam Home Finance Limited.</v>
    <v>13248</v>
    <v>National Stock Exchange of India</v>
    <v>XNSE</v>
    <v>XNSE</v>
    <v>Dare House, 2, NSC Bose Road, Parrys, CHENNAI, TAMIL NADU, 600001 IN</v>
    <v>1132.9000000000001</v>
    <v>Banking Services</v>
    <v>Stock</v>
    <v>45251.382395833331</v>
    <v>24</v>
    <v>1104</v>
    <v>945681800000</v>
    <v>CHOLAMANDALAM INVESTMENT AND FINANCE COMPANY LIMITED</v>
    <v>CHOLAMANDALAM INVESTMENT AND FINANCE COMPANY LIMITED</v>
    <v>1126</v>
    <v>30.64</v>
    <v>1126.6500000000001</v>
    <v>1106.55</v>
    <v>839561200</v>
    <v>CHOLAFIN</v>
    <v>CHOLAMANDALAM INVESTMENT AND FINANCE COMPANY LIMITED (XNSE:CHOLAFIN)</v>
    <v>2459209</v>
    <v>1180980</v>
    <v>1978</v>
  </rv>
  <rv s="2">
    <v>25</v>
  </rv>
  <rv s="0">
    <v>https://www.bing.com/financeapi/forcetrigger?t=ahifar&amp;q=XNSE%3aJASH&amp;form=skydnc</v>
    <v>Learn more on Bing</v>
  </rv>
  <rv s="3">
    <v>en-US</v>
    <v>ahifar</v>
    <v>268435456</v>
    <v>1</v>
    <v>Powered by Refinitiv</v>
    <v>5</v>
    <v>JASH ENGINEERING LTD (XNSE:JASH)</v>
    <v>2</v>
    <v>6</v>
    <v>Finance</v>
    <v>4</v>
    <v>1533.6</v>
    <v>760.55</v>
    <v>0.90369999999999995</v>
    <v>3.45</v>
    <v>2.6050000000000001E-3</v>
    <v>INR</v>
    <v>Jash Engineering Limited is an India-based company that is engaged in manufacturing a range of equipment for water and seawater intake systems, water and wastewater pumping stations and treatment plants, desalination plants, stormwater pumping stations, water transmission lines, hydropower generation, and also for power, steel, cement, paper and pulp, petrochemicals, chemical, fertilizers and other process plants. The Company's products include water control gates, heavy fabricated gates, screening equipment, screening conveying equipment, knife gate valves, treatment process equipment, sureseal water hammer control devices, disc filters, Archimedean screw pumps, hydro power equipment and bulk solids handling valves. The Company's wholly owned subsidiaries include Shivpad Engineers Pvt. Ltd., Jash USA Inc., Mahr Maschinenbau Ges. mbH and Engineering and Manufacturing Jash Limited.</v>
    <v>575</v>
    <v>National Stock Exchange of India</v>
    <v>XNSE</v>
    <v>XNSE</v>
    <v>31, Sector-C, Industrial area, Sanwer Road, INDORE, MADHYA PRADESH, 452015 IN</v>
    <v>1351</v>
    <v>Machinery, Equipment &amp; Components</v>
    <v>Stock</v>
    <v>45251.382384259261</v>
    <v>27</v>
    <v>1315</v>
    <v>15900000000</v>
    <v>JASH ENGINEERING LTD</v>
    <v>JASH ENGINEERING LTD</v>
    <v>1340.6</v>
    <v>28.61</v>
    <v>1324.35</v>
    <v>1327.8</v>
    <v>12029960</v>
    <v>JASH</v>
    <v>JASH ENGINEERING LTD (XNSE:JASH)</v>
    <v>5969</v>
    <v>5730</v>
    <v>1973</v>
  </rv>
  <rv s="2">
    <v>28</v>
  </rv>
  <rv s="0">
    <v>https://www.bing.com/financeapi/forcetrigger?t=ahkcyc&amp;q=XNSE%3aCHOLAHLDNG&amp;form=skydnc</v>
    <v>Learn more on Bing</v>
  </rv>
  <rv s="3">
    <v>en-US</v>
    <v>ahkcyc</v>
    <v>268435456</v>
    <v>1</v>
    <v>Powered by Refinitiv</v>
    <v>5</v>
    <v>CHOLAMANDALAM FINANCIAL HOLDINGS LIMITED (XNSE:CHOLAHLDNG)</v>
    <v>2</v>
    <v>6</v>
    <v>Finance</v>
    <v>4</v>
    <v>1296</v>
    <v>511.3</v>
    <v>1.4456</v>
    <v>8.3000000000000007</v>
    <v>7.6959999999999997E-3</v>
    <v>INR</v>
    <v>Cholamandalam Financial Holdings Limited is an India-based investment company, holding investments in its subsidiary / associate / joint venture and other group companies. It operates through two segments: Financing, and Insurance. The Company, through its subsidiaries, Cholamandalam Investment and Finance Company Limited (CIFCL), is engaged in non-banking financial business; Cholamandalam MS General Insurance Company Limited (CMSGICL), is engaged in general insurance business, and Cholamandalam MS Risk Services Limited (CMSRSL), is engaged in risk management and engineering solutions business. CIFCL is a financial service provider, which offers vehicle finance, home loans and loans against property to a range of its customers. CMSGICL offers a range of insurance, including motor, travel, health, accident, home, and other types of insurance for its customers. CMSRSL is engaged in providing risk management and engineering solutions in the field of safety, health, and environment.</v>
    <v>14400</v>
    <v>National Stock Exchange of India</v>
    <v>XNSE</v>
    <v>XNSE</v>
    <v>Dare House, No. 234 N.S.C Bose Road, CHENNAI, TAMIL NADU, 600001 IN</v>
    <v>1100.5</v>
    <v>Banking Services</v>
    <v>Stock</v>
    <v>45251.382384259261</v>
    <v>30</v>
    <v>1066.8</v>
    <v>198818800000</v>
    <v>CHOLAMANDALAM FINANCIAL HOLDINGS LIMITED</v>
    <v>CHOLAMANDALAM FINANCIAL HOLDINGS LIMITED</v>
    <v>1091.1500000000001</v>
    <v>13.22</v>
    <v>1078.55</v>
    <v>1086.8499999999999</v>
    <v>187777500</v>
    <v>CHOLAHLDNG</v>
    <v>CHOLAMANDALAM FINANCIAL HOLDINGS LIMITED (XNSE:CHOLAHLDNG)</v>
    <v>542559</v>
    <v>81940</v>
    <v>1949</v>
  </rv>
  <rv s="2">
    <v>31</v>
  </rv>
  <rv s="0">
    <v>https://www.bing.com/financeapi/forcetrigger?t=ahgspr&amp;q=XNSE%3aAHLUCONT&amp;form=skydnc</v>
    <v>Learn more on Bing</v>
  </rv>
  <rv s="3">
    <v>en-US</v>
    <v>ahgspr</v>
    <v>268435456</v>
    <v>1</v>
    <v>Powered by Refinitiv</v>
    <v>5</v>
    <v>AHLUWALIA CONTRACTS (INDIA) LIMITED (XNSE:AHLUCONT)</v>
    <v>2</v>
    <v>6</v>
    <v>Finance</v>
    <v>4</v>
    <v>812.8</v>
    <v>421.3</v>
    <v>1.2246999999999999</v>
    <v>5.6</v>
    <v>6.9720000000000008E-3</v>
    <v>INR</v>
    <v>Ahluwalia Contracts (India) Limited is an India-based engineering, procurement and construction (EPC) company. The Company is primarily engaged in the business of civil construction activities. It has also diversified into developing and operating commercial complex under license arrangement and is also engaged in the real estate trading business. It is focused on construction of buildings, such as residential and commercial complexes, information technology parks, institutional buildings, hospitals and corporate office, airport, medical college, metro station, industrial and townships, urban infrastructure, and others. The Company’s projects include hotel projects, such as Leela Palace Five Star Hotel, Pullman &amp; Novotel Hotel, and ITC Grand Central Five Star Hotel; hospital projects, such as BPS Mahila Vishwavidyalaya, Tata Medical Centre and Fortis Super Specialties Hospital; commercial and institutional projects, such as Samrat Ashok Convention Kendra, IFCI Tower, and Cyber Green.</v>
    <v>2506</v>
    <v>National Stock Exchange of India</v>
    <v>XNSE</v>
    <v>XNSE</v>
    <v>A-177,, Okhla Industrial Area, Phase-I, New Delhi, NEW DELHI, DELHI, 110020 IN</v>
    <v>812</v>
    <v>Construction &amp; Engineering</v>
    <v>Stock</v>
    <v>45251.382372685184</v>
    <v>33</v>
    <v>797.15</v>
    <v>51489990000</v>
    <v>AHLUWALIA CONTRACTS (INDIA) LIMITED</v>
    <v>AHLUWALIA CONTRACTS (INDIA) LIMITED</v>
    <v>809.95</v>
    <v>24.24</v>
    <v>803.2</v>
    <v>808.8</v>
    <v>66987560</v>
    <v>AHLUCONT</v>
    <v>AHLUWALIA CONTRACTS (INDIA) LIMITED (XNSE:AHLUCONT)</v>
    <v>92523</v>
    <v>211300</v>
    <v>1979</v>
  </rv>
  <rv s="2">
    <v>34</v>
  </rv>
</rvData>
</file>

<file path=xl/richData/rdrichvaluestructure.xml><?xml version="1.0" encoding="utf-8"?>
<rvStructures xmlns="http://schemas.microsoft.com/office/spreadsheetml/2017/richdata" count="4">
  <s t="_hyperlink">
    <k n="Address" t="s"/>
    <k n="Text" t="s"/>
  </s>
  <s t="_linkedentitycore">
    <k n="%EntityCulture" t="s"/>
    <k n="%EntityId" t="s"/>
    <k n="%EntityServiceId"/>
    <k n="%IsRefreshable" t="b"/>
    <k n="%ProviderInfo" t="s"/>
    <k n="_Display" t="spb"/>
    <k n="_DisplayString" t="s"/>
    <k n="_Flags" t="spb"/>
    <k n="_Format" t="spb"/>
    <k n="_Icon" t="s"/>
    <k n="_SubLabel" t="spb"/>
    <k n="52 week high"/>
    <k n="52 week low"/>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s t="_linkedentity">
    <k n="%cvi" t="r"/>
  </s>
  <s t="_linkedentitycore">
    <k n="%EntityCulture" t="s"/>
    <k n="%EntityId" t="s"/>
    <k n="%EntityServiceId"/>
    <k n="%IsRefreshable" t="b"/>
    <k n="%ProviderInfo" t="s"/>
    <k n="_Display" t="spb"/>
    <k n="_DisplayString" t="s"/>
    <k n="_Flags" t="spb"/>
    <k n="_Format" t="spb"/>
    <k n="_Icon" t="s"/>
    <k n="_SubLabel" t="spb"/>
    <k n="52 week high"/>
    <k n="52 week low"/>
    <k n="Beta"/>
    <k n="Change"/>
    <k n="Change (%)"/>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Shares outstanding"/>
    <k n="Ticker symbol" t="s"/>
    <k n="UniqueName" t="s"/>
    <k n="Volume"/>
    <k n="Volume average"/>
    <k n="Year incorporated"/>
  </s>
</rvStructures>
</file>

<file path=xl/richData/rdsupportingpropertybag.xml><?xml version="1.0" encoding="utf-8"?>
<supportingPropertyBags xmlns="http://schemas.microsoft.com/office/spreadsheetml/2017/richdata2">
  <spbArrays count="2">
    <a count="41">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P/E</v>
      <v t="s">Shares outstanding</v>
      <v t="s">Description</v>
      <v t="s">Employees</v>
      <v t="s">Headquarters</v>
      <v t="s">Industry</v>
      <v t="s">Instrument type</v>
      <v t="s">Year incorporated</v>
      <v t="s">_Flags</v>
      <v t="s">UniqueName</v>
      <v t="s">_DisplayString</v>
      <v t="s">LearnMoreOnLink</v>
      <v t="s">ExchangeID</v>
      <v t="s">%ProviderInfo</v>
    </a>
    <a count="42">
      <v t="s">%EntityServiceId</v>
      <v t="s">_Format</v>
      <v t="s">%IsRefreshable</v>
      <v t="s">%EntityCulture</v>
      <v t="s">%EntityId</v>
      <v t="s">_Icon</v>
      <v t="s">_Display</v>
      <v t="s">Name</v>
      <v t="s">_SubLabel</v>
      <v t="s">Price</v>
      <v t="s">Exchange</v>
      <v t="s">Official name</v>
      <v t="s">Last trade time</v>
      <v t="s">Ticker symbol</v>
      <v t="s">Exchange abbreviation</v>
      <v t="s">Change</v>
      <v t="s">Change (%)</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7">
    <spb s="0">
      <v>0</v>
      <v>Name</v>
      <v>LearnMoreOnLink</v>
    </spb>
    <spb s="1">
      <v>0</v>
      <v>0</v>
      <v>0</v>
    </spb>
    <spb s="2">
      <v>1</v>
      <v>1</v>
      <v>1</v>
      <v>1</v>
    </spb>
    <spb s="3">
      <v>1</v>
      <v>2</v>
      <v>1</v>
      <v>3</v>
      <v>1</v>
      <v>1</v>
      <v>1</v>
      <v>4</v>
      <v>4</v>
      <v>5</v>
      <v>6</v>
      <v>1</v>
      <v>1</v>
      <v>1</v>
      <v>4</v>
      <v>7</v>
      <v>8</v>
      <v>9</v>
      <v>4</v>
    </spb>
    <spb s="4">
      <v>Delayed 5 minutes</v>
      <v>from previous close</v>
      <v>from previous close</v>
      <v>GMT</v>
    </spb>
    <spb s="0">
      <v>1</v>
      <v>Name</v>
      <v>LearnMoreOnLink</v>
    </spb>
    <spb s="5">
      <v>1</v>
      <v>2</v>
      <v>2</v>
      <v>1</v>
      <v>3</v>
      <v>1</v>
      <v>1</v>
      <v>1</v>
      <v>4</v>
      <v>4</v>
      <v>5</v>
      <v>6</v>
      <v>1</v>
      <v>1</v>
      <v>1</v>
      <v>4</v>
      <v>7</v>
      <v>8</v>
      <v>9</v>
      <v>4</v>
    </spb>
  </spbData>
</supportingPropertyBags>
</file>

<file path=xl/richData/rdsupportingpropertybagstructure.xml><?xml version="1.0" encoding="utf-8"?>
<spbStructures xmlns="http://schemas.microsoft.com/office/spreadsheetml/2017/richdata2" count="6">
  <s>
    <k n="^Order" t="spba"/>
    <k n="TitleProperty" t="s"/>
    <k n="SubTitleProperty" t="s"/>
  </s>
  <s>
    <k n="ShowInCardView" t="b"/>
    <k n="ShowInDotNotation" t="b"/>
    <k n="ShowInAutoComplete" t="b"/>
  </s>
  <s>
    <k n="ExchangeID" t="spb"/>
    <k n="UniqueName" t="spb"/>
    <k n="`%ProviderInfo" t="spb"/>
    <k n="LearnMoreOnLink" t="spb"/>
  </s>
  <s>
    <k n="Low" t="i"/>
    <k n="P/E"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
    <k n="Price" t="s"/>
    <k n="Change" t="s"/>
    <k n="Change (%)" t="s"/>
    <k n="Last trade time" t="s"/>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 xml:space="preserve">_ [$₹-as-IN] * #,##0.00_ ;_ [$₹-as-IN] * -#,##0.00_ ;_ [$₹-as-IN] * "-"??_ ;_ @_ </rpv>
    </rSty>
    <rSty dxfid="5">
      <rpv i="0">#,##0.00</rpv>
    </rSty>
    <rSty>
      <rpv i="1">1</rpv>
    </rSty>
    <rSty dxfid="4">
      <rpv i="0">#,##0</rpv>
    </rSty>
    <rSty dxfid="3"/>
    <rSty dxfid="1">
      <rpv i="0" xml:space="preserve">_ [$₹-as-IN] * #,##0_ ;_ [$₹-as-IN] * -#,##0_ ;_ [$₹-as-IN] * "-"_ ;_ @_ </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B1A5340-7BE5-47E1-9AFF-EE1334F9ACF8}">
  <dimension ref="D2:O28"/>
  <sheetViews>
    <sheetView tabSelected="1" topLeftCell="D1" workbookViewId="0">
      <pane ySplit="7" topLeftCell="A8" activePane="bottomLeft" state="frozen"/>
      <selection pane="bottomLeft" activeCell="O26" sqref="O26"/>
    </sheetView>
  </sheetViews>
  <sheetFormatPr defaultRowHeight="15" x14ac:dyDescent="0.25"/>
  <cols>
    <col min="4" max="4" width="80" bestFit="1" customWidth="1"/>
    <col min="5" max="5" width="10.5703125" bestFit="1" customWidth="1"/>
    <col min="6" max="6" width="10" bestFit="1" customWidth="1"/>
    <col min="7" max="7" width="12.5703125" bestFit="1" customWidth="1"/>
    <col min="8" max="8" width="10.5703125" bestFit="1" customWidth="1"/>
    <col min="9" max="9" width="8" bestFit="1" customWidth="1"/>
    <col min="10" max="10" width="17.5703125" bestFit="1" customWidth="1"/>
    <col min="11" max="11" width="18.7109375" bestFit="1" customWidth="1"/>
    <col min="12" max="12" width="7.5703125" bestFit="1" customWidth="1"/>
    <col min="14" max="14" width="22.85546875" bestFit="1" customWidth="1"/>
  </cols>
  <sheetData>
    <row r="2" spans="4:15" x14ac:dyDescent="0.25">
      <c r="J2" t="s">
        <v>14</v>
      </c>
      <c r="M2">
        <v>1000000</v>
      </c>
    </row>
    <row r="3" spans="4:15" x14ac:dyDescent="0.25">
      <c r="J3" t="s">
        <v>15</v>
      </c>
      <c r="M3" s="1">
        <f>SUM(L8:L1048576)</f>
        <v>92635.222496284259</v>
      </c>
      <c r="N3" s="2">
        <f>M3/M2</f>
        <v>9.2635222496284253E-2</v>
      </c>
    </row>
    <row r="4" spans="4:15" x14ac:dyDescent="0.25">
      <c r="J4" t="s">
        <v>16</v>
      </c>
      <c r="M4" s="1">
        <f>M2+M3</f>
        <v>1092635.2224962842</v>
      </c>
    </row>
    <row r="7" spans="4:15" x14ac:dyDescent="0.25">
      <c r="D7" s="4" t="s">
        <v>5</v>
      </c>
      <c r="E7" s="4" t="s">
        <v>6</v>
      </c>
      <c r="F7" s="4" t="s">
        <v>7</v>
      </c>
      <c r="G7" s="4" t="s">
        <v>8</v>
      </c>
      <c r="H7" s="4" t="s">
        <v>9</v>
      </c>
      <c r="I7" s="4" t="s">
        <v>10</v>
      </c>
      <c r="J7" s="4" t="s">
        <v>11</v>
      </c>
      <c r="K7" s="4" t="s">
        <v>12</v>
      </c>
      <c r="L7" s="4" t="s">
        <v>13</v>
      </c>
    </row>
    <row r="8" spans="4:15" x14ac:dyDescent="0.25">
      <c r="D8" s="5" t="e" vm="1">
        <v>#VALUE!</v>
      </c>
      <c r="E8" s="6">
        <v>911.3</v>
      </c>
      <c r="F8" s="7">
        <v>45210</v>
      </c>
      <c r="G8" s="6" cm="1">
        <f t="array" ref="G8">_FV(D8,"Price")</f>
        <v>1200</v>
      </c>
      <c r="H8" s="6"/>
      <c r="I8" s="8">
        <f>IF(H8="",(G8-E8)/E8,(H8-E8)/E8)</f>
        <v>0.31680017557335682</v>
      </c>
      <c r="J8" s="10">
        <f>$O$13/10</f>
        <v>100000</v>
      </c>
      <c r="K8" s="10">
        <f>$O$13-J8</f>
        <v>900000</v>
      </c>
      <c r="L8" s="9">
        <f>I8*J8</f>
        <v>31680.017557335683</v>
      </c>
    </row>
    <row r="9" spans="4:15" x14ac:dyDescent="0.25">
      <c r="D9" s="5" t="e" vm="2">
        <v>#VALUE!</v>
      </c>
      <c r="E9" s="6">
        <v>1850</v>
      </c>
      <c r="F9" s="7">
        <v>45212</v>
      </c>
      <c r="G9" s="6" cm="1">
        <f t="array" ref="G9">_FV(D9,"Price")</f>
        <v>2306.4499999999998</v>
      </c>
      <c r="H9" s="5"/>
      <c r="I9" s="8">
        <f>IF(H9="",(G9-E9)/E9,(H9-E9)/E9)</f>
        <v>0.24672972972972962</v>
      </c>
      <c r="J9" s="10">
        <f>IF(K8&lt;1,0,$O$13/10)</f>
        <v>100000</v>
      </c>
      <c r="K9" s="5">
        <f>K8-J9</f>
        <v>800000</v>
      </c>
      <c r="L9" s="9">
        <f t="shared" ref="L9:L19" si="0">I9*J9</f>
        <v>24672.972972972962</v>
      </c>
    </row>
    <row r="10" spans="4:15" x14ac:dyDescent="0.25">
      <c r="D10" s="5" t="e" vm="3">
        <v>#VALUE!</v>
      </c>
      <c r="E10" s="6">
        <v>1100</v>
      </c>
      <c r="F10" s="7">
        <v>45217</v>
      </c>
      <c r="G10" s="6" cm="1">
        <f t="array" ref="G10">_FV(D10,"Price")</f>
        <v>1334</v>
      </c>
      <c r="H10" s="5"/>
      <c r="I10" s="8">
        <f t="shared" ref="I10:I19" si="1">IF(H10="",(G10-E10)/E10,(H10-E10)/E10)</f>
        <v>0.21272727272727274</v>
      </c>
      <c r="J10" s="10">
        <f t="shared" ref="J10:J19" si="2">IF(K9&lt;1,0,$O$13/10)</f>
        <v>100000</v>
      </c>
      <c r="K10" s="5">
        <f t="shared" ref="K10:K19" si="3">K9-J10</f>
        <v>700000</v>
      </c>
      <c r="L10" s="9">
        <f t="shared" si="0"/>
        <v>21272.727272727272</v>
      </c>
    </row>
    <row r="11" spans="4:15" x14ac:dyDescent="0.25">
      <c r="D11" s="5" t="e" vm="4">
        <v>#VALUE!</v>
      </c>
      <c r="E11" s="6">
        <v>7980</v>
      </c>
      <c r="F11" s="7">
        <v>45217</v>
      </c>
      <c r="G11" s="6" cm="1">
        <f t="array" ref="G11">_FV(D11,"Price")</f>
        <v>7095.15</v>
      </c>
      <c r="H11" s="5"/>
      <c r="I11" s="8">
        <f t="shared" si="1"/>
        <v>-0.11088345864661658</v>
      </c>
      <c r="J11" s="10">
        <f t="shared" si="2"/>
        <v>100000</v>
      </c>
      <c r="K11" s="5">
        <f t="shared" si="3"/>
        <v>600000</v>
      </c>
      <c r="L11" s="9">
        <f t="shared" si="0"/>
        <v>-11088.345864661658</v>
      </c>
      <c r="N11" s="3" t="s">
        <v>0</v>
      </c>
    </row>
    <row r="12" spans="4:15" x14ac:dyDescent="0.25">
      <c r="D12" s="5" t="e" vm="5">
        <v>#VALUE!</v>
      </c>
      <c r="E12" s="6">
        <v>1454</v>
      </c>
      <c r="F12" s="7">
        <v>45225</v>
      </c>
      <c r="G12" s="6" cm="1">
        <f t="array" ref="G12">_FV(D12,"Price")</f>
        <v>1724.35</v>
      </c>
      <c r="H12" s="5"/>
      <c r="I12" s="8">
        <f t="shared" si="1"/>
        <v>0.18593535075653364</v>
      </c>
      <c r="J12" s="10">
        <f t="shared" si="2"/>
        <v>100000</v>
      </c>
      <c r="K12" s="5">
        <f t="shared" si="3"/>
        <v>500000</v>
      </c>
      <c r="L12" s="9">
        <f t="shared" si="0"/>
        <v>18593.535075653363</v>
      </c>
    </row>
    <row r="13" spans="4:15" x14ac:dyDescent="0.25">
      <c r="D13" s="5" t="e" vm="6">
        <v>#VALUE!</v>
      </c>
      <c r="E13" s="6">
        <v>1190</v>
      </c>
      <c r="F13" s="7">
        <v>45229</v>
      </c>
      <c r="G13" s="6" cm="1">
        <f t="array" ref="G13">_FV(D13,"Price")</f>
        <v>1513.25</v>
      </c>
      <c r="H13" s="5"/>
      <c r="I13" s="8">
        <f t="shared" si="1"/>
        <v>0.27163865546218485</v>
      </c>
      <c r="J13" s="10">
        <f t="shared" si="2"/>
        <v>100000</v>
      </c>
      <c r="K13" s="5">
        <f t="shared" si="3"/>
        <v>400000</v>
      </c>
      <c r="L13" s="9">
        <f t="shared" si="0"/>
        <v>27163.865546218487</v>
      </c>
      <c r="N13" t="s">
        <v>1</v>
      </c>
      <c r="O13">
        <v>1000000</v>
      </c>
    </row>
    <row r="14" spans="4:15" x14ac:dyDescent="0.25">
      <c r="D14" s="5" t="e" vm="7">
        <v>#VALUE!</v>
      </c>
      <c r="E14" s="6">
        <v>111</v>
      </c>
      <c r="F14" s="7">
        <v>45230</v>
      </c>
      <c r="G14" s="6" cm="1">
        <f t="array" ref="G14">_FV(D14,"Price")</f>
        <v>113.3</v>
      </c>
      <c r="H14" s="5"/>
      <c r="I14" s="8">
        <f t="shared" si="1"/>
        <v>2.0720720720720696E-2</v>
      </c>
      <c r="J14" s="10">
        <f t="shared" si="2"/>
        <v>100000</v>
      </c>
      <c r="K14" s="5">
        <f t="shared" si="3"/>
        <v>300000</v>
      </c>
      <c r="L14" s="9">
        <f t="shared" si="0"/>
        <v>2072.0720720720697</v>
      </c>
      <c r="N14" t="s">
        <v>2</v>
      </c>
      <c r="O14" s="1">
        <f>SUM(L8:L19)</f>
        <v>92635.222496284259</v>
      </c>
    </row>
    <row r="15" spans="4:15" x14ac:dyDescent="0.25">
      <c r="D15" s="5" t="e" vm="8">
        <v>#VALUE!</v>
      </c>
      <c r="E15" s="6">
        <v>2400</v>
      </c>
      <c r="F15" s="7">
        <v>45232</v>
      </c>
      <c r="G15" s="6" cm="1">
        <f t="array" ref="G15">_FV(D15,"Price")</f>
        <v>2177</v>
      </c>
      <c r="H15" s="5"/>
      <c r="I15" s="8">
        <f t="shared" si="1"/>
        <v>-9.2916666666666661E-2</v>
      </c>
      <c r="J15" s="10">
        <f t="shared" si="2"/>
        <v>100000</v>
      </c>
      <c r="K15" s="5">
        <f t="shared" si="3"/>
        <v>200000</v>
      </c>
      <c r="L15" s="9">
        <f t="shared" si="0"/>
        <v>-9291.6666666666661</v>
      </c>
      <c r="N15" t="s">
        <v>3</v>
      </c>
      <c r="O15" s="2">
        <f>O14/O13</f>
        <v>9.2635222496284253E-2</v>
      </c>
    </row>
    <row r="16" spans="4:15" x14ac:dyDescent="0.25">
      <c r="D16" s="5" t="e" vm="9">
        <v>#VALUE!</v>
      </c>
      <c r="E16" s="6">
        <v>1190</v>
      </c>
      <c r="F16" s="7">
        <v>45233</v>
      </c>
      <c r="G16" s="6" cm="1">
        <f t="array" ref="G16">_FV(D16,"Price")</f>
        <v>1106.55</v>
      </c>
      <c r="H16" s="5"/>
      <c r="I16" s="8">
        <f t="shared" si="1"/>
        <v>-7.0126050420168104E-2</v>
      </c>
      <c r="J16" s="10">
        <f t="shared" si="2"/>
        <v>100000</v>
      </c>
      <c r="K16" s="5">
        <f t="shared" si="3"/>
        <v>100000</v>
      </c>
      <c r="L16" s="9">
        <f t="shared" si="0"/>
        <v>-7012.6050420168103</v>
      </c>
      <c r="N16" t="s">
        <v>4</v>
      </c>
      <c r="O16" s="1">
        <f>O13+O14</f>
        <v>1092635.2224962842</v>
      </c>
    </row>
    <row r="17" spans="4:15" x14ac:dyDescent="0.25">
      <c r="D17" s="5" t="e" vm="10">
        <v>#VALUE!</v>
      </c>
      <c r="E17" s="6">
        <v>1404</v>
      </c>
      <c r="F17" s="7">
        <v>45234</v>
      </c>
      <c r="G17" s="6" cm="1">
        <f t="array" ref="G17">_FV(D17,"Price")</f>
        <v>1327.8</v>
      </c>
      <c r="H17" s="5"/>
      <c r="I17" s="8">
        <f t="shared" si="1"/>
        <v>-5.4273504273504303E-2</v>
      </c>
      <c r="J17" s="10">
        <f t="shared" si="2"/>
        <v>100000</v>
      </c>
      <c r="K17" s="5">
        <f t="shared" si="3"/>
        <v>0</v>
      </c>
      <c r="L17" s="9">
        <f t="shared" si="0"/>
        <v>-5427.3504273504304</v>
      </c>
    </row>
    <row r="18" spans="4:15" x14ac:dyDescent="0.25">
      <c r="D18" s="5" t="e" vm="11">
        <v>#VALUE!</v>
      </c>
      <c r="E18" s="6">
        <v>1130</v>
      </c>
      <c r="F18" s="7">
        <v>45245</v>
      </c>
      <c r="G18" s="6" cm="1">
        <f t="array" ref="G18">_FV(D18,"Price")</f>
        <v>1086.8499999999999</v>
      </c>
      <c r="H18" s="5"/>
      <c r="I18" s="8">
        <f t="shared" si="1"/>
        <v>-3.8185840707964686E-2</v>
      </c>
      <c r="J18" s="10">
        <f t="shared" si="2"/>
        <v>0</v>
      </c>
      <c r="K18" s="5">
        <f t="shared" si="3"/>
        <v>0</v>
      </c>
      <c r="L18" s="9">
        <f t="shared" si="0"/>
        <v>0</v>
      </c>
    </row>
    <row r="19" spans="4:15" x14ac:dyDescent="0.25">
      <c r="D19" s="5" t="e" vm="12">
        <v>#VALUE!</v>
      </c>
      <c r="E19" s="6">
        <v>720</v>
      </c>
      <c r="F19" s="7">
        <v>45245</v>
      </c>
      <c r="G19" s="6" cm="1">
        <f t="array" ref="G19">_FV(D19,"Price")</f>
        <v>808.8</v>
      </c>
      <c r="H19" s="5"/>
      <c r="I19" s="8">
        <f t="shared" si="1"/>
        <v>0.12333333333333327</v>
      </c>
      <c r="J19" s="10">
        <f t="shared" si="2"/>
        <v>0</v>
      </c>
      <c r="K19" s="5">
        <f t="shared" si="3"/>
        <v>0</v>
      </c>
      <c r="L19" s="9">
        <f t="shared" si="0"/>
        <v>0</v>
      </c>
    </row>
    <row r="23" spans="4:15" x14ac:dyDescent="0.25">
      <c r="N23" s="3" t="s">
        <v>17</v>
      </c>
    </row>
    <row r="25" spans="4:15" x14ac:dyDescent="0.25">
      <c r="N25" t="s">
        <v>1</v>
      </c>
      <c r="O25" s="11">
        <f>O16</f>
        <v>1092635.2224962842</v>
      </c>
    </row>
    <row r="26" spans="4:15" x14ac:dyDescent="0.25">
      <c r="N26" t="s">
        <v>2</v>
      </c>
      <c r="O26" s="11">
        <f>SUM(L20:L31)</f>
        <v>0</v>
      </c>
    </row>
    <row r="27" spans="4:15" x14ac:dyDescent="0.25">
      <c r="N27" t="s">
        <v>3</v>
      </c>
      <c r="O27" s="2">
        <f>O26/O25</f>
        <v>0</v>
      </c>
    </row>
    <row r="28" spans="4:15" x14ac:dyDescent="0.25">
      <c r="N28" t="s">
        <v>4</v>
      </c>
      <c r="O28" s="1">
        <f>O25+O26</f>
        <v>1092635.2224962842</v>
      </c>
    </row>
  </sheetData>
  <conditionalFormatting sqref="L8:L19">
    <cfRule type="colorScale" priority="4">
      <colorScale>
        <cfvo type="min"/>
        <cfvo type="percentile" val="50"/>
        <cfvo type="max"/>
        <color rgb="FFF8696B"/>
        <color rgb="FFFFEB84"/>
        <color rgb="FF63BE7B"/>
      </colorScale>
    </cfRule>
  </conditionalFormatting>
  <conditionalFormatting sqref="I8:I19">
    <cfRule type="colorScale" priority="3">
      <colorScale>
        <cfvo type="min"/>
        <cfvo type="percentile" val="50"/>
        <cfvo type="max"/>
        <color rgb="FFF8696B"/>
        <color rgb="FFFFEB84"/>
        <color rgb="FF63BE7B"/>
      </colorScale>
    </cfRule>
  </conditionalFormatting>
  <conditionalFormatting sqref="M3">
    <cfRule type="colorScale" priority="1">
      <colorScale>
        <cfvo type="min"/>
        <cfvo type="percentile" val="50"/>
        <cfvo type="max"/>
        <color rgb="FFF8696B"/>
        <color rgb="FFFFEB84"/>
        <color rgb="FF63BE7B"/>
      </colorScale>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Rahavendran, M</dc:creator>
  <cp:lastModifiedBy>Rahavendran, M</cp:lastModifiedBy>
  <dcterms:created xsi:type="dcterms:W3CDTF">2023-11-21T07:29:44Z</dcterms:created>
  <dcterms:modified xsi:type="dcterms:W3CDTF">2023-11-21T09:27:16Z</dcterms:modified>
</cp:coreProperties>
</file>