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8CDC25F3-5133-47F6-80CD-1D54E8824536}" xr6:coauthVersionLast="47" xr6:coauthVersionMax="47" xr10:uidLastSave="{00000000-0000-0000-0000-000000000000}"/>
  <bookViews>
    <workbookView minimized="1" xWindow="33312" yWindow="6156" windowWidth="28800" windowHeight="15432" tabRatio="825" activeTab="9" xr2:uid="{ADB45353-3942-4F2C-BD93-386F557F18D2}"/>
  </bookViews>
  <sheets>
    <sheet name="2021-09-18" sheetId="185" r:id="rId1"/>
    <sheet name="2021-09-21" sheetId="186" r:id="rId2"/>
    <sheet name="2021-09-18h" sheetId="184" r:id="rId3"/>
    <sheet name="2021-09-24" sheetId="189" r:id="rId4"/>
    <sheet name="2021-09-23" sheetId="188" r:id="rId5"/>
    <sheet name="2021-09-22" sheetId="187" r:id="rId6"/>
    <sheet name="2021-10-18" sheetId="196" r:id="rId7"/>
    <sheet name="Портфель" sheetId="94" r:id="rId8"/>
    <sheet name="Портфель2" sheetId="195" r:id="rId9"/>
    <sheet name="Отклонение" sheetId="201" r:id="rId10"/>
    <sheet name="Отклонение обычн" sheetId="198" r:id="rId11"/>
    <sheet name="Лист2" sheetId="197" r:id="rId12"/>
    <sheet name="Лист6" sheetId="135" r:id="rId13"/>
    <sheet name="Расчет" sheetId="49" r:id="rId14"/>
    <sheet name="2021-09-25" sheetId="191" r:id="rId15"/>
    <sheet name="2021-09-30" sheetId="194" r:id="rId16"/>
    <sheet name="2021-09-29" sheetId="193" r:id="rId17"/>
    <sheet name="2021-09-29g" sheetId="192" r:id="rId18"/>
    <sheet name="Сравнение" sheetId="19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98" l="1"/>
  <c r="K5" i="198"/>
  <c r="K6" i="198"/>
  <c r="K7" i="198"/>
  <c r="K8" i="198"/>
  <c r="K9" i="198"/>
  <c r="K10" i="198"/>
  <c r="K11" i="198"/>
  <c r="K12" i="198"/>
  <c r="K13" i="198"/>
  <c r="K14" i="198"/>
  <c r="K15" i="198"/>
  <c r="K16" i="198"/>
  <c r="K17" i="198"/>
  <c r="K18" i="198"/>
  <c r="K19" i="198"/>
  <c r="K20" i="198"/>
  <c r="K21" i="198"/>
  <c r="K22" i="198"/>
  <c r="K23" i="198"/>
  <c r="K24" i="198"/>
  <c r="K25" i="198"/>
  <c r="K26" i="198"/>
  <c r="K27" i="198"/>
  <c r="K28" i="198"/>
  <c r="K29" i="198"/>
  <c r="K30" i="198"/>
  <c r="K31" i="198"/>
  <c r="K32" i="198"/>
  <c r="K33" i="198"/>
  <c r="K34" i="198"/>
  <c r="K35" i="198"/>
  <c r="K36" i="198"/>
  <c r="K37" i="198"/>
  <c r="K38" i="198"/>
  <c r="K39" i="198"/>
  <c r="K40" i="198"/>
  <c r="K3" i="198"/>
  <c r="O22" i="198"/>
  <c r="I4" i="198"/>
  <c r="I5" i="198"/>
  <c r="I6" i="198"/>
  <c r="I7" i="198"/>
  <c r="I8" i="198"/>
  <c r="I9" i="198"/>
  <c r="I10" i="198"/>
  <c r="I11" i="198"/>
  <c r="I12" i="198"/>
  <c r="I13" i="198"/>
  <c r="I14" i="198"/>
  <c r="I15" i="198"/>
  <c r="I16" i="198"/>
  <c r="I17" i="198"/>
  <c r="I18" i="198"/>
  <c r="I19" i="198"/>
  <c r="I20" i="198"/>
  <c r="I21" i="198"/>
  <c r="I22" i="198"/>
  <c r="I23" i="198"/>
  <c r="I24" i="198"/>
  <c r="I25" i="198"/>
  <c r="I26" i="198"/>
  <c r="I27" i="198"/>
  <c r="I28" i="198"/>
  <c r="I29" i="198"/>
  <c r="I30" i="198"/>
  <c r="I31" i="198"/>
  <c r="I32" i="198"/>
  <c r="I33" i="198"/>
  <c r="I34" i="198"/>
  <c r="I35" i="198"/>
  <c r="I36" i="198"/>
  <c r="I37" i="198"/>
  <c r="I38" i="198"/>
  <c r="I39" i="198"/>
  <c r="I40" i="198"/>
  <c r="I3" i="198"/>
  <c r="B3" i="197"/>
  <c r="B4" i="197"/>
  <c r="B2" i="197"/>
  <c r="N40" i="194"/>
  <c r="N40" i="193"/>
  <c r="N40" i="186"/>
  <c r="V40" i="189"/>
  <c r="N40" i="189"/>
  <c r="F10" i="49" l="1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<sst xmlns="http://schemas.openxmlformats.org/spreadsheetml/2006/main" count="915" uniqueCount="136">
  <si>
    <t>asset</t>
  </si>
  <si>
    <t>HBAR</t>
  </si>
  <si>
    <t>BNB</t>
  </si>
  <si>
    <t>CHR</t>
  </si>
  <si>
    <t>RUB_cost</t>
  </si>
  <si>
    <t>KSM</t>
  </si>
  <si>
    <t>XLM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</si>
  <si>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</si>
  <si>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</si>
  <si>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</si>
  <si>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</si>
  <si>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</si>
  <si>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</si>
  <si>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</si>
  <si>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</si>
  <si>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</si>
  <si>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</si>
  <si>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</si>
  <si>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USDT</t>
  </si>
  <si>
    <t>% balance</t>
  </si>
  <si>
    <t>VET</t>
  </si>
  <si>
    <t>GXS</t>
  </si>
  <si>
    <t>SUSHI</t>
  </si>
  <si>
    <t>MATIC</t>
  </si>
  <si>
    <t>IOTA</t>
  </si>
  <si>
    <t>ADA</t>
  </si>
  <si>
    <t>NANO</t>
  </si>
  <si>
    <t>LUNA</t>
  </si>
  <si>
    <t>IOTX</t>
  </si>
  <si>
    <t>Action</t>
  </si>
  <si>
    <t>ZIL</t>
  </si>
  <si>
    <t>free</t>
  </si>
  <si>
    <t>locked</t>
  </si>
  <si>
    <t>USDT_new</t>
  </si>
  <si>
    <t>by/cell</t>
  </si>
  <si>
    <t>signal</t>
  </si>
  <si>
    <t>Удар</t>
  </si>
  <si>
    <t>UP</t>
  </si>
  <si>
    <t>USD</t>
  </si>
  <si>
    <t>sharp</t>
  </si>
  <si>
    <t>sortino</t>
  </si>
  <si>
    <t>SOL</t>
  </si>
  <si>
    <t>Open time</t>
  </si>
  <si>
    <t>BTC</t>
  </si>
  <si>
    <t>THETHA</t>
  </si>
  <si>
    <t>ETC</t>
  </si>
  <si>
    <t>XRP</t>
  </si>
  <si>
    <t>DOT</t>
  </si>
  <si>
    <t>Биткоин</t>
  </si>
  <si>
    <t xml:space="preserve">         Параметры        Баланс  Шарпа</t>
  </si>
  <si>
    <t>19  0.35_0.4_0.25  22678.105456   0.08</t>
  </si>
  <si>
    <t>20  0.35_0.45_0.2  22692.049741   0.08</t>
  </si>
  <si>
    <t>21  0.35_0.5_0.15  23442.887723   0.08</t>
  </si>
  <si>
    <t>25  0.4_0.45_0.15  23361.857712   0.08</t>
  </si>
  <si>
    <t>[0.] [18235.05528279]</t>
  </si>
  <si>
    <t>10  0.25_0.15_0.6  44472.140700  0.093</t>
  </si>
  <si>
    <t>сщте</t>
  </si>
  <si>
    <t>необх колич $</t>
  </si>
  <si>
    <t>by/sell2</t>
  </si>
  <si>
    <t>CAKE</t>
  </si>
  <si>
    <t>TFUEL</t>
  </si>
  <si>
    <t>DATA</t>
  </si>
  <si>
    <t>CRV</t>
  </si>
  <si>
    <t>CND</t>
  </si>
  <si>
    <t>ALGO</t>
  </si>
  <si>
    <t>DX-Y.NYB</t>
  </si>
  <si>
    <t>BZ=F</t>
  </si>
  <si>
    <t>RUB=X</t>
  </si>
  <si>
    <t>EOS</t>
  </si>
  <si>
    <t>NULS</t>
  </si>
  <si>
    <t>SRM</t>
  </si>
  <si>
    <t>AVAX</t>
  </si>
  <si>
    <t>TLM</t>
  </si>
  <si>
    <t>SKL</t>
  </si>
  <si>
    <t>FIL</t>
  </si>
  <si>
    <t>GC=F</t>
  </si>
  <si>
    <t>POND</t>
  </si>
  <si>
    <t>Sharp_14</t>
  </si>
  <si>
    <t>Sortino_14</t>
  </si>
  <si>
    <t>Sharp_60</t>
  </si>
  <si>
    <t>Sortino_60</t>
  </si>
  <si>
    <t>Время</t>
  </si>
  <si>
    <t>Тип свечи</t>
  </si>
  <si>
    <t>Сигнал_модель</t>
  </si>
  <si>
    <t>изм_Объема</t>
  </si>
  <si>
    <t>[]</t>
  </si>
  <si>
    <t>[None, None, 'Б. крас.']</t>
  </si>
  <si>
    <t>OG</t>
  </si>
  <si>
    <t>['Б. бел.', None, 'Б. бел.']</t>
  </si>
  <si>
    <t>[None, None, None]</t>
  </si>
  <si>
    <t>MINA</t>
  </si>
  <si>
    <t>BUSD</t>
  </si>
  <si>
    <t>[None, 'Б. бел.', None]</t>
  </si>
  <si>
    <t>PHA</t>
  </si>
  <si>
    <t>['Удар вверх', None, None]</t>
  </si>
  <si>
    <t>ROSE</t>
  </si>
  <si>
    <t>[None, 'крас. доджи', None]</t>
  </si>
  <si>
    <t>CELR</t>
  </si>
  <si>
    <t>[None, None, 'Б. бел.']</t>
  </si>
  <si>
    <t>EGLD</t>
  </si>
  <si>
    <t>['Б. крас.', None, None]</t>
  </si>
  <si>
    <t>GALA</t>
  </si>
  <si>
    <t>max</t>
  </si>
  <si>
    <t>nan</t>
  </si>
  <si>
    <t>min</t>
  </si>
  <si>
    <t>средн</t>
  </si>
  <si>
    <t>MLN</t>
  </si>
  <si>
    <t>['бел. молот', None, None]</t>
  </si>
  <si>
    <t>KEEP</t>
  </si>
  <si>
    <t>['Б. бел.', None, 'Б. крас.']</t>
  </si>
  <si>
    <t>ORN</t>
  </si>
  <si>
    <t>SHIB</t>
  </si>
  <si>
    <t>SUSD</t>
  </si>
  <si>
    <t>REN</t>
  </si>
  <si>
    <t>['Б. бел.', None, None]</t>
  </si>
  <si>
    <t>ASR</t>
  </si>
  <si>
    <t>['Удар вверх', 'крас. молот', None]</t>
  </si>
  <si>
    <t>FOR</t>
  </si>
  <si>
    <t>ACM</t>
  </si>
  <si>
    <t>Столбец1</t>
  </si>
  <si>
    <t>Для скольз средних по ХАЛУ</t>
  </si>
  <si>
    <t>Стандартная методика</t>
  </si>
  <si>
    <t>ICP</t>
  </si>
  <si>
    <t>CHZ</t>
  </si>
  <si>
    <t>XML</t>
  </si>
  <si>
    <t>ZEN</t>
  </si>
  <si>
    <t>MAPE %</t>
  </si>
  <si>
    <t>MAE</t>
  </si>
  <si>
    <t>Asset</t>
  </si>
  <si>
    <t>Профнет</t>
  </si>
  <si>
    <t>Профнет+Бокса КОКСА</t>
  </si>
  <si>
    <t>Процент отл</t>
  </si>
  <si>
    <t>Разность</t>
  </si>
  <si>
    <t>Динамика</t>
  </si>
  <si>
    <t>None</t>
  </si>
  <si>
    <t>27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</si>
</sst>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3" borderId="0" xfId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Обычный" xfId="0" builtinId="0"/>
    <cellStyle name="Плохой" xfId="1" builtinId="27"/>
  </cellStyles>
  <dxfs count="11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8</xdr:row>
      <xdr:rowOff>95250</xdr:rowOff>
    </xdr:from>
    <xdr:to>
      <xdr:col>17</xdr:col>
      <xdr:colOff>304800</xdr:colOff>
      <xdr:row>27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A615C31-9415-4263-AEF2-79B2375F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1619250"/>
          <a:ext cx="6076950" cy="3581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31</xdr:row>
      <xdr:rowOff>161925</xdr:rowOff>
    </xdr:from>
    <xdr:to>
      <xdr:col>18</xdr:col>
      <xdr:colOff>161925</xdr:colOff>
      <xdr:row>39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6AEE6F9-ADA8-422B-8455-2CFA7F935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6067425"/>
          <a:ext cx="6410325" cy="1419225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41</xdr:row>
      <xdr:rowOff>152400</xdr:rowOff>
    </xdr:from>
    <xdr:to>
      <xdr:col>17</xdr:col>
      <xdr:colOff>161925</xdr:colOff>
      <xdr:row>49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B341357-B872-4364-A4A9-C7DB33B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7962900"/>
          <a:ext cx="5724525" cy="15144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17</xdr:col>
      <xdr:colOff>533400</xdr:colOff>
      <xdr:row>60</xdr:row>
      <xdr:rowOff>19050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4B17A48-C3AB-49A5-9C21-953AE8980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9715500"/>
          <a:ext cx="6019800" cy="17335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61</xdr:row>
      <xdr:rowOff>180975</xdr:rowOff>
    </xdr:from>
    <xdr:to>
      <xdr:col>17</xdr:col>
      <xdr:colOff>581025</xdr:colOff>
      <xdr:row>71</xdr:row>
      <xdr:rowOff>133350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6CF7346-6265-4C59-A6EA-6D3A30C76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11801475"/>
          <a:ext cx="6029325" cy="18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12</xdr:row>
      <xdr:rowOff>19050</xdr:rowOff>
    </xdr:from>
    <xdr:to>
      <xdr:col>9</xdr:col>
      <xdr:colOff>445770</xdr:colOff>
      <xdr:row>21</xdr:row>
      <xdr:rowOff>28575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428D7BD-363B-4FA9-9930-AF74A6611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305050"/>
          <a:ext cx="5871210" cy="1722120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0</xdr:row>
      <xdr:rowOff>156210</xdr:rowOff>
    </xdr:from>
    <xdr:to>
      <xdr:col>7</xdr:col>
      <xdr:colOff>30480</xdr:colOff>
      <xdr:row>8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8740D44-1017-46F5-B48D-891E4D4C6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" y="156210"/>
          <a:ext cx="4156710" cy="1520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363855</xdr:colOff>
      <xdr:row>21</xdr:row>
      <xdr:rowOff>139065</xdr:rowOff>
    </xdr:from>
    <xdr:to>
      <xdr:col>10</xdr:col>
      <xdr:colOff>287655</xdr:colOff>
      <xdr:row>67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F15C2F5-2B26-401A-A6C8-B2A413057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855" y="4139565"/>
          <a:ext cx="6019800" cy="87572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82B4DD-3B45-447A-828A-AA4ECD3C0069}" name="Таблица11" displayName="Таблица11" ref="L1:Q39" totalsRowShown="0">
  <autoFilter ref="L1:Q39" xr:uid="{DB82B4DD-3B45-447A-828A-AA4ECD3C0069}"/>
  <sortState xmlns:xlrd2="http://schemas.microsoft.com/office/spreadsheetml/2017/richdata2" ref="L2:Q39">
    <sortCondition descending="1" ref="P1:P39"/>
  </sortState>
  <tableColumns count="6">
    <tableColumn id="1" xr3:uid="{B6095955-501C-40D1-B78D-1193426873D6}" name="Open time" dataDxfId="10"/>
    <tableColumn id="2" xr3:uid="{02192FAF-BC3B-444C-9966-B5AE02A7EE9E}" name="asset"/>
    <tableColumn id="3" xr3:uid="{7F7EDFF6-EE37-4C39-A84C-37D48AAE60F7}" name="signal"/>
    <tableColumn id="4" xr3:uid="{73E85000-4F8D-42E3-882A-D4371D7C56C3}" name="Удар"/>
    <tableColumn id="5" xr3:uid="{26D9EEE1-51A3-4C1E-B565-B2136CF0B8F3}" name="sharp"/>
    <tableColumn id="6" xr3:uid="{9104589B-58F0-47FA-8A92-2379561A05CD}" name="sorti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EFE844-7938-408E-BBDE-6C03B50DFCDA}" name="Таблица13" displayName="Таблица13" ref="L1:R40" totalsRowCount="1">
  <autoFilter ref="L1:R39" xr:uid="{04EFE844-7938-408E-BBDE-6C03B50DFCDA}"/>
  <sortState xmlns:xlrd2="http://schemas.microsoft.com/office/spreadsheetml/2017/richdata2" ref="L2:Q39">
    <sortCondition descending="1" ref="N1:N39"/>
  </sortState>
  <tableColumns count="7">
    <tableColumn id="1" xr3:uid="{D375E80A-90E1-40A9-8B15-A9ACED6BA261}" name="Open time" dataDxfId="9" totalsRowDxfId="8"/>
    <tableColumn id="2" xr3:uid="{4A7F8391-A6E1-4577-8D65-BDA3C77F48DC}" name="asset"/>
    <tableColumn id="3" xr3:uid="{9DF58DA6-6847-4BE9-A478-E7CBA7AC936F}" name="signal" totalsRowFunction="custom">
      <totalsRowFormula>SUM(N2:N39)</totalsRowFormula>
    </tableColumn>
    <tableColumn id="4" xr3:uid="{E19DA652-8FA5-4354-8A67-BFFCDE20DBDB}" name="Удар"/>
    <tableColumn id="5" xr3:uid="{E4DE0F25-5C46-455D-850F-B72B1AF6C90B}" name="sharp"/>
    <tableColumn id="6" xr3:uid="{E34E1A0C-CF9F-4CAE-A58C-F775A939BDFC}" name="sortino"/>
    <tableColumn id="7" xr3:uid="{CC5AB41B-F9B9-432B-B9D8-20F5AA449071}" name="Столбец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DB824E-D4E2-49CF-AFA5-82223AC01984}" name="Таблица1416" displayName="Таблица1416" ref="T1:Y40" totalsRowCount="1">
  <autoFilter ref="T1:Y39" xr:uid="{6ADB824E-D4E2-49CF-AFA5-82223AC01984}"/>
  <sortState xmlns:xlrd2="http://schemas.microsoft.com/office/spreadsheetml/2017/richdata2" ref="T2:Y39">
    <sortCondition descending="1" ref="V1:V39"/>
  </sortState>
  <tableColumns count="6">
    <tableColumn id="1" xr3:uid="{477808EB-2675-4C2B-8020-47CBA21A20EA}" name="Open time" dataDxfId="7" totalsRowDxfId="6"/>
    <tableColumn id="2" xr3:uid="{D1127C96-A516-42EE-8E10-48A565F994EB}" name="asset"/>
    <tableColumn id="3" xr3:uid="{996E7FF9-F816-495C-B35A-D4D2AC31C1CC}" name="signal" totalsRowFunction="custom">
      <totalsRowFormula>SUM(V2:V39)</totalsRowFormula>
    </tableColumn>
    <tableColumn id="4" xr3:uid="{B1517F69-E7F4-4270-8E10-AF539B027AFC}" name="Удар"/>
    <tableColumn id="5" xr3:uid="{AFEF0F6B-7C48-4ED2-94F7-57A4E5DA9B9A}" name="sharp"/>
    <tableColumn id="6" xr3:uid="{3C72A93B-A12A-49D1-A7E7-BD388B643143}" name="sorti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BE6901-8109-49EB-92D2-7930DC8C80D7}" name="Таблица12" displayName="Таблица12" ref="L1:Q39" totalsRowShown="0">
  <autoFilter ref="L1:Q39" xr:uid="{0ABE6901-8109-49EB-92D2-7930DC8C80D7}"/>
  <sortState xmlns:xlrd2="http://schemas.microsoft.com/office/spreadsheetml/2017/richdata2" ref="L2:Q39">
    <sortCondition ref="N1:N39"/>
  </sortState>
  <tableColumns count="6">
    <tableColumn id="1" xr3:uid="{655524CE-F996-43CF-B9EB-63867EC15A82}" name="Open time" dataDxfId="5"/>
    <tableColumn id="2" xr3:uid="{687C0906-F00F-4A7D-B86C-E69EDF23E8AD}" name="asset"/>
    <tableColumn id="3" xr3:uid="{FED67B53-C37B-4770-8D69-CE40663D35C7}" name="signal"/>
    <tableColumn id="4" xr3:uid="{D9081B82-C9FF-4AEC-AC11-3D7BD7D0705A}" name="Удар"/>
    <tableColumn id="5" xr3:uid="{4C15A70E-3B00-40DA-BA11-B61E10415401}" name="sharp"/>
    <tableColumn id="6" xr3:uid="{46F705B0-2A64-4170-9EBB-23A243131E6C}" name="sorti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EC1135-BFA1-47D2-8AB3-2EDBB28B2999}" name="Таблица3" displayName="Таблица3" ref="A2:C40" totalsRowShown="0">
  <autoFilter ref="A2:C40" xr:uid="{4CEC1135-BFA1-47D2-8AB3-2EDBB28B2999}"/>
  <sortState xmlns:xlrd2="http://schemas.microsoft.com/office/spreadsheetml/2017/richdata2" ref="A3:C40">
    <sortCondition descending="1" ref="B2:B40"/>
  </sortState>
  <tableColumns count="3">
    <tableColumn id="1" xr3:uid="{60AFDC36-0270-429E-9AE1-C1FFA638AB8D}" name="Asset"/>
    <tableColumn id="2" xr3:uid="{FDFD27CE-DC3F-46D4-8909-9742B9E5D50A}" name="MAPE %"/>
    <tableColumn id="3" xr3:uid="{FE589CDD-9EFC-46F9-8665-C4ABE85DCC4F}" name="MA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8FAAC4-73A5-4641-BA06-6F2DB15CCEF4}" name="Таблица46" displayName="Таблица46" ref="E2:G40" totalsRowShown="0">
  <autoFilter ref="E2:G40" xr:uid="{668FAAC4-73A5-4641-BA06-6F2DB15CCEF4}"/>
  <sortState xmlns:xlrd2="http://schemas.microsoft.com/office/spreadsheetml/2017/richdata2" ref="E3:G40">
    <sortCondition descending="1" ref="F2:F40"/>
  </sortState>
  <tableColumns count="3">
    <tableColumn id="1" xr3:uid="{C867A254-3150-4FAC-ABA2-5D8754A557D5}" name="Asset"/>
    <tableColumn id="2" xr3:uid="{225544FF-5B8C-4E2E-82FC-95855F8C214A}" name="MAPE %"/>
    <tableColumn id="3" xr3:uid="{D3D2D09C-D41E-41F8-A665-D0D05C93F95A}" name="MA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6867DA-A284-426F-BBDF-C2CFE49D83A5}" name="Таблица14" displayName="Таблица14" ref="L1:Q39" totalsRowShown="0">
  <autoFilter ref="L1:Q39" xr:uid="{A36867DA-A284-426F-BBDF-C2CFE49D83A5}"/>
  <sortState xmlns:xlrd2="http://schemas.microsoft.com/office/spreadsheetml/2017/richdata2" ref="L2:Q39">
    <sortCondition descending="1" ref="N1:N39"/>
  </sortState>
  <tableColumns count="6">
    <tableColumn id="1" xr3:uid="{94F0FF71-B0B5-4A98-819C-CA11E641B1E2}" name="Open time" dataDxfId="4"/>
    <tableColumn id="2" xr3:uid="{B0B585AF-7ECD-426B-9720-AEF8CBC4960E}" name="asset"/>
    <tableColumn id="3" xr3:uid="{72F7A5AE-CE7A-43EF-987E-67210588BDCC}" name="signal"/>
    <tableColumn id="4" xr3:uid="{A5F0999C-B332-40A0-93BB-61EA26160F5A}" name="Удар"/>
    <tableColumn id="5" xr3:uid="{F9413E75-3A1C-4065-848A-7F8B1669F87F}" name="sharp"/>
    <tableColumn id="6" xr3:uid="{90460D7A-AAEF-407B-8FBF-707F88DD11AB}" name="sortin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CF9284-F6D1-458A-92E6-1C2DD8D272B2}" name="Таблица2" displayName="Таблица2" ref="L1:Q40" totalsRowCount="1">
  <autoFilter ref="L1:Q39" xr:uid="{5ECF9284-F6D1-458A-92E6-1C2DD8D272B2}"/>
  <sortState xmlns:xlrd2="http://schemas.microsoft.com/office/spreadsheetml/2017/richdata2" ref="L2:Q39">
    <sortCondition descending="1" ref="N1:N39"/>
  </sortState>
  <tableColumns count="6">
    <tableColumn id="1" xr3:uid="{18E11FD0-4E4F-45D7-B857-3585F64A0587}" name="Open time" dataDxfId="3" totalsRowDxfId="2"/>
    <tableColumn id="2" xr3:uid="{71E78321-C058-47E5-A9A1-EB9900D44D44}" name="asset"/>
    <tableColumn id="3" xr3:uid="{354C9A08-E78F-44D0-9AFE-F6F73192C8B3}" name="signal" totalsRowFunction="custom">
      <totalsRowFormula>SUM(N2:N39)</totalsRowFormula>
    </tableColumn>
    <tableColumn id="4" xr3:uid="{E51E46F4-1516-4714-9571-124F133D5D70}" name="Удар"/>
    <tableColumn id="5" xr3:uid="{F3C6797C-B5B0-42D5-B43E-D1B7D66FB374}" name="sharp"/>
    <tableColumn id="6" xr3:uid="{8731B325-85C7-4D10-B411-694D5964C60A}" name="sortin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ACE1F-155E-4FDC-AA75-1DEE3F179EB9}" name="Таблица1" displayName="Таблица1" ref="L1:Q40" totalsRowCount="1">
  <autoFilter ref="L1:Q39" xr:uid="{1EBACE1F-155E-4FDC-AA75-1DEE3F179EB9}"/>
  <tableColumns count="6">
    <tableColumn id="1" xr3:uid="{A96FCBF6-B472-4878-8108-C0D8CE670FDF}" name="Open time" dataDxfId="1" totalsRowDxfId="0"/>
    <tableColumn id="2" xr3:uid="{3A1DDEC8-CB41-4074-84F2-75F4A282B02C}" name="asset"/>
    <tableColumn id="3" xr3:uid="{E446DFA7-079E-479F-BAE2-FC3983373293}" name="signal" totalsRowFunction="custom">
      <totalsRowFormula>SUM(N2:N39)</totalsRowFormula>
    </tableColumn>
    <tableColumn id="4" xr3:uid="{FA208905-B282-48B3-B4C0-1C10C41E0A1C}" name="Удар"/>
    <tableColumn id="5" xr3:uid="{D17E9123-0CAF-499D-A170-65055655CCB1}" name="sharp"/>
    <tableColumn id="6" xr3:uid="{E785010F-A351-4C98-8DF3-4E60A32F2B5B}" name="sorti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EA97-3E23-4E0A-9D97-BB628A8CFBFC}">
  <dimension ref="A1:M44"/>
  <sheetViews>
    <sheetView topLeftCell="A16" workbookViewId="0">
      <selection activeCell="G46" sqref="G46"/>
    </sheetView>
  </sheetViews>
  <sheetFormatPr defaultRowHeight="15" x14ac:dyDescent="0.25"/>
  <cols>
    <col min="6" max="6" width="10.42578125" bestFit="1" customWidth="1"/>
    <col min="7" max="7" width="30.5703125" customWidth="1"/>
  </cols>
  <sheetData>
    <row r="1" spans="1:13" x14ac:dyDescent="0.25">
      <c r="A1" t="s">
        <v>0</v>
      </c>
      <c r="B1" t="s">
        <v>18</v>
      </c>
      <c r="C1" t="s">
        <v>2</v>
      </c>
      <c r="D1" t="s">
        <v>19</v>
      </c>
      <c r="E1" t="s">
        <v>4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</row>
    <row r="2" spans="1:13" x14ac:dyDescent="0.25">
      <c r="A2" t="s">
        <v>24</v>
      </c>
      <c r="B2">
        <v>550.91</v>
      </c>
      <c r="C2">
        <v>0</v>
      </c>
      <c r="D2">
        <v>42.6</v>
      </c>
      <c r="E2">
        <v>40354.449999999997</v>
      </c>
      <c r="F2" s="1">
        <v>-0.32</v>
      </c>
      <c r="G2">
        <v>-0.32</v>
      </c>
      <c r="H2">
        <v>0.18</v>
      </c>
      <c r="I2">
        <v>0.18</v>
      </c>
      <c r="J2" s="1">
        <v>44454</v>
      </c>
      <c r="K2" t="s">
        <v>98</v>
      </c>
      <c r="L2" t="s">
        <v>85</v>
      </c>
      <c r="M2">
        <v>1.72</v>
      </c>
    </row>
    <row r="3" spans="1:13" x14ac:dyDescent="0.25">
      <c r="A3" t="s">
        <v>76</v>
      </c>
      <c r="B3">
        <v>206.49</v>
      </c>
      <c r="C3">
        <v>0</v>
      </c>
      <c r="D3">
        <v>15.97</v>
      </c>
      <c r="E3">
        <v>15125.58</v>
      </c>
      <c r="F3" s="1">
        <v>0.04</v>
      </c>
      <c r="G3">
        <v>0.04</v>
      </c>
      <c r="H3">
        <v>0.13</v>
      </c>
      <c r="I3">
        <v>0.13</v>
      </c>
      <c r="J3" s="1">
        <v>44454</v>
      </c>
      <c r="K3" t="s">
        <v>89</v>
      </c>
      <c r="L3" t="s">
        <v>85</v>
      </c>
      <c r="M3">
        <v>0.41</v>
      </c>
    </row>
    <row r="4" spans="1:13" x14ac:dyDescent="0.25">
      <c r="A4" t="s">
        <v>22</v>
      </c>
      <c r="B4">
        <v>302.25</v>
      </c>
      <c r="C4">
        <v>0</v>
      </c>
      <c r="D4">
        <v>23.37</v>
      </c>
      <c r="E4">
        <v>22139.87</v>
      </c>
      <c r="F4" s="1">
        <v>0.04</v>
      </c>
      <c r="G4">
        <v>0.04</v>
      </c>
      <c r="H4">
        <v>0.17</v>
      </c>
      <c r="I4">
        <v>0.17</v>
      </c>
      <c r="J4" s="1">
        <v>44454</v>
      </c>
      <c r="K4" t="s">
        <v>109</v>
      </c>
      <c r="L4" t="s">
        <v>85</v>
      </c>
      <c r="M4">
        <v>2.11</v>
      </c>
    </row>
    <row r="5" spans="1:13" x14ac:dyDescent="0.25">
      <c r="A5" t="s">
        <v>62</v>
      </c>
      <c r="B5">
        <v>232.72</v>
      </c>
      <c r="C5">
        <v>0</v>
      </c>
      <c r="D5">
        <v>17.989999999999998</v>
      </c>
      <c r="E5">
        <v>17046.55</v>
      </c>
      <c r="F5" s="1">
        <v>0.19</v>
      </c>
      <c r="G5">
        <v>0.19</v>
      </c>
      <c r="H5">
        <v>0.18</v>
      </c>
      <c r="I5">
        <v>0.18</v>
      </c>
      <c r="J5" s="1">
        <v>44454</v>
      </c>
      <c r="K5" t="s">
        <v>86</v>
      </c>
      <c r="L5" t="s">
        <v>85</v>
      </c>
      <c r="M5">
        <v>1.63</v>
      </c>
    </row>
    <row r="6" spans="1:13" x14ac:dyDescent="0.25">
      <c r="A6" t="s">
        <v>102</v>
      </c>
      <c r="F6" s="1">
        <v>0.19</v>
      </c>
      <c r="G6">
        <v>0.19</v>
      </c>
      <c r="H6">
        <v>0.18</v>
      </c>
      <c r="I6">
        <v>0.18</v>
      </c>
      <c r="K6" t="s">
        <v>103</v>
      </c>
      <c r="L6" t="s">
        <v>103</v>
      </c>
    </row>
    <row r="7" spans="1:13" x14ac:dyDescent="0.25">
      <c r="A7" t="s">
        <v>104</v>
      </c>
      <c r="F7" s="1">
        <v>-0.32</v>
      </c>
      <c r="G7">
        <v>-0.32</v>
      </c>
      <c r="H7">
        <v>0.13</v>
      </c>
      <c r="I7">
        <v>0.13</v>
      </c>
      <c r="K7" t="s">
        <v>103</v>
      </c>
      <c r="L7" t="s">
        <v>103</v>
      </c>
    </row>
    <row r="8" spans="1:13" x14ac:dyDescent="0.25">
      <c r="A8" t="s">
        <v>105</v>
      </c>
      <c r="F8" s="1">
        <v>-0.01</v>
      </c>
      <c r="G8">
        <v>-0.01</v>
      </c>
      <c r="H8">
        <v>0.16</v>
      </c>
      <c r="I8">
        <v>0.16</v>
      </c>
      <c r="K8" t="s">
        <v>103</v>
      </c>
      <c r="L8" t="s">
        <v>103</v>
      </c>
    </row>
    <row r="9" spans="1:13" x14ac:dyDescent="0.25">
      <c r="A9" t="s">
        <v>90</v>
      </c>
      <c r="B9">
        <v>0.22</v>
      </c>
      <c r="C9">
        <v>0.23</v>
      </c>
      <c r="D9">
        <v>0.14000000000000001</v>
      </c>
      <c r="E9">
        <v>0.14000000000000001</v>
      </c>
      <c r="F9" s="1">
        <v>44454</v>
      </c>
      <c r="G9" t="s">
        <v>89</v>
      </c>
      <c r="H9" t="s">
        <v>85</v>
      </c>
      <c r="I9">
        <v>0.63</v>
      </c>
    </row>
    <row r="10" spans="1:13" x14ac:dyDescent="0.25">
      <c r="A10" t="s">
        <v>91</v>
      </c>
      <c r="B10">
        <v>0.23</v>
      </c>
      <c r="C10">
        <v>0.24</v>
      </c>
      <c r="D10">
        <v>-0.01</v>
      </c>
      <c r="E10">
        <v>-0.01</v>
      </c>
      <c r="F10" s="1">
        <v>44454</v>
      </c>
      <c r="G10" t="s">
        <v>92</v>
      </c>
      <c r="H10" t="s">
        <v>85</v>
      </c>
      <c r="I10">
        <v>1.02</v>
      </c>
    </row>
    <row r="11" spans="1:13" x14ac:dyDescent="0.25">
      <c r="A11" t="s">
        <v>91</v>
      </c>
      <c r="B11">
        <v>0.23</v>
      </c>
      <c r="C11">
        <v>0.24</v>
      </c>
      <c r="D11">
        <v>-0.01</v>
      </c>
      <c r="E11">
        <v>-0.01</v>
      </c>
      <c r="F11" s="1">
        <v>44454</v>
      </c>
      <c r="G11" t="s">
        <v>92</v>
      </c>
      <c r="H11" t="s">
        <v>85</v>
      </c>
      <c r="I11">
        <v>1.02</v>
      </c>
    </row>
    <row r="12" spans="1:13" x14ac:dyDescent="0.25">
      <c r="A12" t="s">
        <v>0</v>
      </c>
      <c r="B12" t="s">
        <v>18</v>
      </c>
      <c r="C12" t="s">
        <v>2</v>
      </c>
      <c r="D12" t="s">
        <v>19</v>
      </c>
      <c r="E12" t="s">
        <v>4</v>
      </c>
      <c r="F12" s="1" t="s">
        <v>77</v>
      </c>
      <c r="G12" t="s">
        <v>78</v>
      </c>
      <c r="H12" t="s">
        <v>79</v>
      </c>
      <c r="I12" t="s">
        <v>80</v>
      </c>
      <c r="J12" t="s">
        <v>81</v>
      </c>
      <c r="K12" t="s">
        <v>82</v>
      </c>
      <c r="L12" t="s">
        <v>83</v>
      </c>
      <c r="M12" t="s">
        <v>84</v>
      </c>
    </row>
    <row r="13" spans="1:13" x14ac:dyDescent="0.25">
      <c r="A13" t="s">
        <v>22</v>
      </c>
      <c r="B13">
        <v>302.24878436629797</v>
      </c>
      <c r="C13">
        <v>0</v>
      </c>
      <c r="D13">
        <v>23.371253841085434</v>
      </c>
      <c r="E13">
        <v>22139.872242840403</v>
      </c>
      <c r="F13" s="1">
        <v>4.2909503978054001E-2</v>
      </c>
      <c r="G13">
        <v>4.4772572470092566E-2</v>
      </c>
      <c r="H13">
        <v>0.17127782631725666</v>
      </c>
      <c r="I13">
        <v>0.17025134998963634</v>
      </c>
      <c r="J13" s="1">
        <v>44454</v>
      </c>
      <c r="K13" t="s">
        <v>109</v>
      </c>
      <c r="L13" t="s">
        <v>85</v>
      </c>
      <c r="M13">
        <v>2.11421246711082</v>
      </c>
    </row>
    <row r="14" spans="1:13" x14ac:dyDescent="0.25">
      <c r="A14" t="s">
        <v>93</v>
      </c>
      <c r="B14">
        <v>0.25</v>
      </c>
      <c r="C14">
        <v>0.26</v>
      </c>
      <c r="D14">
        <v>0.19</v>
      </c>
      <c r="E14">
        <v>0.18</v>
      </c>
      <c r="F14" s="1">
        <v>44454</v>
      </c>
      <c r="G14" t="s">
        <v>94</v>
      </c>
      <c r="H14" t="s">
        <v>85</v>
      </c>
      <c r="I14">
        <v>3.1</v>
      </c>
    </row>
    <row r="15" spans="1:13" x14ac:dyDescent="0.25">
      <c r="A15" t="s">
        <v>95</v>
      </c>
      <c r="B15">
        <v>0.26</v>
      </c>
      <c r="C15">
        <v>0.26</v>
      </c>
      <c r="D15">
        <v>0.28999999999999998</v>
      </c>
      <c r="E15">
        <v>0.28000000000000003</v>
      </c>
      <c r="F15" s="1">
        <v>44454</v>
      </c>
      <c r="G15" t="s">
        <v>96</v>
      </c>
      <c r="H15" t="s">
        <v>85</v>
      </c>
      <c r="I15">
        <v>0.85</v>
      </c>
    </row>
    <row r="16" spans="1:13" x14ac:dyDescent="0.25">
      <c r="A16" t="s">
        <v>64</v>
      </c>
      <c r="B16">
        <v>0.26</v>
      </c>
      <c r="C16">
        <v>0.26</v>
      </c>
      <c r="D16">
        <v>0.22</v>
      </c>
      <c r="E16">
        <v>0.22</v>
      </c>
      <c r="F16" s="1">
        <v>44454</v>
      </c>
      <c r="G16" t="s">
        <v>89</v>
      </c>
      <c r="H16" t="s">
        <v>85</v>
      </c>
      <c r="I16">
        <v>0.66</v>
      </c>
    </row>
    <row r="17" spans="1:13" x14ac:dyDescent="0.25">
      <c r="A17" t="s">
        <v>64</v>
      </c>
      <c r="B17">
        <v>0.26</v>
      </c>
      <c r="C17">
        <v>0.26</v>
      </c>
      <c r="D17">
        <v>0.22</v>
      </c>
      <c r="E17">
        <v>0.22</v>
      </c>
      <c r="F17" s="1">
        <v>44454</v>
      </c>
      <c r="G17" t="s">
        <v>89</v>
      </c>
      <c r="H17" t="s">
        <v>85</v>
      </c>
      <c r="I17">
        <v>0.66</v>
      </c>
    </row>
    <row r="18" spans="1:13" x14ac:dyDescent="0.25">
      <c r="A18" t="s">
        <v>0</v>
      </c>
      <c r="B18" t="s">
        <v>18</v>
      </c>
      <c r="C18" t="s">
        <v>2</v>
      </c>
      <c r="D18" t="s">
        <v>19</v>
      </c>
      <c r="E18" t="s">
        <v>4</v>
      </c>
      <c r="F18" s="1" t="s">
        <v>77</v>
      </c>
      <c r="G18" t="s">
        <v>78</v>
      </c>
      <c r="H18" t="s">
        <v>79</v>
      </c>
      <c r="I18" t="s">
        <v>80</v>
      </c>
      <c r="J18" t="s">
        <v>81</v>
      </c>
      <c r="K18" t="s">
        <v>82</v>
      </c>
      <c r="L18" t="s">
        <v>83</v>
      </c>
      <c r="M18" t="s">
        <v>84</v>
      </c>
    </row>
    <row r="19" spans="1:13" x14ac:dyDescent="0.25">
      <c r="A19" t="s">
        <v>97</v>
      </c>
      <c r="B19">
        <v>0.33</v>
      </c>
      <c r="C19">
        <v>0.33</v>
      </c>
      <c r="D19">
        <v>0.28000000000000003</v>
      </c>
      <c r="E19">
        <v>0.27</v>
      </c>
      <c r="F19" s="1">
        <v>44454</v>
      </c>
      <c r="G19" t="s">
        <v>98</v>
      </c>
      <c r="H19" t="s">
        <v>85</v>
      </c>
      <c r="I19">
        <v>1.02</v>
      </c>
    </row>
    <row r="20" spans="1:13" x14ac:dyDescent="0.25">
      <c r="A20" t="s">
        <v>1</v>
      </c>
      <c r="B20">
        <v>0.34</v>
      </c>
      <c r="C20">
        <v>0.34</v>
      </c>
      <c r="D20">
        <v>0.32</v>
      </c>
      <c r="E20">
        <v>0.3</v>
      </c>
      <c r="F20" s="1">
        <v>44454</v>
      </c>
      <c r="G20" t="s">
        <v>86</v>
      </c>
      <c r="H20" t="s">
        <v>85</v>
      </c>
      <c r="I20">
        <v>1.41</v>
      </c>
    </row>
    <row r="21" spans="1:13" x14ac:dyDescent="0.25">
      <c r="A21" t="s">
        <v>99</v>
      </c>
      <c r="B21">
        <v>0.38</v>
      </c>
      <c r="C21">
        <v>0.37</v>
      </c>
      <c r="D21">
        <v>0.39</v>
      </c>
      <c r="E21">
        <v>0.37</v>
      </c>
      <c r="F21" s="1">
        <v>44454</v>
      </c>
      <c r="G21" t="s">
        <v>100</v>
      </c>
      <c r="H21" t="s">
        <v>85</v>
      </c>
      <c r="I21">
        <v>0.68</v>
      </c>
    </row>
    <row r="22" spans="1:13" x14ac:dyDescent="0.25">
      <c r="A22" t="s">
        <v>99</v>
      </c>
      <c r="B22">
        <v>0.38</v>
      </c>
      <c r="C22">
        <v>0.37</v>
      </c>
      <c r="D22">
        <v>0.39</v>
      </c>
      <c r="E22">
        <v>0.37</v>
      </c>
      <c r="F22" s="1">
        <v>44454</v>
      </c>
      <c r="G22" t="s">
        <v>100</v>
      </c>
      <c r="H22" t="s">
        <v>85</v>
      </c>
      <c r="I22">
        <v>0.68</v>
      </c>
    </row>
    <row r="23" spans="1:13" x14ac:dyDescent="0.25">
      <c r="A23" t="s">
        <v>101</v>
      </c>
      <c r="B23">
        <v>0.57999999999999996</v>
      </c>
      <c r="C23">
        <v>0.57999999999999996</v>
      </c>
      <c r="D23">
        <v>0.57999999999999996</v>
      </c>
      <c r="E23">
        <v>0.57999999999999996</v>
      </c>
      <c r="F23" s="1">
        <v>44454</v>
      </c>
      <c r="G23" t="s">
        <v>89</v>
      </c>
      <c r="H23" t="s">
        <v>85</v>
      </c>
      <c r="I23">
        <v>2.5499999999999998</v>
      </c>
    </row>
    <row r="24" spans="1:13" x14ac:dyDescent="0.25">
      <c r="A24" t="s">
        <v>102</v>
      </c>
      <c r="B24">
        <v>0.57999999999999996</v>
      </c>
      <c r="C24">
        <v>0.57999999999999996</v>
      </c>
      <c r="D24">
        <v>0.57999999999999996</v>
      </c>
      <c r="E24">
        <v>0.57999999999999996</v>
      </c>
      <c r="G24" t="s">
        <v>103</v>
      </c>
      <c r="H24" t="s">
        <v>103</v>
      </c>
    </row>
    <row r="25" spans="1:13" x14ac:dyDescent="0.25">
      <c r="A25" t="s">
        <v>104</v>
      </c>
      <c r="B25">
        <v>-0.43</v>
      </c>
      <c r="C25">
        <v>-0.41</v>
      </c>
      <c r="D25">
        <v>-0.5</v>
      </c>
      <c r="E25">
        <v>-0.45</v>
      </c>
      <c r="G25" t="s">
        <v>103</v>
      </c>
      <c r="H25" t="s">
        <v>103</v>
      </c>
    </row>
    <row r="26" spans="1:13" x14ac:dyDescent="0.25">
      <c r="A26" t="s">
        <v>105</v>
      </c>
      <c r="B26">
        <v>-0.12</v>
      </c>
      <c r="C26">
        <v>-0.12</v>
      </c>
      <c r="D26">
        <v>0.11</v>
      </c>
      <c r="E26">
        <v>0.11</v>
      </c>
      <c r="G26" t="s">
        <v>103</v>
      </c>
      <c r="H26" t="s">
        <v>103</v>
      </c>
    </row>
    <row r="30" spans="1:13" x14ac:dyDescent="0.25">
      <c r="A30" t="s">
        <v>0</v>
      </c>
      <c r="B30" t="s">
        <v>77</v>
      </c>
      <c r="C30" t="s">
        <v>78</v>
      </c>
      <c r="D30" t="s">
        <v>79</v>
      </c>
      <c r="E30" t="s">
        <v>80</v>
      </c>
      <c r="F30" t="s">
        <v>81</v>
      </c>
      <c r="G30" t="s">
        <v>82</v>
      </c>
      <c r="H30" t="s">
        <v>83</v>
      </c>
      <c r="I30" t="s">
        <v>84</v>
      </c>
    </row>
    <row r="31" spans="1:13" x14ac:dyDescent="0.25">
      <c r="A31" t="s">
        <v>106</v>
      </c>
      <c r="B31">
        <v>4.6611841851273102E-2</v>
      </c>
      <c r="C31">
        <v>4.8626887914980245E-2</v>
      </c>
      <c r="D31">
        <v>0.11877345378087613</v>
      </c>
      <c r="E31">
        <v>0.11896002507631112</v>
      </c>
      <c r="F31" s="1">
        <v>44454</v>
      </c>
      <c r="G31" t="s">
        <v>107</v>
      </c>
      <c r="H31" t="s">
        <v>85</v>
      </c>
      <c r="I31">
        <v>2.0994845258876977</v>
      </c>
    </row>
    <row r="32" spans="1:13" x14ac:dyDescent="0.25">
      <c r="A32" t="s">
        <v>108</v>
      </c>
      <c r="B32">
        <v>8.2060794295469308E-3</v>
      </c>
      <c r="C32">
        <v>8.5706556291166979E-3</v>
      </c>
      <c r="D32">
        <v>0.15651743696880996</v>
      </c>
      <c r="E32">
        <v>0.15595263790256655</v>
      </c>
      <c r="F32" s="1">
        <v>44454</v>
      </c>
      <c r="G32" t="s">
        <v>89</v>
      </c>
      <c r="H32" t="s">
        <v>85</v>
      </c>
      <c r="I32">
        <v>2.1119774983315653</v>
      </c>
    </row>
    <row r="33" spans="1:9" x14ac:dyDescent="0.25">
      <c r="A33" t="s">
        <v>22</v>
      </c>
      <c r="B33">
        <v>4.2909503978054001E-2</v>
      </c>
      <c r="C33">
        <v>4.4772572470092566E-2</v>
      </c>
      <c r="D33">
        <v>0.17127782631725666</v>
      </c>
      <c r="E33">
        <v>0.17025134998963634</v>
      </c>
      <c r="F33" s="1">
        <v>44454</v>
      </c>
      <c r="G33" t="s">
        <v>109</v>
      </c>
      <c r="H33" t="s">
        <v>85</v>
      </c>
      <c r="I33">
        <v>2.11421246711082</v>
      </c>
    </row>
    <row r="34" spans="1:9" x14ac:dyDescent="0.25">
      <c r="A34" t="s">
        <v>22</v>
      </c>
      <c r="B34">
        <v>4.2909503978054001E-2</v>
      </c>
      <c r="C34">
        <v>4.4772572470092566E-2</v>
      </c>
      <c r="D34">
        <v>0.17127782631725666</v>
      </c>
      <c r="E34">
        <v>0.17025134998963634</v>
      </c>
      <c r="F34" s="1">
        <v>44454</v>
      </c>
      <c r="G34" t="s">
        <v>109</v>
      </c>
      <c r="H34" t="s">
        <v>85</v>
      </c>
      <c r="I34">
        <v>2.11421246711082</v>
      </c>
    </row>
    <row r="35" spans="1:9" x14ac:dyDescent="0.25">
      <c r="A35" t="s">
        <v>110</v>
      </c>
      <c r="B35">
        <v>9.9512320344034511E-2</v>
      </c>
      <c r="C35">
        <v>0.10338032270098606</v>
      </c>
      <c r="D35">
        <v>0.2054990683985719</v>
      </c>
      <c r="E35">
        <v>0.20297865181285735</v>
      </c>
      <c r="F35" s="1">
        <v>44454</v>
      </c>
      <c r="G35" t="s">
        <v>88</v>
      </c>
      <c r="H35" t="s">
        <v>85</v>
      </c>
      <c r="I35">
        <v>2.221017480871851</v>
      </c>
    </row>
    <row r="36" spans="1:9" x14ac:dyDescent="0.25">
      <c r="A36" t="s">
        <v>87</v>
      </c>
      <c r="B36">
        <v>0.19135991027789928</v>
      </c>
      <c r="C36">
        <v>0.1959925280354792</v>
      </c>
      <c r="D36">
        <v>0.18121572714963521</v>
      </c>
      <c r="E36">
        <v>0.17981876839163952</v>
      </c>
      <c r="F36" s="1">
        <v>44454</v>
      </c>
      <c r="G36" t="s">
        <v>88</v>
      </c>
      <c r="H36" t="s">
        <v>85</v>
      </c>
      <c r="I36">
        <v>2.2343682566483074</v>
      </c>
    </row>
    <row r="37" spans="1:9" x14ac:dyDescent="0.25">
      <c r="A37" t="s">
        <v>111</v>
      </c>
      <c r="B37">
        <v>7.7169506533704205E-2</v>
      </c>
      <c r="C37">
        <v>8.0340377352736289E-2</v>
      </c>
      <c r="D37">
        <v>8.1162967024947866E-2</v>
      </c>
      <c r="E37">
        <v>8.1598805869317045E-2</v>
      </c>
      <c r="F37" s="1">
        <v>44454</v>
      </c>
      <c r="G37" t="s">
        <v>92</v>
      </c>
      <c r="H37" t="s">
        <v>85</v>
      </c>
      <c r="I37">
        <v>2.3948854827497708</v>
      </c>
    </row>
    <row r="38" spans="1:9" x14ac:dyDescent="0.25">
      <c r="A38" t="s">
        <v>112</v>
      </c>
      <c r="B38">
        <v>8.5178557537736455E-2</v>
      </c>
      <c r="C38">
        <v>8.8616096257986443E-2</v>
      </c>
      <c r="D38">
        <v>-1.3060467328937774E-2</v>
      </c>
      <c r="E38">
        <v>-1.317339151911515E-2</v>
      </c>
      <c r="F38" s="1">
        <v>44454</v>
      </c>
      <c r="G38" t="s">
        <v>89</v>
      </c>
      <c r="H38" t="s">
        <v>85</v>
      </c>
      <c r="I38">
        <v>2.5283316827139184</v>
      </c>
    </row>
    <row r="39" spans="1:9" x14ac:dyDescent="0.25">
      <c r="A39" t="s">
        <v>101</v>
      </c>
      <c r="B39">
        <v>0.5751959957106848</v>
      </c>
      <c r="C39">
        <v>0.57591140523054962</v>
      </c>
      <c r="D39">
        <v>0.5751959957106848</v>
      </c>
      <c r="E39">
        <v>0.57591140523054962</v>
      </c>
      <c r="F39" s="1">
        <v>44454</v>
      </c>
      <c r="G39" t="s">
        <v>89</v>
      </c>
      <c r="H39" t="s">
        <v>85</v>
      </c>
      <c r="I39">
        <v>2.5510493854496539</v>
      </c>
    </row>
    <row r="40" spans="1:9" x14ac:dyDescent="0.25">
      <c r="A40" t="s">
        <v>93</v>
      </c>
      <c r="B40">
        <v>0.25377929184034875</v>
      </c>
      <c r="C40">
        <v>0.25621588478828256</v>
      </c>
      <c r="D40">
        <v>0.186286481480543</v>
      </c>
      <c r="E40">
        <v>0.18468107583695495</v>
      </c>
      <c r="F40" s="1">
        <v>44454</v>
      </c>
      <c r="G40" t="s">
        <v>94</v>
      </c>
      <c r="H40" t="s">
        <v>85</v>
      </c>
      <c r="I40">
        <v>3.103685197511572</v>
      </c>
    </row>
    <row r="41" spans="1:9" x14ac:dyDescent="0.25">
      <c r="A41" t="s">
        <v>113</v>
      </c>
      <c r="B41">
        <v>4.4751550944185883E-2</v>
      </c>
      <c r="C41">
        <v>4.6690494479297254E-2</v>
      </c>
      <c r="D41">
        <v>0.24556423968808264</v>
      </c>
      <c r="E41">
        <v>0.24044203259343891</v>
      </c>
      <c r="F41" s="1">
        <v>44454</v>
      </c>
      <c r="G41" t="s">
        <v>114</v>
      </c>
      <c r="H41" t="s">
        <v>85</v>
      </c>
      <c r="I41">
        <v>3.8336079656141537</v>
      </c>
    </row>
    <row r="42" spans="1:9" x14ac:dyDescent="0.25">
      <c r="A42" t="s">
        <v>115</v>
      </c>
      <c r="B42">
        <v>8.1968907930043133E-2</v>
      </c>
      <c r="C42">
        <v>8.5301684529807867E-2</v>
      </c>
      <c r="D42">
        <v>0.13864546856143786</v>
      </c>
      <c r="E42">
        <v>0.13850833102395882</v>
      </c>
      <c r="F42" s="1">
        <v>44454</v>
      </c>
      <c r="G42" t="s">
        <v>116</v>
      </c>
      <c r="H42" t="s">
        <v>85</v>
      </c>
      <c r="I42">
        <v>4.3415491816843961</v>
      </c>
    </row>
    <row r="43" spans="1:9" x14ac:dyDescent="0.25">
      <c r="A43" t="s">
        <v>117</v>
      </c>
      <c r="B43">
        <v>7.7537797528362942E-2</v>
      </c>
      <c r="C43">
        <v>8.0721308840222217E-2</v>
      </c>
      <c r="D43">
        <v>-5.4419344020974626E-2</v>
      </c>
      <c r="E43">
        <v>-5.5370918502645958E-2</v>
      </c>
      <c r="F43" s="1">
        <v>44454</v>
      </c>
      <c r="G43" t="s">
        <v>94</v>
      </c>
      <c r="H43" t="s">
        <v>85</v>
      </c>
      <c r="I43">
        <v>4.5243371427043879</v>
      </c>
    </row>
    <row r="44" spans="1:9" x14ac:dyDescent="0.25">
      <c r="A44" t="s">
        <v>118</v>
      </c>
      <c r="B44">
        <v>9.0742830558449145E-2</v>
      </c>
      <c r="C44">
        <v>9.435495559531179E-2</v>
      </c>
      <c r="D44">
        <v>0.13222826723955872</v>
      </c>
      <c r="E44">
        <v>0.13221220870540729</v>
      </c>
      <c r="F44" s="1">
        <v>44454</v>
      </c>
      <c r="G44" t="s">
        <v>107</v>
      </c>
      <c r="H44" t="s">
        <v>85</v>
      </c>
      <c r="I44">
        <v>5.1662725986073958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7939-27AE-46CD-AB86-6C00A5CB6DFE}">
  <dimension ref="A1:H39"/>
  <sheetViews>
    <sheetView tabSelected="1" workbookViewId="0">
      <selection activeCell="D7" sqref="D7"/>
    </sheetView>
  </sheetViews>
  <sheetFormatPr defaultRowHeight="15" x14ac:dyDescent="0.25"/>
  <cols>
    <col min="4" max="4" width="13" bestFit="1" customWidth="1"/>
  </cols>
  <sheetData>
    <row r="1" spans="1:4" x14ac:dyDescent="0.25">
      <c r="A1" s="8" t="s">
        <v>128</v>
      </c>
      <c r="B1" s="8" t="s">
        <v>126</v>
      </c>
      <c r="C1" s="8" t="s">
        <v>127</v>
      </c>
      <c r="D1" s="8" t="s">
        <v>133</v>
      </c>
    </row>
    <row r="2" spans="1:4" x14ac:dyDescent="0.25">
      <c r="A2" s="8" t="s">
        <v>43</v>
      </c>
      <c r="B2" s="8"/>
      <c r="C2" s="8"/>
      <c r="D2" s="8">
        <v>11.055769969872099</v>
      </c>
    </row>
    <row r="3" spans="1:4" x14ac:dyDescent="0.25">
      <c r="A3" s="8" t="s">
        <v>65</v>
      </c>
      <c r="B3" s="8"/>
      <c r="C3" s="8"/>
      <c r="D3" s="8">
        <v>100</v>
      </c>
    </row>
    <row r="4" spans="1:4" x14ac:dyDescent="0.25">
      <c r="A4" s="8" t="s">
        <v>75</v>
      </c>
      <c r="B4" s="8"/>
      <c r="C4" s="8"/>
      <c r="D4" s="8">
        <v>-2.9625173162046714</v>
      </c>
    </row>
    <row r="5" spans="1:4" x14ac:dyDescent="0.25">
      <c r="A5" s="8" t="s">
        <v>66</v>
      </c>
      <c r="B5" s="8"/>
      <c r="C5" s="8"/>
      <c r="D5" s="8">
        <v>-1.7091754279842331</v>
      </c>
    </row>
    <row r="6" spans="1:4" x14ac:dyDescent="0.25">
      <c r="A6" s="8" t="s">
        <v>67</v>
      </c>
      <c r="B6" s="8"/>
      <c r="C6" s="8"/>
      <c r="D6" s="8">
        <v>5.0279050356366266</v>
      </c>
    </row>
    <row r="7" spans="1:4" x14ac:dyDescent="0.25">
      <c r="A7" s="8" t="s">
        <v>2</v>
      </c>
      <c r="B7" s="8"/>
      <c r="C7" s="8"/>
      <c r="D7" s="8" t="s">
        <v>134</v>
      </c>
    </row>
    <row r="8" spans="1:4" x14ac:dyDescent="0.25">
      <c r="A8" s="8" t="s">
        <v>1</v>
      </c>
      <c r="B8" s="8"/>
      <c r="C8" s="8"/>
      <c r="D8" s="8">
        <v>-1.6398393796066113</v>
      </c>
    </row>
    <row r="9" spans="1:4" x14ac:dyDescent="0.25">
      <c r="A9" s="9" t="s">
        <v>28</v>
      </c>
      <c r="B9" s="9"/>
      <c r="C9" s="9"/>
      <c r="D9" s="9">
        <v>23.034734412822555</v>
      </c>
    </row>
    <row r="10" spans="1:4" x14ac:dyDescent="0.25">
      <c r="A10" s="8" t="s">
        <v>21</v>
      </c>
      <c r="B10" s="8"/>
      <c r="C10" s="8"/>
      <c r="D10" s="8" t="s">
        <v>134</v>
      </c>
    </row>
    <row r="11" spans="1:4" x14ac:dyDescent="0.25">
      <c r="A11" s="8" t="s">
        <v>6</v>
      </c>
      <c r="B11" s="8"/>
      <c r="C11" s="8"/>
      <c r="D11" s="8">
        <v>5.9227540167455572</v>
      </c>
    </row>
    <row r="12" spans="1:4" x14ac:dyDescent="0.25">
      <c r="A12" s="8" t="s">
        <v>24</v>
      </c>
      <c r="B12" s="8"/>
      <c r="C12" s="8"/>
      <c r="D12" s="8" t="s">
        <v>134</v>
      </c>
    </row>
    <row r="13" spans="1:4" x14ac:dyDescent="0.25">
      <c r="A13" s="9" t="s">
        <v>25</v>
      </c>
      <c r="B13" s="9"/>
      <c r="C13" s="9"/>
      <c r="D13" s="9">
        <v>15.552044817525445</v>
      </c>
    </row>
    <row r="14" spans="1:4" x14ac:dyDescent="0.25">
      <c r="A14" s="8" t="s">
        <v>20</v>
      </c>
      <c r="B14" s="8"/>
      <c r="C14" s="8"/>
      <c r="D14" s="8">
        <v>-3.6522196294842324</v>
      </c>
    </row>
    <row r="15" spans="1:4" x14ac:dyDescent="0.25">
      <c r="A15" s="8" t="s">
        <v>27</v>
      </c>
      <c r="B15" s="8"/>
      <c r="C15" s="8"/>
      <c r="D15" s="8">
        <v>0.67560295091869671</v>
      </c>
    </row>
    <row r="16" spans="1:4" x14ac:dyDescent="0.25">
      <c r="A16" s="8" t="s">
        <v>30</v>
      </c>
      <c r="B16" s="8"/>
      <c r="C16" s="8"/>
      <c r="D16" s="8">
        <v>1.8200655191949799</v>
      </c>
    </row>
    <row r="17" spans="1:8" x14ac:dyDescent="0.25">
      <c r="A17" s="8" t="s">
        <v>23</v>
      </c>
      <c r="B17" s="8"/>
      <c r="C17" s="8"/>
      <c r="D17" s="8" t="s">
        <v>134</v>
      </c>
    </row>
    <row r="18" spans="1:8" x14ac:dyDescent="0.25">
      <c r="A18" s="8" t="s">
        <v>26</v>
      </c>
      <c r="B18" s="8"/>
      <c r="C18" s="8"/>
      <c r="D18" s="8" t="s">
        <v>134</v>
      </c>
    </row>
    <row r="19" spans="1:8" x14ac:dyDescent="0.25">
      <c r="A19" s="8" t="s">
        <v>3</v>
      </c>
      <c r="B19" s="8"/>
      <c r="C19" s="8"/>
      <c r="D19" s="8">
        <v>-13.604830949027003</v>
      </c>
      <c r="H19" t="s">
        <v>135</v>
      </c>
    </row>
    <row r="20" spans="1:8" x14ac:dyDescent="0.25">
      <c r="A20" s="8" t="s">
        <v>22</v>
      </c>
      <c r="B20" s="8"/>
      <c r="C20" s="8"/>
      <c r="D20" s="8">
        <v>-14.107320851947547</v>
      </c>
    </row>
    <row r="21" spans="1:8" x14ac:dyDescent="0.25">
      <c r="A21" s="8" t="s">
        <v>45</v>
      </c>
      <c r="B21" s="8"/>
      <c r="C21" s="8"/>
      <c r="D21" s="8">
        <v>31.909960296308192</v>
      </c>
    </row>
    <row r="22" spans="1:8" x14ac:dyDescent="0.25">
      <c r="A22" s="8" t="s">
        <v>46</v>
      </c>
      <c r="B22" s="8"/>
      <c r="C22" s="8"/>
      <c r="D22" s="8" t="s">
        <v>134</v>
      </c>
    </row>
    <row r="23" spans="1:8" x14ac:dyDescent="0.25">
      <c r="A23" s="8" t="s">
        <v>47</v>
      </c>
      <c r="B23" s="8"/>
      <c r="C23" s="8"/>
      <c r="D23" s="8">
        <v>-6.7759251357919714</v>
      </c>
    </row>
    <row r="24" spans="1:8" x14ac:dyDescent="0.25">
      <c r="A24" s="9" t="s">
        <v>59</v>
      </c>
      <c r="B24" s="9"/>
      <c r="C24" s="9"/>
      <c r="D24" s="9">
        <v>53.418571729419483</v>
      </c>
    </row>
    <row r="25" spans="1:8" x14ac:dyDescent="0.25">
      <c r="A25" s="8" t="s">
        <v>61</v>
      </c>
      <c r="B25" s="8"/>
      <c r="C25" s="8"/>
      <c r="D25" s="8">
        <v>3.610211166494437</v>
      </c>
    </row>
    <row r="26" spans="1:8" x14ac:dyDescent="0.25">
      <c r="A26" s="8" t="s">
        <v>5</v>
      </c>
      <c r="B26" s="8"/>
      <c r="C26" s="8"/>
      <c r="D26" s="8">
        <v>-4.8691947642254707</v>
      </c>
    </row>
    <row r="27" spans="1:8" x14ac:dyDescent="0.25">
      <c r="A27" s="8" t="s">
        <v>63</v>
      </c>
      <c r="B27" s="8"/>
      <c r="C27" s="8"/>
      <c r="D27" s="8" t="s">
        <v>134</v>
      </c>
    </row>
    <row r="28" spans="1:8" x14ac:dyDescent="0.25">
      <c r="A28" s="8" t="s">
        <v>64</v>
      </c>
      <c r="B28" s="8"/>
      <c r="C28" s="8"/>
      <c r="D28" s="8" t="s">
        <v>134</v>
      </c>
    </row>
    <row r="29" spans="1:8" x14ac:dyDescent="0.25">
      <c r="A29" s="8" t="s">
        <v>62</v>
      </c>
      <c r="B29" s="8"/>
      <c r="C29" s="8"/>
      <c r="D29" s="8">
        <v>-3.7990813274430435</v>
      </c>
    </row>
    <row r="30" spans="1:8" x14ac:dyDescent="0.25">
      <c r="A30" s="8" t="s">
        <v>60</v>
      </c>
      <c r="B30" s="8"/>
      <c r="C30" s="8"/>
      <c r="D30" s="8" t="s">
        <v>134</v>
      </c>
    </row>
    <row r="31" spans="1:8" x14ac:dyDescent="0.25">
      <c r="A31" s="8" t="s">
        <v>41</v>
      </c>
      <c r="B31" s="8"/>
      <c r="C31" s="8"/>
      <c r="D31" s="8">
        <v>-3.414061689479686</v>
      </c>
    </row>
    <row r="32" spans="1:8" x14ac:dyDescent="0.25">
      <c r="A32" s="8" t="s">
        <v>69</v>
      </c>
      <c r="B32" s="8"/>
      <c r="C32" s="8"/>
      <c r="D32" s="8" t="s">
        <v>134</v>
      </c>
    </row>
    <row r="33" spans="1:4" x14ac:dyDescent="0.25">
      <c r="A33" s="8" t="s">
        <v>68</v>
      </c>
      <c r="B33" s="8"/>
      <c r="C33" s="8"/>
      <c r="D33" s="8">
        <v>-1.1823691178596052</v>
      </c>
    </row>
    <row r="34" spans="1:4" x14ac:dyDescent="0.25">
      <c r="A34" s="8" t="s">
        <v>72</v>
      </c>
      <c r="B34" s="8"/>
      <c r="C34" s="8"/>
      <c r="D34" s="8">
        <v>38.596913114749313</v>
      </c>
    </row>
    <row r="35" spans="1:4" x14ac:dyDescent="0.25">
      <c r="A35" s="8" t="s">
        <v>73</v>
      </c>
      <c r="B35" s="8"/>
      <c r="C35" s="8"/>
      <c r="D35" s="8" t="s">
        <v>134</v>
      </c>
    </row>
    <row r="36" spans="1:4" x14ac:dyDescent="0.25">
      <c r="A36" s="8" t="s">
        <v>74</v>
      </c>
      <c r="B36" s="8"/>
      <c r="C36" s="8"/>
      <c r="D36" s="8">
        <v>-3.8904992376586067</v>
      </c>
    </row>
    <row r="37" spans="1:4" x14ac:dyDescent="0.25">
      <c r="A37" s="8" t="s">
        <v>70</v>
      </c>
      <c r="B37" s="8"/>
      <c r="C37" s="8"/>
      <c r="D37" s="8">
        <v>-8.659843657085343</v>
      </c>
    </row>
    <row r="38" spans="1:4" x14ac:dyDescent="0.25">
      <c r="A38" s="9" t="s">
        <v>76</v>
      </c>
      <c r="B38" s="9"/>
      <c r="C38" s="9"/>
      <c r="D38" s="9">
        <v>35.801405904906311</v>
      </c>
    </row>
    <row r="39" spans="1:4" x14ac:dyDescent="0.25">
      <c r="A39" s="8" t="s">
        <v>71</v>
      </c>
      <c r="B39" s="8"/>
      <c r="C39" s="8"/>
      <c r="D39" s="8">
        <v>-10.036447997810804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B7E2-308B-4A6F-8865-97B77E15687C}">
  <dimension ref="A1:O40"/>
  <sheetViews>
    <sheetView zoomScale="85" zoomScaleNormal="85" workbookViewId="0">
      <selection activeCell="N46" sqref="N46"/>
    </sheetView>
  </sheetViews>
  <sheetFormatPr defaultRowHeight="15" x14ac:dyDescent="0.25"/>
  <cols>
    <col min="1" max="1" width="21.7109375" customWidth="1"/>
    <col min="2" max="3" width="12.42578125" bestFit="1" customWidth="1"/>
    <col min="6" max="6" width="24.85546875" customWidth="1"/>
    <col min="7" max="7" width="15.5703125" customWidth="1"/>
    <col min="9" max="9" width="11" bestFit="1" customWidth="1"/>
    <col min="11" max="11" width="9.7109375" bestFit="1" customWidth="1"/>
  </cols>
  <sheetData>
    <row r="1" spans="1:11" ht="21" x14ac:dyDescent="0.35">
      <c r="A1" s="7" t="s">
        <v>129</v>
      </c>
      <c r="F1" s="6" t="s">
        <v>130</v>
      </c>
    </row>
    <row r="2" spans="1:11" x14ac:dyDescent="0.25">
      <c r="A2" t="s">
        <v>128</v>
      </c>
      <c r="B2" t="s">
        <v>126</v>
      </c>
      <c r="C2" t="s">
        <v>127</v>
      </c>
      <c r="E2" t="s">
        <v>128</v>
      </c>
      <c r="F2" t="s">
        <v>126</v>
      </c>
      <c r="G2" t="s">
        <v>127</v>
      </c>
      <c r="I2" t="s">
        <v>131</v>
      </c>
      <c r="K2" t="s">
        <v>132</v>
      </c>
    </row>
    <row r="3" spans="1:11" x14ac:dyDescent="0.25">
      <c r="A3" t="s">
        <v>76</v>
      </c>
      <c r="B3">
        <v>111.17855754738598</v>
      </c>
      <c r="C3">
        <v>0.10628438711298049</v>
      </c>
      <c r="E3" t="s">
        <v>65</v>
      </c>
      <c r="F3">
        <v>91.180936583845039</v>
      </c>
      <c r="G3">
        <v>85.497963205993869</v>
      </c>
      <c r="I3">
        <f>Таблица3[[#This Row],[MAPE %]]/Таблица46[[#This Row],[MAPE %]]</f>
        <v>1.2193180034420048</v>
      </c>
      <c r="K3">
        <f>Таблица3[[#This Row],[MAPE %]]-Таблица46[[#This Row],[MAPE %]]</f>
        <v>19.997620963540939</v>
      </c>
    </row>
    <row r="4" spans="1:11" x14ac:dyDescent="0.25">
      <c r="A4" t="s">
        <v>72</v>
      </c>
      <c r="B4">
        <v>92.129530908034852</v>
      </c>
      <c r="C4">
        <v>0.17431847410128987</v>
      </c>
      <c r="E4" t="s">
        <v>23</v>
      </c>
      <c r="F4">
        <v>66.52475494560764</v>
      </c>
      <c r="G4">
        <v>1.0434248576656122</v>
      </c>
      <c r="I4">
        <f>Таблица3[[#This Row],[MAPE %]]/Таблица46[[#This Row],[MAPE %]]</f>
        <v>1.3848909474880793</v>
      </c>
      <c r="K4">
        <f>Таблица3[[#This Row],[MAPE %]]-Таблица46[[#This Row],[MAPE %]]</f>
        <v>25.604775962427212</v>
      </c>
    </row>
    <row r="5" spans="1:11" x14ac:dyDescent="0.25">
      <c r="A5" t="s">
        <v>69</v>
      </c>
      <c r="B5">
        <v>42.130804715570086</v>
      </c>
      <c r="C5">
        <v>0.24510153872141063</v>
      </c>
      <c r="E5" t="s">
        <v>64</v>
      </c>
      <c r="F5">
        <v>44.579873429543021</v>
      </c>
      <c r="G5">
        <v>0.82766869218881711</v>
      </c>
      <c r="I5">
        <f>Таблица3[[#This Row],[MAPE %]]/Таблица46[[#This Row],[MAPE %]]</f>
        <v>0.94506335425461441</v>
      </c>
      <c r="K5">
        <f>Таблица3[[#This Row],[MAPE %]]-Таблица46[[#This Row],[MAPE %]]</f>
        <v>-2.4490687139729346</v>
      </c>
    </row>
    <row r="6" spans="1:11" x14ac:dyDescent="0.25">
      <c r="A6" t="s">
        <v>59</v>
      </c>
      <c r="B6">
        <v>38.906638570000936</v>
      </c>
      <c r="C6">
        <v>7.7251212787271228</v>
      </c>
      <c r="E6" t="s">
        <v>69</v>
      </c>
      <c r="F6">
        <v>40.724691274848801</v>
      </c>
      <c r="G6">
        <v>0.23688736910995054</v>
      </c>
      <c r="I6">
        <f>Таблица3[[#This Row],[MAPE %]]/Таблица46[[#This Row],[MAPE %]]</f>
        <v>0.95535748343485472</v>
      </c>
      <c r="K6">
        <f>Таблица3[[#This Row],[MAPE %]]-Таблица46[[#This Row],[MAPE %]]</f>
        <v>-1.8180527048478652</v>
      </c>
    </row>
    <row r="7" spans="1:11" x14ac:dyDescent="0.25">
      <c r="A7" t="s">
        <v>20</v>
      </c>
      <c r="B7">
        <v>23.499536262874031</v>
      </c>
      <c r="C7">
        <v>3.1031193209586482E-2</v>
      </c>
      <c r="E7" t="s">
        <v>59</v>
      </c>
      <c r="F7">
        <v>37.475444241579318</v>
      </c>
      <c r="G7">
        <v>7.4293058577585116</v>
      </c>
      <c r="I7">
        <f>Таблица3[[#This Row],[MAPE %]]/Таблица46[[#This Row],[MAPE %]]</f>
        <v>0.62706491513184248</v>
      </c>
      <c r="K7">
        <f>Таблица3[[#This Row],[MAPE %]]-Таблица46[[#This Row],[MAPE %]]</f>
        <v>-13.975907978705287</v>
      </c>
    </row>
    <row r="8" spans="1:11" x14ac:dyDescent="0.25">
      <c r="A8" t="s">
        <v>21</v>
      </c>
      <c r="B8">
        <v>20.008966538743497</v>
      </c>
      <c r="C8">
        <v>0.14003461520609428</v>
      </c>
      <c r="E8" t="s">
        <v>45</v>
      </c>
      <c r="F8">
        <v>34.867337615201706</v>
      </c>
      <c r="G8">
        <v>19.276176451170169</v>
      </c>
      <c r="I8">
        <f>Таблица3[[#This Row],[MAPE %]]/Таблица46[[#This Row],[MAPE %]]</f>
        <v>0.57385989029514684</v>
      </c>
      <c r="K8">
        <f>Таблица3[[#This Row],[MAPE %]]-Таблица46[[#This Row],[MAPE %]]</f>
        <v>-14.858371076458209</v>
      </c>
    </row>
    <row r="9" spans="1:11" x14ac:dyDescent="0.25">
      <c r="A9" t="s">
        <v>6</v>
      </c>
      <c r="B9">
        <v>16.620059016518717</v>
      </c>
      <c r="C9">
        <v>6.2843254872474844E-2</v>
      </c>
      <c r="E9" t="s">
        <v>76</v>
      </c>
      <c r="F9">
        <v>33.922869725176646</v>
      </c>
      <c r="G9">
        <v>3.2316423648673272E-2</v>
      </c>
      <c r="I9">
        <f>Таблица3[[#This Row],[MAPE %]]/Таблица46[[#This Row],[MAPE %]]</f>
        <v>0.48993670497704839</v>
      </c>
      <c r="K9">
        <f>Таблица3[[#This Row],[MAPE %]]-Таблица46[[#This Row],[MAPE %]]</f>
        <v>-17.30281070865793</v>
      </c>
    </row>
    <row r="10" spans="1:11" x14ac:dyDescent="0.25">
      <c r="A10" t="s">
        <v>68</v>
      </c>
      <c r="B10">
        <v>16.487280968453067</v>
      </c>
      <c r="C10">
        <v>0.7827365879253344</v>
      </c>
      <c r="E10" t="s">
        <v>26</v>
      </c>
      <c r="F10">
        <v>32.51838802644145</v>
      </c>
      <c r="G10">
        <v>1.7576178720015496</v>
      </c>
      <c r="I10">
        <f>Таблица3[[#This Row],[MAPE %]]/Таблица46[[#This Row],[MAPE %]]</f>
        <v>0.50701409169011946</v>
      </c>
      <c r="K10">
        <f>Таблица3[[#This Row],[MAPE %]]-Таблица46[[#This Row],[MAPE %]]</f>
        <v>-16.031107057988383</v>
      </c>
    </row>
    <row r="11" spans="1:11" x14ac:dyDescent="0.25">
      <c r="A11" t="s">
        <v>24</v>
      </c>
      <c r="B11">
        <v>15.729081927627362</v>
      </c>
      <c r="C11">
        <v>0.20767629751071995</v>
      </c>
      <c r="E11" t="s">
        <v>72</v>
      </c>
      <c r="F11">
        <v>29.633492461104399</v>
      </c>
      <c r="G11">
        <v>5.6039154555138145E-2</v>
      </c>
      <c r="I11">
        <f>Таблица3[[#This Row],[MAPE %]]/Таблица46[[#This Row],[MAPE %]]</f>
        <v>0.5307873160165868</v>
      </c>
      <c r="K11">
        <f>Таблица3[[#This Row],[MAPE %]]-Таблица46[[#This Row],[MAPE %]]</f>
        <v>-13.904410533477037</v>
      </c>
    </row>
    <row r="12" spans="1:11" x14ac:dyDescent="0.25">
      <c r="A12" t="s">
        <v>41</v>
      </c>
      <c r="B12">
        <v>15.481023895914854</v>
      </c>
      <c r="C12">
        <v>30.763899957144307</v>
      </c>
      <c r="E12" t="s">
        <v>25</v>
      </c>
      <c r="F12">
        <v>28.611491910108544</v>
      </c>
      <c r="G12">
        <v>0.61498334002740218</v>
      </c>
      <c r="I12">
        <f>Таблица3[[#This Row],[MAPE %]]/Таблица46[[#This Row],[MAPE %]]</f>
        <v>0.54107712888768833</v>
      </c>
      <c r="K12">
        <f>Таблица3[[#This Row],[MAPE %]]-Таблица46[[#This Row],[MAPE %]]</f>
        <v>-13.13046801419369</v>
      </c>
    </row>
    <row r="13" spans="1:11" x14ac:dyDescent="0.25">
      <c r="A13" t="s">
        <v>47</v>
      </c>
      <c r="B13">
        <v>14.388964124032048</v>
      </c>
      <c r="C13">
        <v>6.2700143545871923</v>
      </c>
      <c r="E13" t="s">
        <v>21</v>
      </c>
      <c r="F13">
        <v>23.69128627247046</v>
      </c>
      <c r="G13">
        <v>0.16485823838527278</v>
      </c>
      <c r="I13">
        <f>Таблица3[[#This Row],[MAPE %]]/Таблица46[[#This Row],[MAPE %]]</f>
        <v>0.60735259194230351</v>
      </c>
      <c r="K13">
        <f>Таблица3[[#This Row],[MAPE %]]-Таблица46[[#This Row],[MAPE %]]</f>
        <v>-9.302322148438412</v>
      </c>
    </row>
    <row r="14" spans="1:11" x14ac:dyDescent="0.25">
      <c r="A14" t="s">
        <v>2</v>
      </c>
      <c r="B14">
        <v>14.266884539346249</v>
      </c>
      <c r="C14">
        <v>69.037128736911015</v>
      </c>
      <c r="E14" t="s">
        <v>41</v>
      </c>
      <c r="F14">
        <v>22.939774602685862</v>
      </c>
      <c r="G14">
        <v>45.188576043214717</v>
      </c>
      <c r="I14">
        <f>Таблица3[[#This Row],[MAPE %]]/Таблица46[[#This Row],[MAPE %]]</f>
        <v>0.62192784307810223</v>
      </c>
      <c r="K14">
        <f>Таблица3[[#This Row],[MAPE %]]-Таблица46[[#This Row],[MAPE %]]</f>
        <v>-8.6728900633396133</v>
      </c>
    </row>
    <row r="15" spans="1:11" x14ac:dyDescent="0.25">
      <c r="A15" t="s">
        <v>26</v>
      </c>
      <c r="B15">
        <v>13.3526056253893</v>
      </c>
      <c r="C15">
        <v>0.72426650067149467</v>
      </c>
      <c r="E15" t="s">
        <v>24</v>
      </c>
      <c r="F15">
        <v>21.056308547089419</v>
      </c>
      <c r="G15">
        <v>0.27765997942184911</v>
      </c>
      <c r="I15">
        <f>Таблица3[[#This Row],[MAPE %]]/Таблица46[[#This Row],[MAPE %]]</f>
        <v>0.63413801120591051</v>
      </c>
      <c r="K15">
        <f>Таблица3[[#This Row],[MAPE %]]-Таблица46[[#This Row],[MAPE %]]</f>
        <v>-7.7037029217001187</v>
      </c>
    </row>
    <row r="16" spans="1:11" x14ac:dyDescent="0.25">
      <c r="A16" t="s">
        <v>73</v>
      </c>
      <c r="B16">
        <v>11.573787127152125</v>
      </c>
      <c r="C16">
        <v>3.8596209099920342E-2</v>
      </c>
      <c r="E16" t="s">
        <v>60</v>
      </c>
      <c r="F16">
        <v>16.846978742111418</v>
      </c>
      <c r="G16">
        <v>5.0190761074936946E-2</v>
      </c>
      <c r="I16">
        <f>Таблица3[[#This Row],[MAPE %]]/Таблица46[[#This Row],[MAPE %]]</f>
        <v>0.68699481992114109</v>
      </c>
      <c r="K16">
        <f>Таблица3[[#This Row],[MAPE %]]-Таблица46[[#This Row],[MAPE %]]</f>
        <v>-5.273191614959293</v>
      </c>
    </row>
    <row r="17" spans="1:15" x14ac:dyDescent="0.25">
      <c r="A17" t="s">
        <v>23</v>
      </c>
      <c r="B17">
        <v>11.466917122741938</v>
      </c>
      <c r="C17">
        <v>0.18142091802957364</v>
      </c>
      <c r="E17" t="s">
        <v>70</v>
      </c>
      <c r="F17">
        <v>16.071447278912849</v>
      </c>
      <c r="G17">
        <v>1.2343773316263551</v>
      </c>
      <c r="I17">
        <f>Таблица3[[#This Row],[MAPE %]]/Таблица46[[#This Row],[MAPE %]]</f>
        <v>0.71349623489027902</v>
      </c>
      <c r="K17">
        <f>Таблица3[[#This Row],[MAPE %]]-Таблица46[[#This Row],[MAPE %]]</f>
        <v>-4.6045301561709113</v>
      </c>
    </row>
    <row r="18" spans="1:15" x14ac:dyDescent="0.25">
      <c r="A18" t="s">
        <v>27</v>
      </c>
      <c r="B18">
        <v>9.0250138545366596</v>
      </c>
      <c r="C18">
        <v>3.8590455867540405</v>
      </c>
      <c r="E18" t="s">
        <v>73</v>
      </c>
      <c r="F18">
        <v>14.846420238803782</v>
      </c>
      <c r="G18">
        <v>4.9478657501195657E-2</v>
      </c>
      <c r="I18">
        <f>Таблица3[[#This Row],[MAPE %]]/Таблица46[[#This Row],[MAPE %]]</f>
        <v>0.60789157988052678</v>
      </c>
      <c r="K18">
        <f>Таблица3[[#This Row],[MAPE %]]-Таблица46[[#This Row],[MAPE %]]</f>
        <v>-5.8214063842671226</v>
      </c>
    </row>
    <row r="19" spans="1:15" x14ac:dyDescent="0.25">
      <c r="A19" t="s">
        <v>62</v>
      </c>
      <c r="B19">
        <v>8.3324798440238652</v>
      </c>
      <c r="C19">
        <v>0.29518902612760689</v>
      </c>
      <c r="E19" t="s">
        <v>47</v>
      </c>
      <c r="F19">
        <v>14.446240317493801</v>
      </c>
      <c r="G19">
        <v>6.2858745101609843</v>
      </c>
      <c r="I19">
        <f>Таблица3[[#This Row],[MAPE %]]/Таблица46[[#This Row],[MAPE %]]</f>
        <v>0.5767922768066911</v>
      </c>
      <c r="K19">
        <f>Таблица3[[#This Row],[MAPE %]]-Таблица46[[#This Row],[MAPE %]]</f>
        <v>-6.1137604734699362</v>
      </c>
    </row>
    <row r="20" spans="1:15" x14ac:dyDescent="0.25">
      <c r="A20" t="s">
        <v>30</v>
      </c>
      <c r="B20">
        <v>8.2666763206443878</v>
      </c>
      <c r="C20">
        <v>8.5824319628617658E-3</v>
      </c>
      <c r="E20" t="s">
        <v>46</v>
      </c>
      <c r="F20">
        <v>12.65041774060183</v>
      </c>
      <c r="G20">
        <v>0.13935139125546034</v>
      </c>
      <c r="I20">
        <f>Таблица3[[#This Row],[MAPE %]]/Таблица46[[#This Row],[MAPE %]]</f>
        <v>0.65347061971813669</v>
      </c>
      <c r="K20">
        <f>Таблица3[[#This Row],[MAPE %]]-Таблица46[[#This Row],[MAPE %]]</f>
        <v>-4.3837414199574418</v>
      </c>
    </row>
    <row r="21" spans="1:15" x14ac:dyDescent="0.25">
      <c r="A21" t="s">
        <v>5</v>
      </c>
      <c r="B21">
        <v>7.4308508656472192</v>
      </c>
      <c r="C21">
        <v>29.026631017917207</v>
      </c>
      <c r="E21" t="s">
        <v>43</v>
      </c>
      <c r="F21">
        <v>11.899675943693529</v>
      </c>
      <c r="G21">
        <v>7326.4217054164974</v>
      </c>
      <c r="I21">
        <f>Таблица3[[#This Row],[MAPE %]]/Таблица46[[#This Row],[MAPE %]]</f>
        <v>0.624458254225431</v>
      </c>
      <c r="K21">
        <f>Таблица3[[#This Row],[MAPE %]]-Таблица46[[#This Row],[MAPE %]]</f>
        <v>-4.4688250780463097</v>
      </c>
    </row>
    <row r="22" spans="1:15" x14ac:dyDescent="0.25">
      <c r="A22" t="s">
        <v>28</v>
      </c>
      <c r="B22">
        <v>6.8097930689811497</v>
      </c>
      <c r="C22">
        <v>4.6222935446989383E-3</v>
      </c>
      <c r="E22" t="s">
        <v>1</v>
      </c>
      <c r="F22">
        <v>11.105778548482583</v>
      </c>
      <c r="G22">
        <v>4.2791552177400494E-2</v>
      </c>
      <c r="I22">
        <f>Таблица3[[#This Row],[MAPE %]]/Таблица46[[#This Row],[MAPE %]]</f>
        <v>0.61317565799217133</v>
      </c>
      <c r="K22">
        <f>Таблица3[[#This Row],[MAPE %]]-Таблица46[[#This Row],[MAPE %]]</f>
        <v>-4.2959854795014332</v>
      </c>
      <c r="L22">
        <v>5</v>
      </c>
      <c r="M22">
        <v>21</v>
      </c>
      <c r="O22">
        <f>ABS(L22-M22)/L22 *100</f>
        <v>320</v>
      </c>
    </row>
    <row r="23" spans="1:15" x14ac:dyDescent="0.25">
      <c r="A23" t="s">
        <v>71</v>
      </c>
      <c r="B23">
        <v>6.4762561524357594</v>
      </c>
      <c r="C23">
        <v>4.2190755195864824</v>
      </c>
      <c r="E23" t="s">
        <v>3</v>
      </c>
      <c r="F23">
        <v>10.798452794474356</v>
      </c>
      <c r="G23">
        <v>3.8572035471046477E-2</v>
      </c>
      <c r="I23">
        <f>Таблица3[[#This Row],[MAPE %]]/Таблица46[[#This Row],[MAPE %]]</f>
        <v>0.59973926595759208</v>
      </c>
      <c r="K23">
        <f>Таблица3[[#This Row],[MAPE %]]-Таблица46[[#This Row],[MAPE %]]</f>
        <v>-4.3221966420385964</v>
      </c>
    </row>
    <row r="24" spans="1:15" x14ac:dyDescent="0.25">
      <c r="A24" t="s">
        <v>22</v>
      </c>
      <c r="B24">
        <v>6.4356414743293753</v>
      </c>
      <c r="C24">
        <v>0.70802711773613236</v>
      </c>
      <c r="E24" t="s">
        <v>22</v>
      </c>
      <c r="F24">
        <v>10.114120359289883</v>
      </c>
      <c r="G24">
        <v>1.1073673531428476</v>
      </c>
      <c r="I24">
        <f>Таблица3[[#This Row],[MAPE %]]/Таблица46[[#This Row],[MAPE %]]</f>
        <v>0.63630263885659599</v>
      </c>
      <c r="K24">
        <f>Таблица3[[#This Row],[MAPE %]]-Таблица46[[#This Row],[MAPE %]]</f>
        <v>-3.6784788849605077</v>
      </c>
    </row>
    <row r="25" spans="1:15" x14ac:dyDescent="0.25">
      <c r="A25" t="s">
        <v>43</v>
      </c>
      <c r="B25">
        <v>6.2047596094048814</v>
      </c>
      <c r="C25">
        <v>3919.5473521263434</v>
      </c>
      <c r="E25" t="s">
        <v>5</v>
      </c>
      <c r="F25">
        <v>9.7451039812654869</v>
      </c>
      <c r="G25">
        <v>37.665455201598569</v>
      </c>
      <c r="I25">
        <f>Таблица3[[#This Row],[MAPE %]]/Таблица46[[#This Row],[MAPE %]]</f>
        <v>0.63670532621645137</v>
      </c>
      <c r="K25">
        <f>Таблица3[[#This Row],[MAPE %]]-Таблица46[[#This Row],[MAPE %]]</f>
        <v>-3.5403443718606056</v>
      </c>
    </row>
    <row r="26" spans="1:15" x14ac:dyDescent="0.25">
      <c r="A26" t="s">
        <v>25</v>
      </c>
      <c r="B26">
        <v>5.9570318087763816</v>
      </c>
      <c r="C26">
        <v>0.12803694616508352</v>
      </c>
      <c r="E26" t="s">
        <v>2</v>
      </c>
      <c r="F26">
        <v>8.9086440950371095</v>
      </c>
      <c r="G26">
        <v>43.078866492654221</v>
      </c>
      <c r="I26">
        <f>Таблица3[[#This Row],[MAPE %]]/Таблица46[[#This Row],[MAPE %]]</f>
        <v>0.66867996355303572</v>
      </c>
      <c r="K26">
        <f>Таблица3[[#This Row],[MAPE %]]-Таблица46[[#This Row],[MAPE %]]</f>
        <v>-2.9516122862607279</v>
      </c>
    </row>
    <row r="27" spans="1:15" x14ac:dyDescent="0.25">
      <c r="A27" t="s">
        <v>64</v>
      </c>
      <c r="B27">
        <v>5.3610678038901938</v>
      </c>
      <c r="C27">
        <v>9.9365105611032956E-2</v>
      </c>
      <c r="E27" t="s">
        <v>62</v>
      </c>
      <c r="F27">
        <v>8.5215102112009813</v>
      </c>
      <c r="G27">
        <v>0.31103742655514138</v>
      </c>
      <c r="I27">
        <f>Таблица3[[#This Row],[MAPE %]]/Таблица46[[#This Row],[MAPE %]]</f>
        <v>0.62912179543520497</v>
      </c>
      <c r="K27">
        <f>Таблица3[[#This Row],[MAPE %]]-Таблица46[[#This Row],[MAPE %]]</f>
        <v>-3.1604424073107875</v>
      </c>
    </row>
    <row r="28" spans="1:15" x14ac:dyDescent="0.25">
      <c r="A28" t="s">
        <v>46</v>
      </c>
      <c r="B28">
        <v>4.9211173021201517</v>
      </c>
      <c r="C28">
        <v>5.4387465121253843E-2</v>
      </c>
      <c r="E28" t="s">
        <v>71</v>
      </c>
      <c r="F28">
        <v>8.4216931339312691</v>
      </c>
      <c r="G28">
        <v>5.4349957596716694</v>
      </c>
      <c r="I28">
        <f>Таблица3[[#This Row],[MAPE %]]/Таблица46[[#This Row],[MAPE %]]</f>
        <v>0.58433823506259253</v>
      </c>
      <c r="K28">
        <f>Таблица3[[#This Row],[MAPE %]]-Таблица46[[#This Row],[MAPE %]]</f>
        <v>-3.5005758318111173</v>
      </c>
    </row>
    <row r="29" spans="1:15" x14ac:dyDescent="0.25">
      <c r="A29" t="s">
        <v>66</v>
      </c>
      <c r="B29">
        <v>4.6896982138052792</v>
      </c>
      <c r="C29">
        <v>3.9880131631275759</v>
      </c>
      <c r="E29" t="s">
        <v>68</v>
      </c>
      <c r="F29">
        <v>8.3429883599120469</v>
      </c>
      <c r="G29">
        <v>0.39565238354110405</v>
      </c>
      <c r="I29">
        <f>Таблица3[[#This Row],[MAPE %]]/Таблица46[[#This Row],[MAPE %]]</f>
        <v>0.56211252029778913</v>
      </c>
      <c r="K29">
        <f>Таблица3[[#This Row],[MAPE %]]-Таблица46[[#This Row],[MAPE %]]</f>
        <v>-3.6532901461067677</v>
      </c>
    </row>
    <row r="30" spans="1:15" x14ac:dyDescent="0.25">
      <c r="A30" t="s">
        <v>60</v>
      </c>
      <c r="B30">
        <v>4.6280855675840558</v>
      </c>
      <c r="C30">
        <v>1.3839059715301591E-2</v>
      </c>
      <c r="E30" t="s">
        <v>28</v>
      </c>
      <c r="F30">
        <v>7.481835924507199</v>
      </c>
      <c r="G30">
        <v>5.0308079013471662E-3</v>
      </c>
      <c r="I30">
        <f>Таблица3[[#This Row],[MAPE %]]/Таблица46[[#This Row],[MAPE %]]</f>
        <v>0.61857619096196503</v>
      </c>
      <c r="K30">
        <f>Таблица3[[#This Row],[MAPE %]]-Таблица46[[#This Row],[MAPE %]]</f>
        <v>-2.8537503569231433</v>
      </c>
    </row>
    <row r="31" spans="1:15" x14ac:dyDescent="0.25">
      <c r="A31" t="s">
        <v>61</v>
      </c>
      <c r="B31">
        <v>3.4106701875096834</v>
      </c>
      <c r="C31">
        <v>5.0176050492359986E-3</v>
      </c>
      <c r="E31" t="s">
        <v>20</v>
      </c>
      <c r="F31">
        <v>6.9396851256795076</v>
      </c>
      <c r="G31">
        <v>9.2694517830508721E-3</v>
      </c>
      <c r="I31">
        <f>Таблица3[[#This Row],[MAPE %]]/Таблица46[[#This Row],[MAPE %]]</f>
        <v>0.49147333427116024</v>
      </c>
      <c r="K31">
        <f>Таблица3[[#This Row],[MAPE %]]-Таблица46[[#This Row],[MAPE %]]</f>
        <v>-3.5290149381698241</v>
      </c>
    </row>
    <row r="32" spans="1:15" x14ac:dyDescent="0.25">
      <c r="A32" t="s">
        <v>63</v>
      </c>
      <c r="B32">
        <v>3.4045629547268348</v>
      </c>
      <c r="C32">
        <v>0.34303742094706102</v>
      </c>
      <c r="E32" t="s">
        <v>30</v>
      </c>
      <c r="F32">
        <v>5.7889249187157334</v>
      </c>
      <c r="G32">
        <v>5.6748065584908301E-3</v>
      </c>
      <c r="I32">
        <f>Таблица3[[#This Row],[MAPE %]]/Таблица46[[#This Row],[MAPE %]]</f>
        <v>0.58811661967143514</v>
      </c>
      <c r="K32">
        <f>Таблица3[[#This Row],[MAPE %]]-Таблица46[[#This Row],[MAPE %]]</f>
        <v>-2.3843619639888987</v>
      </c>
    </row>
    <row r="33" spans="1:11" x14ac:dyDescent="0.25">
      <c r="A33" t="s">
        <v>70</v>
      </c>
      <c r="B33">
        <v>3.1115612382183397</v>
      </c>
      <c r="C33">
        <v>0.24301548316503693</v>
      </c>
      <c r="E33" t="s">
        <v>27</v>
      </c>
      <c r="F33">
        <v>5.5856107641010153</v>
      </c>
      <c r="G33">
        <v>2.3891908906638286</v>
      </c>
      <c r="I33">
        <f>Таблица3[[#This Row],[MAPE %]]/Таблица46[[#This Row],[MAPE %]]</f>
        <v>0.55706732345484777</v>
      </c>
      <c r="K33">
        <f>Таблица3[[#This Row],[MAPE %]]-Таблица46[[#This Row],[MAPE %]]</f>
        <v>-2.4740495258826756</v>
      </c>
    </row>
    <row r="34" spans="1:11" x14ac:dyDescent="0.25">
      <c r="A34" t="s">
        <v>1</v>
      </c>
      <c r="B34">
        <v>2.9573751270758089</v>
      </c>
      <c r="C34">
        <v>1.1520749373376901E-2</v>
      </c>
      <c r="E34" t="s">
        <v>67</v>
      </c>
      <c r="F34">
        <v>4.7128309095593552</v>
      </c>
      <c r="G34">
        <v>3.3441577142825381</v>
      </c>
      <c r="I34">
        <f>Таблица3[[#This Row],[MAPE %]]/Таблица46[[#This Row],[MAPE %]]</f>
        <v>0.62751564480642918</v>
      </c>
      <c r="K34">
        <f>Таблица3[[#This Row],[MAPE %]]-Таблица46[[#This Row],[MAPE %]]</f>
        <v>-1.7554557824835464</v>
      </c>
    </row>
    <row r="35" spans="1:11" x14ac:dyDescent="0.25">
      <c r="A35" t="s">
        <v>3</v>
      </c>
      <c r="B35">
        <v>1.924890406438071</v>
      </c>
      <c r="C35">
        <v>6.8862536502814582E-3</v>
      </c>
      <c r="E35" t="s">
        <v>66</v>
      </c>
      <c r="F35">
        <v>4.2872965579546243</v>
      </c>
      <c r="G35">
        <v>3.6460620279207845</v>
      </c>
      <c r="I35">
        <f>Таблица3[[#This Row],[MAPE %]]/Таблица46[[#This Row],[MAPE %]]</f>
        <v>0.44897533455357569</v>
      </c>
      <c r="K35">
        <f>Таблица3[[#This Row],[MAPE %]]-Таблица46[[#This Row],[MAPE %]]</f>
        <v>-2.3624061515165531</v>
      </c>
    </row>
    <row r="36" spans="1:11" x14ac:dyDescent="0.25">
      <c r="A36" t="s">
        <v>74</v>
      </c>
      <c r="B36">
        <v>1.7897766576469107</v>
      </c>
      <c r="C36">
        <v>1.1619467330871938</v>
      </c>
      <c r="E36" t="s">
        <v>61</v>
      </c>
      <c r="F36">
        <v>2.8275168542549971</v>
      </c>
      <c r="G36">
        <v>4.1545039530783241E-3</v>
      </c>
      <c r="I36">
        <f>Таблица3[[#This Row],[MAPE %]]/Таблица46[[#This Row],[MAPE %]]</f>
        <v>0.63298531888627296</v>
      </c>
      <c r="K36">
        <f>Таблица3[[#This Row],[MAPE %]]-Таблица46[[#This Row],[MAPE %]]</f>
        <v>-1.0377401966080864</v>
      </c>
    </row>
    <row r="37" spans="1:11" x14ac:dyDescent="0.25">
      <c r="A37" t="s">
        <v>45</v>
      </c>
      <c r="B37">
        <v>1.5482676779279949</v>
      </c>
      <c r="C37">
        <v>0.85241411559426794</v>
      </c>
      <c r="E37" t="s">
        <v>74</v>
      </c>
      <c r="F37">
        <v>2.0861367435637366</v>
      </c>
      <c r="G37">
        <v>1.3474738652379479</v>
      </c>
      <c r="I37">
        <f>Таблица3[[#This Row],[MAPE %]]/Таблица46[[#This Row],[MAPE %]]</f>
        <v>0.74216979433625108</v>
      </c>
      <c r="K37">
        <f>Таблица3[[#This Row],[MAPE %]]-Таблица46[[#This Row],[MAPE %]]</f>
        <v>-0.53786906563574166</v>
      </c>
    </row>
    <row r="38" spans="1:11" x14ac:dyDescent="0.25">
      <c r="A38" t="s">
        <v>67</v>
      </c>
      <c r="B38">
        <v>0.59300532031025621</v>
      </c>
      <c r="C38">
        <v>0.42071306180197254</v>
      </c>
      <c r="E38" t="s">
        <v>6</v>
      </c>
      <c r="F38">
        <v>1.9759432082053692</v>
      </c>
      <c r="G38">
        <v>7.6054048164532944E-3</v>
      </c>
      <c r="I38">
        <f>Таблица3[[#This Row],[MAPE %]]/Таблица46[[#This Row],[MAPE %]]</f>
        <v>0.30011253250990316</v>
      </c>
      <c r="K38">
        <f>Таблица3[[#This Row],[MAPE %]]-Таблица46[[#This Row],[MAPE %]]</f>
        <v>-1.3829378878951131</v>
      </c>
    </row>
    <row r="39" spans="1:11" x14ac:dyDescent="0.25">
      <c r="A39" t="s">
        <v>75</v>
      </c>
      <c r="B39">
        <v>0.431392013410418</v>
      </c>
      <c r="C39">
        <v>7.6700815705917762</v>
      </c>
      <c r="E39" t="s">
        <v>75</v>
      </c>
      <c r="F39">
        <v>1.8811599939127808</v>
      </c>
      <c r="G39">
        <v>33.433297787571405</v>
      </c>
      <c r="I39">
        <f>Таблица3[[#This Row],[MAPE %]]/Таблица46[[#This Row],[MAPE %]]</f>
        <v>0.22932234089942022</v>
      </c>
      <c r="K39">
        <f>Таблица3[[#This Row],[MAPE %]]-Таблица46[[#This Row],[MAPE %]]</f>
        <v>-1.4497679805023629</v>
      </c>
    </row>
    <row r="40" spans="1:11" x14ac:dyDescent="0.25">
      <c r="A40" t="s">
        <v>65</v>
      </c>
      <c r="B40">
        <v>0.15435827035668018</v>
      </c>
      <c r="C40">
        <v>0.14461601697057702</v>
      </c>
      <c r="E40" t="s">
        <v>63</v>
      </c>
      <c r="I40" t="e">
        <f>Таблица3[[#This Row],[MAPE %]]/Таблица46[[#This Row],[MAPE %]]</f>
        <v>#DIV/0!</v>
      </c>
      <c r="K40">
        <f>Таблица3[[#This Row],[MAPE %]]-Таблица46[[#This Row],[MAPE %]]</f>
        <v>0.15435827035668018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1A37-669F-4B45-8942-A339E9176694}">
  <dimension ref="A1:B4"/>
  <sheetViews>
    <sheetView workbookViewId="0">
      <selection activeCell="C6" sqref="A1:C6"/>
    </sheetView>
  </sheetViews>
  <sheetFormatPr defaultRowHeight="15" x14ac:dyDescent="0.25"/>
  <cols>
    <col min="2" max="2" width="11" bestFit="1" customWidth="1"/>
  </cols>
  <sheetData>
    <row r="1" spans="1:2" x14ac:dyDescent="0.25">
      <c r="A1">
        <v>120</v>
      </c>
    </row>
    <row r="2" spans="1:2" x14ac:dyDescent="0.25">
      <c r="A2">
        <v>122</v>
      </c>
      <c r="B2">
        <f>A2/A1</f>
        <v>1.0166666666666666</v>
      </c>
    </row>
    <row r="3" spans="1:2" x14ac:dyDescent="0.25">
      <c r="A3">
        <v>132</v>
      </c>
      <c r="B3">
        <f t="shared" ref="B3:B4" si="0">A3/A2</f>
        <v>1.0819672131147542</v>
      </c>
    </row>
    <row r="4" spans="1:2" x14ac:dyDescent="0.25">
      <c r="A4">
        <v>145</v>
      </c>
      <c r="B4">
        <f t="shared" si="0"/>
        <v>1.0984848484848484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505A-8BB5-4591-9B76-4928C9DF9A4D}">
  <dimension ref="B3:I31"/>
  <sheetViews>
    <sheetView topLeftCell="A7" zoomScale="70" zoomScaleNormal="70" workbookViewId="0">
      <selection activeCell="T21" sqref="T21"/>
    </sheetView>
  </sheetViews>
  <sheetFormatPr defaultRowHeight="15" x14ac:dyDescent="0.25"/>
  <sheetData>
    <row r="3" spans="2:9" x14ac:dyDescent="0.25">
      <c r="B3" t="s">
        <v>48</v>
      </c>
    </row>
    <row r="4" spans="2:9" x14ac:dyDescent="0.25">
      <c r="B4" t="s">
        <v>49</v>
      </c>
    </row>
    <row r="5" spans="2:9" x14ac:dyDescent="0.25">
      <c r="B5" t="s">
        <v>50</v>
      </c>
    </row>
    <row r="6" spans="2:9" x14ac:dyDescent="0.25">
      <c r="B6" t="s">
        <v>51</v>
      </c>
    </row>
    <row r="7" spans="2:9" x14ac:dyDescent="0.25">
      <c r="B7" t="s">
        <v>52</v>
      </c>
    </row>
    <row r="8" spans="2:9" x14ac:dyDescent="0.25">
      <c r="B8" t="s">
        <v>53</v>
      </c>
      <c r="I8" t="s">
        <v>43</v>
      </c>
    </row>
    <row r="9" spans="2:9" x14ac:dyDescent="0.25">
      <c r="B9" t="s">
        <v>54</v>
      </c>
    </row>
    <row r="12" spans="2:9" x14ac:dyDescent="0.25">
      <c r="B12" t="s">
        <v>45</v>
      </c>
    </row>
    <row r="13" spans="2:9" x14ac:dyDescent="0.25">
      <c r="B13" t="s">
        <v>49</v>
      </c>
    </row>
    <row r="14" spans="2:9" x14ac:dyDescent="0.25">
      <c r="B14" t="s">
        <v>55</v>
      </c>
    </row>
    <row r="31" spans="9:9" x14ac:dyDescent="0.25">
      <c r="I31" t="s">
        <v>45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Y21"/>
  <sheetViews>
    <sheetView workbookViewId="0">
      <selection activeCell="B37" sqref="B37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12</v>
      </c>
      <c r="B1">
        <v>1.6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17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  <row r="18" spans="15:25" x14ac:dyDescent="0.25">
      <c r="O18" t="s">
        <v>45</v>
      </c>
    </row>
    <row r="21" spans="15:25" x14ac:dyDescent="0.25">
      <c r="Y2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2888-2143-4589-82AC-5196D803E367}">
  <dimension ref="L1:Q42"/>
  <sheetViews>
    <sheetView workbookViewId="0">
      <selection activeCell="G28" sqref="G28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44463</v>
      </c>
      <c r="M2" t="s">
        <v>1</v>
      </c>
      <c r="N2">
        <v>0.98</v>
      </c>
      <c r="P2">
        <v>0.14067931516493723</v>
      </c>
      <c r="Q2">
        <v>0.14181293344805443</v>
      </c>
    </row>
    <row r="3" spans="12:17" x14ac:dyDescent="0.25">
      <c r="L3" s="1">
        <v>44463</v>
      </c>
      <c r="M3" t="s">
        <v>66</v>
      </c>
      <c r="N3">
        <v>0.91</v>
      </c>
      <c r="P3">
        <v>0.15810031661608756</v>
      </c>
      <c r="Q3">
        <v>0.15895449455876939</v>
      </c>
    </row>
    <row r="4" spans="12:17" x14ac:dyDescent="0.25">
      <c r="L4" s="1">
        <v>44463</v>
      </c>
      <c r="M4" t="s">
        <v>70</v>
      </c>
      <c r="N4">
        <v>0.91</v>
      </c>
      <c r="P4">
        <v>5.5317530463471688E-2</v>
      </c>
      <c r="Q4">
        <v>5.6243445924655695E-2</v>
      </c>
    </row>
    <row r="5" spans="12:17" x14ac:dyDescent="0.25">
      <c r="L5" s="1">
        <v>44463</v>
      </c>
      <c r="M5" t="s">
        <v>47</v>
      </c>
      <c r="N5">
        <v>0.75</v>
      </c>
      <c r="P5">
        <v>8.5643196396711835E-2</v>
      </c>
      <c r="Q5">
        <v>8.6884946796248211E-2</v>
      </c>
    </row>
    <row r="6" spans="12:17" x14ac:dyDescent="0.25">
      <c r="L6" s="1">
        <v>44463</v>
      </c>
      <c r="M6" t="s">
        <v>64</v>
      </c>
      <c r="N6">
        <v>0.73</v>
      </c>
      <c r="P6">
        <v>0.18825935585025128</v>
      </c>
      <c r="Q6">
        <v>0.18828503032572821</v>
      </c>
    </row>
    <row r="7" spans="12:17" x14ac:dyDescent="0.25">
      <c r="L7" s="1">
        <v>44463</v>
      </c>
      <c r="M7" t="s">
        <v>27</v>
      </c>
      <c r="N7">
        <v>0.7</v>
      </c>
      <c r="P7">
        <v>3.4499362739485895E-2</v>
      </c>
      <c r="Q7">
        <v>3.5110769659622496E-2</v>
      </c>
    </row>
    <row r="8" spans="12:17" x14ac:dyDescent="0.25">
      <c r="L8" s="1">
        <v>44463</v>
      </c>
      <c r="M8" t="s">
        <v>5</v>
      </c>
      <c r="N8">
        <v>0.66</v>
      </c>
      <c r="P8">
        <v>5.4532099622052257E-2</v>
      </c>
      <c r="Q8">
        <v>5.5447341169420412E-2</v>
      </c>
    </row>
    <row r="9" spans="12:17" x14ac:dyDescent="0.25">
      <c r="L9" s="1">
        <v>44463</v>
      </c>
      <c r="M9" t="s">
        <v>62</v>
      </c>
      <c r="N9">
        <v>0.66</v>
      </c>
      <c r="P9">
        <v>6.7220116917764874E-2</v>
      </c>
      <c r="Q9">
        <v>6.8293794588487583E-2</v>
      </c>
    </row>
    <row r="10" spans="12:17" x14ac:dyDescent="0.25">
      <c r="L10" s="1">
        <v>44463</v>
      </c>
      <c r="M10" t="s">
        <v>65</v>
      </c>
      <c r="N10">
        <v>0.65</v>
      </c>
      <c r="P10">
        <v>7.8730405722561986E-2</v>
      </c>
      <c r="Q10">
        <v>7.9918671674399089E-2</v>
      </c>
    </row>
    <row r="11" spans="12:17" x14ac:dyDescent="0.25">
      <c r="L11" s="1">
        <v>44463</v>
      </c>
      <c r="M11" t="s">
        <v>24</v>
      </c>
      <c r="N11">
        <v>0.64</v>
      </c>
      <c r="P11">
        <v>6.3736998822802454E-2</v>
      </c>
      <c r="Q11">
        <v>6.4770291757006548E-2</v>
      </c>
    </row>
    <row r="12" spans="12:17" x14ac:dyDescent="0.25">
      <c r="L12" s="1">
        <v>44463</v>
      </c>
      <c r="M12" t="s">
        <v>25</v>
      </c>
      <c r="N12">
        <v>0.5</v>
      </c>
      <c r="P12">
        <v>-7.6251833152327433E-2</v>
      </c>
      <c r="Q12">
        <v>-7.7418013610820943E-2</v>
      </c>
    </row>
    <row r="13" spans="12:17" x14ac:dyDescent="0.25">
      <c r="L13" s="1">
        <v>44463</v>
      </c>
      <c r="M13" t="s">
        <v>28</v>
      </c>
      <c r="N13">
        <v>0.49</v>
      </c>
      <c r="P13">
        <v>-0.14464148720356818</v>
      </c>
      <c r="Q13">
        <v>-0.14572335513224299</v>
      </c>
    </row>
    <row r="14" spans="12:17" x14ac:dyDescent="0.25">
      <c r="L14" s="1">
        <v>44463</v>
      </c>
      <c r="M14" t="s">
        <v>63</v>
      </c>
      <c r="N14">
        <v>0.46</v>
      </c>
      <c r="P14">
        <v>-9.969277218765385E-2</v>
      </c>
      <c r="Q14">
        <v>-0.10100297819919445</v>
      </c>
    </row>
    <row r="15" spans="12:17" x14ac:dyDescent="0.25">
      <c r="L15" s="1">
        <v>44463</v>
      </c>
      <c r="M15" t="s">
        <v>71</v>
      </c>
      <c r="N15">
        <v>0.44</v>
      </c>
      <c r="P15">
        <v>0.11884453632694703</v>
      </c>
      <c r="Q15">
        <v>0.12014863392473521</v>
      </c>
    </row>
    <row r="16" spans="12:17" x14ac:dyDescent="0.25">
      <c r="L16" s="1">
        <v>44463</v>
      </c>
      <c r="M16" t="s">
        <v>46</v>
      </c>
      <c r="N16">
        <v>0.34</v>
      </c>
      <c r="P16">
        <v>-6.1088191438067034E-2</v>
      </c>
      <c r="Q16">
        <v>-6.2089143303332525E-2</v>
      </c>
    </row>
    <row r="17" spans="12:17" x14ac:dyDescent="0.25">
      <c r="L17" s="1">
        <v>44463</v>
      </c>
      <c r="M17" t="s">
        <v>41</v>
      </c>
      <c r="N17">
        <v>0.33</v>
      </c>
      <c r="P17">
        <v>0.22640507069708779</v>
      </c>
      <c r="Q17">
        <v>0.22466559465333585</v>
      </c>
    </row>
    <row r="18" spans="12:17" x14ac:dyDescent="0.25">
      <c r="L18" s="1">
        <v>44463</v>
      </c>
      <c r="M18" t="s">
        <v>43</v>
      </c>
      <c r="N18">
        <v>0.24</v>
      </c>
      <c r="P18">
        <v>-5.9194636138731591E-2</v>
      </c>
      <c r="Q18">
        <v>-6.0171640649990213E-2</v>
      </c>
    </row>
    <row r="19" spans="12:17" x14ac:dyDescent="0.25">
      <c r="L19" s="1">
        <v>44463</v>
      </c>
      <c r="M19" t="s">
        <v>59</v>
      </c>
      <c r="N19">
        <v>0.24</v>
      </c>
      <c r="P19">
        <v>-0.14002302395456681</v>
      </c>
      <c r="Q19">
        <v>-0.14116456759377952</v>
      </c>
    </row>
    <row r="20" spans="12:17" x14ac:dyDescent="0.25">
      <c r="L20" s="1">
        <v>44463</v>
      </c>
      <c r="M20" t="s">
        <v>23</v>
      </c>
      <c r="N20">
        <v>0.22</v>
      </c>
      <c r="P20">
        <v>-8.9937284095305714E-2</v>
      </c>
      <c r="Q20">
        <v>-9.1205914841196806E-2</v>
      </c>
    </row>
    <row r="21" spans="12:17" x14ac:dyDescent="0.25">
      <c r="L21" s="1">
        <v>44463</v>
      </c>
      <c r="M21" t="s">
        <v>76</v>
      </c>
      <c r="N21">
        <v>0.21</v>
      </c>
      <c r="P21">
        <v>-2.571897254099095E-2</v>
      </c>
      <c r="Q21">
        <v>-2.6181941260323641E-2</v>
      </c>
    </row>
    <row r="22" spans="12:17" x14ac:dyDescent="0.25">
      <c r="L22" s="1">
        <v>44463</v>
      </c>
      <c r="M22" t="s">
        <v>3</v>
      </c>
      <c r="N22">
        <v>0.18</v>
      </c>
      <c r="P22">
        <v>-0.13923195563120766</v>
      </c>
      <c r="Q22">
        <v>-0.14038281076090842</v>
      </c>
    </row>
    <row r="23" spans="12:17" x14ac:dyDescent="0.25">
      <c r="L23" s="1">
        <v>44463</v>
      </c>
      <c r="M23" t="s">
        <v>73</v>
      </c>
      <c r="N23">
        <v>0.17</v>
      </c>
      <c r="P23">
        <v>1.9698177037050114E-3</v>
      </c>
      <c r="Q23">
        <v>2.0059601268964523E-3</v>
      </c>
    </row>
    <row r="24" spans="12:17" x14ac:dyDescent="0.25">
      <c r="L24" s="1">
        <v>44463</v>
      </c>
      <c r="M24" t="s">
        <v>2</v>
      </c>
      <c r="N24">
        <v>0.16</v>
      </c>
      <c r="P24">
        <v>-0.17420343173116049</v>
      </c>
      <c r="Q24">
        <v>-0.17467283632035449</v>
      </c>
    </row>
    <row r="25" spans="12:17" x14ac:dyDescent="0.25">
      <c r="L25" s="1">
        <v>44463</v>
      </c>
      <c r="M25" t="s">
        <v>74</v>
      </c>
      <c r="N25">
        <v>0.12</v>
      </c>
      <c r="P25">
        <v>-3.7597582724394188E-2</v>
      </c>
      <c r="Q25">
        <v>-3.825947153300694E-2</v>
      </c>
    </row>
    <row r="26" spans="12:17" x14ac:dyDescent="0.25">
      <c r="L26" s="1">
        <v>44463</v>
      </c>
      <c r="M26" t="s">
        <v>22</v>
      </c>
      <c r="N26">
        <v>0.1</v>
      </c>
      <c r="P26">
        <v>-8.3360355891724011E-2</v>
      </c>
      <c r="Q26">
        <v>-8.4585802334640886E-2</v>
      </c>
    </row>
    <row r="27" spans="12:17" x14ac:dyDescent="0.25">
      <c r="L27" s="1">
        <v>44463</v>
      </c>
      <c r="M27" t="s">
        <v>21</v>
      </c>
      <c r="N27">
        <v>0.03</v>
      </c>
      <c r="P27">
        <v>-3.1886350966771983E-2</v>
      </c>
      <c r="Q27">
        <v>-3.2454365056432892E-2</v>
      </c>
    </row>
    <row r="28" spans="12:17" x14ac:dyDescent="0.25">
      <c r="L28" s="1">
        <v>44463</v>
      </c>
      <c r="M28" t="s">
        <v>61</v>
      </c>
      <c r="N28">
        <v>0.03</v>
      </c>
      <c r="P28">
        <v>-9.9121789835100241E-2</v>
      </c>
      <c r="Q28">
        <v>-0.10043034314288701</v>
      </c>
    </row>
    <row r="29" spans="12:17" x14ac:dyDescent="0.25">
      <c r="L29" s="1">
        <v>44463</v>
      </c>
      <c r="M29" t="s">
        <v>20</v>
      </c>
      <c r="N29">
        <v>-0.01</v>
      </c>
      <c r="P29">
        <v>-0.10190900552988434</v>
      </c>
      <c r="Q29">
        <v>-0.10322467062964411</v>
      </c>
    </row>
    <row r="30" spans="12:17" x14ac:dyDescent="0.25">
      <c r="L30" s="1">
        <v>44463</v>
      </c>
      <c r="M30" t="s">
        <v>45</v>
      </c>
      <c r="N30">
        <v>-0.02</v>
      </c>
      <c r="P30">
        <v>-0.11494052196190628</v>
      </c>
      <c r="Q30">
        <v>-0.11625601707989679</v>
      </c>
    </row>
    <row r="31" spans="12:17" x14ac:dyDescent="0.25">
      <c r="L31" s="1">
        <v>44463</v>
      </c>
      <c r="M31" t="s">
        <v>30</v>
      </c>
      <c r="N31">
        <v>-0.12</v>
      </c>
      <c r="P31">
        <v>-9.669346361382497E-2</v>
      </c>
      <c r="Q31">
        <v>-9.7993879774849704E-2</v>
      </c>
    </row>
    <row r="32" spans="12:17" x14ac:dyDescent="0.25">
      <c r="L32" s="1">
        <v>44463</v>
      </c>
      <c r="M32" t="s">
        <v>68</v>
      </c>
      <c r="N32">
        <v>-0.15</v>
      </c>
      <c r="P32">
        <v>-8.0690600106278973E-2</v>
      </c>
      <c r="Q32">
        <v>-8.1895266884328188E-2</v>
      </c>
    </row>
    <row r="33" spans="12:17" x14ac:dyDescent="0.25">
      <c r="L33" s="1">
        <v>44463</v>
      </c>
      <c r="M33" t="s">
        <v>26</v>
      </c>
      <c r="N33">
        <v>-0.2</v>
      </c>
      <c r="P33">
        <v>-0.1309765308771362</v>
      </c>
      <c r="Q33">
        <v>-0.13220914020593275</v>
      </c>
    </row>
    <row r="34" spans="12:17" x14ac:dyDescent="0.25">
      <c r="L34" s="1">
        <v>44463</v>
      </c>
      <c r="M34" t="s">
        <v>69</v>
      </c>
      <c r="N34">
        <v>-0.22</v>
      </c>
      <c r="P34">
        <v>-0.15214808913150676</v>
      </c>
      <c r="Q34">
        <v>-0.15311308172460375</v>
      </c>
    </row>
    <row r="35" spans="12:17" x14ac:dyDescent="0.25">
      <c r="L35" s="1">
        <v>44463</v>
      </c>
      <c r="M35" t="s">
        <v>6</v>
      </c>
      <c r="N35">
        <v>-0.23</v>
      </c>
      <c r="P35">
        <v>-7.8697478027038067E-2</v>
      </c>
      <c r="Q35">
        <v>-7.9885460356313776E-2</v>
      </c>
    </row>
    <row r="36" spans="12:17" x14ac:dyDescent="0.25">
      <c r="L36" s="1">
        <v>44463</v>
      </c>
      <c r="M36" t="s">
        <v>60</v>
      </c>
      <c r="N36">
        <v>-0.35</v>
      </c>
      <c r="P36">
        <v>-6.9176418092304889E-2</v>
      </c>
      <c r="Q36">
        <v>-7.0271666297294838E-2</v>
      </c>
    </row>
    <row r="37" spans="12:17" x14ac:dyDescent="0.25">
      <c r="L37" s="1">
        <v>44463</v>
      </c>
      <c r="M37" t="s">
        <v>72</v>
      </c>
      <c r="N37">
        <v>-0.45</v>
      </c>
      <c r="P37">
        <v>-0.21229917561524697</v>
      </c>
      <c r="Q37">
        <v>-0.21131288652600924</v>
      </c>
    </row>
    <row r="38" spans="12:17" x14ac:dyDescent="0.25">
      <c r="L38" s="1">
        <v>44462</v>
      </c>
      <c r="M38" t="s">
        <v>67</v>
      </c>
      <c r="N38">
        <v>-0.5</v>
      </c>
      <c r="P38">
        <v>-2.5300173435726683E-2</v>
      </c>
      <c r="Q38">
        <v>-2.5755888485221975E-2</v>
      </c>
    </row>
    <row r="39" spans="12:17" x14ac:dyDescent="0.25">
      <c r="L39" s="1">
        <v>44463</v>
      </c>
      <c r="M39" t="s">
        <v>75</v>
      </c>
      <c r="N39">
        <v>-0.55000000000000004</v>
      </c>
      <c r="P39">
        <v>-6.7719716218675924E-2</v>
      </c>
      <c r="Q39">
        <v>-6.8798980067833068E-2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3669-51F7-46C1-98CF-AA329887AEC4}">
  <dimension ref="L1:Q42"/>
  <sheetViews>
    <sheetView workbookViewId="0">
      <selection activeCell="I29" sqref="I29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44468</v>
      </c>
      <c r="M2" t="s">
        <v>66</v>
      </c>
      <c r="N2">
        <v>0.97</v>
      </c>
      <c r="P2">
        <v>0.27399293661329671</v>
      </c>
      <c r="Q2">
        <v>0.26875516425425688</v>
      </c>
    </row>
    <row r="3" spans="12:17" x14ac:dyDescent="0.25">
      <c r="L3" s="1">
        <v>44468</v>
      </c>
      <c r="M3" t="s">
        <v>1</v>
      </c>
      <c r="N3">
        <v>0.94</v>
      </c>
      <c r="P3">
        <v>1.8853641266747854E-2</v>
      </c>
      <c r="Q3">
        <v>1.9196070746176682E-2</v>
      </c>
    </row>
    <row r="4" spans="12:17" x14ac:dyDescent="0.25">
      <c r="L4" s="1">
        <v>44468</v>
      </c>
      <c r="M4" t="s">
        <v>64</v>
      </c>
      <c r="N4">
        <v>0.86</v>
      </c>
      <c r="P4">
        <v>5.8449445803961254E-2</v>
      </c>
      <c r="Q4">
        <v>5.9416842184289873E-2</v>
      </c>
    </row>
    <row r="5" spans="12:17" x14ac:dyDescent="0.25">
      <c r="L5" s="1">
        <v>44468</v>
      </c>
      <c r="M5" t="s">
        <v>70</v>
      </c>
      <c r="N5">
        <v>0.77</v>
      </c>
      <c r="P5">
        <v>-0.13057897857035475</v>
      </c>
      <c r="Q5">
        <v>-0.13181482953315785</v>
      </c>
    </row>
    <row r="6" spans="12:17" x14ac:dyDescent="0.25">
      <c r="L6" s="1">
        <v>44469</v>
      </c>
      <c r="M6" t="s">
        <v>65</v>
      </c>
      <c r="N6">
        <v>0.76</v>
      </c>
      <c r="P6">
        <v>0.10148553854004029</v>
      </c>
      <c r="Q6">
        <v>0.10280027888621765</v>
      </c>
    </row>
    <row r="7" spans="12:17" x14ac:dyDescent="0.25">
      <c r="L7" s="1">
        <v>44468</v>
      </c>
      <c r="M7" t="s">
        <v>28</v>
      </c>
      <c r="N7">
        <v>0.62</v>
      </c>
      <c r="P7">
        <v>-0.13827777767832067</v>
      </c>
      <c r="Q7">
        <v>-0.13943951488960371</v>
      </c>
    </row>
    <row r="8" spans="12:17" x14ac:dyDescent="0.25">
      <c r="L8" s="1">
        <v>44468</v>
      </c>
      <c r="M8" t="s">
        <v>27</v>
      </c>
      <c r="N8">
        <v>0.6</v>
      </c>
      <c r="P8">
        <v>-3.6794481208036335E-2</v>
      </c>
      <c r="Q8">
        <v>-3.7443390032365215E-2</v>
      </c>
    </row>
    <row r="9" spans="12:17" x14ac:dyDescent="0.25">
      <c r="L9" s="1">
        <v>44468</v>
      </c>
      <c r="M9" t="s">
        <v>47</v>
      </c>
      <c r="N9">
        <v>0.55000000000000004</v>
      </c>
      <c r="P9">
        <v>-0.11623415265821672</v>
      </c>
      <c r="Q9">
        <v>-0.11754647372741432</v>
      </c>
    </row>
    <row r="10" spans="12:17" x14ac:dyDescent="0.25">
      <c r="L10" s="1">
        <v>44468</v>
      </c>
      <c r="M10" t="s">
        <v>63</v>
      </c>
      <c r="N10">
        <v>0.5</v>
      </c>
      <c r="P10">
        <v>-1.2747004638015315E-2</v>
      </c>
      <c r="Q10">
        <v>-1.2979820611063531E-2</v>
      </c>
    </row>
    <row r="11" spans="12:17" x14ac:dyDescent="0.25">
      <c r="L11" s="1">
        <v>44468</v>
      </c>
      <c r="M11" t="s">
        <v>5</v>
      </c>
      <c r="N11">
        <v>0.49</v>
      </c>
      <c r="P11">
        <v>-0.14244776876375498</v>
      </c>
      <c r="Q11">
        <v>-0.14355912082576827</v>
      </c>
    </row>
    <row r="12" spans="12:17" x14ac:dyDescent="0.25">
      <c r="L12" s="1">
        <v>44468</v>
      </c>
      <c r="M12" t="s">
        <v>62</v>
      </c>
      <c r="N12">
        <v>0.49</v>
      </c>
      <c r="P12">
        <v>-4.2086302522593856E-2</v>
      </c>
      <c r="Q12">
        <v>-4.2819284223133809E-2</v>
      </c>
    </row>
    <row r="13" spans="12:17" x14ac:dyDescent="0.25">
      <c r="L13" s="1">
        <v>44468</v>
      </c>
      <c r="M13" t="s">
        <v>71</v>
      </c>
      <c r="N13">
        <v>0.49</v>
      </c>
      <c r="P13">
        <v>7.9270534550524852E-2</v>
      </c>
      <c r="Q13">
        <v>8.046341483123691E-2</v>
      </c>
    </row>
    <row r="14" spans="12:17" x14ac:dyDescent="0.25">
      <c r="L14" s="1">
        <v>44468</v>
      </c>
      <c r="M14" t="s">
        <v>25</v>
      </c>
      <c r="N14">
        <v>0.39</v>
      </c>
      <c r="P14">
        <v>-0.23483890545218408</v>
      </c>
      <c r="Q14">
        <v>-0.23258958940469046</v>
      </c>
    </row>
    <row r="15" spans="12:17" x14ac:dyDescent="0.25">
      <c r="L15" s="1">
        <v>44468</v>
      </c>
      <c r="M15" t="s">
        <v>41</v>
      </c>
      <c r="N15">
        <v>0.38</v>
      </c>
      <c r="P15">
        <v>3.6882556470599369E-2</v>
      </c>
      <c r="Q15">
        <v>3.7532892482673989E-2</v>
      </c>
    </row>
    <row r="16" spans="12:17" x14ac:dyDescent="0.25">
      <c r="L16" s="1">
        <v>44468</v>
      </c>
      <c r="M16" t="s">
        <v>24</v>
      </c>
      <c r="N16">
        <v>0.34</v>
      </c>
      <c r="P16">
        <v>-4.3468083503175853E-2</v>
      </c>
      <c r="Q16">
        <v>-4.4222424829889168E-2</v>
      </c>
    </row>
    <row r="17" spans="12:17" x14ac:dyDescent="0.25">
      <c r="L17" s="1">
        <v>44468</v>
      </c>
      <c r="M17" t="s">
        <v>46</v>
      </c>
      <c r="N17">
        <v>0.34</v>
      </c>
      <c r="P17">
        <v>-0.18069568776480097</v>
      </c>
      <c r="Q17">
        <v>-0.18097309271131462</v>
      </c>
    </row>
    <row r="18" spans="12:17" x14ac:dyDescent="0.25">
      <c r="L18" s="1">
        <v>44468</v>
      </c>
      <c r="M18" t="s">
        <v>23</v>
      </c>
      <c r="N18">
        <v>0.25</v>
      </c>
      <c r="P18">
        <v>-0.14909911575083362</v>
      </c>
      <c r="Q18">
        <v>-0.15011460360924128</v>
      </c>
    </row>
    <row r="19" spans="12:17" x14ac:dyDescent="0.25">
      <c r="L19" s="1">
        <v>44468</v>
      </c>
      <c r="M19" t="s">
        <v>3</v>
      </c>
      <c r="N19">
        <v>0.22</v>
      </c>
      <c r="P19">
        <v>-0.26705604917281595</v>
      </c>
      <c r="Q19">
        <v>-0.26242513201108525</v>
      </c>
    </row>
    <row r="20" spans="12:17" x14ac:dyDescent="0.25">
      <c r="L20" s="1">
        <v>44468</v>
      </c>
      <c r="M20" t="s">
        <v>43</v>
      </c>
      <c r="N20">
        <v>0.16</v>
      </c>
      <c r="P20">
        <v>-0.14161012562587613</v>
      </c>
      <c r="Q20">
        <v>-0.14273219037126633</v>
      </c>
    </row>
    <row r="21" spans="12:17" x14ac:dyDescent="0.25">
      <c r="L21" s="1">
        <v>44468</v>
      </c>
      <c r="M21" t="s">
        <v>2</v>
      </c>
      <c r="N21">
        <v>0.16</v>
      </c>
      <c r="P21">
        <v>-0.24716550817878116</v>
      </c>
      <c r="Q21">
        <v>-0.24408786267162055</v>
      </c>
    </row>
    <row r="22" spans="12:17" x14ac:dyDescent="0.25">
      <c r="L22" s="1">
        <v>44468</v>
      </c>
      <c r="M22" t="s">
        <v>59</v>
      </c>
      <c r="N22">
        <v>0.15</v>
      </c>
      <c r="P22">
        <v>-0.15343274883364064</v>
      </c>
      <c r="Q22">
        <v>-0.15437520544971339</v>
      </c>
    </row>
    <row r="23" spans="12:17" x14ac:dyDescent="0.25">
      <c r="L23" s="1">
        <v>44468</v>
      </c>
      <c r="M23" t="s">
        <v>45</v>
      </c>
      <c r="N23">
        <v>0.05</v>
      </c>
      <c r="P23">
        <v>-0.22428755413500981</v>
      </c>
      <c r="Q23">
        <v>-0.22266899719460917</v>
      </c>
    </row>
    <row r="24" spans="12:17" x14ac:dyDescent="0.25">
      <c r="L24" s="1">
        <v>44468</v>
      </c>
      <c r="M24" t="s">
        <v>61</v>
      </c>
      <c r="N24">
        <v>0.02</v>
      </c>
      <c r="P24">
        <v>-0.15486986023851612</v>
      </c>
      <c r="Q24">
        <v>-0.15578621118926181</v>
      </c>
    </row>
    <row r="25" spans="12:17" x14ac:dyDescent="0.25">
      <c r="L25" s="1">
        <v>44468</v>
      </c>
      <c r="M25" t="s">
        <v>22</v>
      </c>
      <c r="N25">
        <v>-0.01</v>
      </c>
      <c r="P25">
        <v>-0.119498510694831</v>
      </c>
      <c r="Q25">
        <v>-0.12080016250349405</v>
      </c>
    </row>
    <row r="26" spans="12:17" x14ac:dyDescent="0.25">
      <c r="L26" s="1">
        <v>44468</v>
      </c>
      <c r="M26" t="s">
        <v>20</v>
      </c>
      <c r="N26">
        <v>-0.08</v>
      </c>
      <c r="P26">
        <v>-0.23397292971965644</v>
      </c>
      <c r="Q26">
        <v>-0.23177806432360737</v>
      </c>
    </row>
    <row r="27" spans="12:17" x14ac:dyDescent="0.25">
      <c r="L27" s="1">
        <v>44468</v>
      </c>
      <c r="M27" t="s">
        <v>73</v>
      </c>
      <c r="N27">
        <v>-0.09</v>
      </c>
      <c r="P27">
        <v>-0.16966704779773004</v>
      </c>
      <c r="Q27">
        <v>-0.17025779274968214</v>
      </c>
    </row>
    <row r="28" spans="12:17" x14ac:dyDescent="0.25">
      <c r="L28" s="1">
        <v>44468</v>
      </c>
      <c r="M28" t="s">
        <v>74</v>
      </c>
      <c r="N28">
        <v>-0.12</v>
      </c>
      <c r="P28">
        <v>-0.18324966560731293</v>
      </c>
      <c r="Q28">
        <v>-0.1834454923229295</v>
      </c>
    </row>
    <row r="29" spans="12:17" x14ac:dyDescent="0.25">
      <c r="L29" s="1">
        <v>44468</v>
      </c>
      <c r="M29" t="s">
        <v>76</v>
      </c>
      <c r="N29">
        <v>-0.2</v>
      </c>
      <c r="P29">
        <v>-8.6981209709779808E-2</v>
      </c>
      <c r="Q29">
        <v>-8.8231873492375129E-2</v>
      </c>
    </row>
    <row r="30" spans="12:17" x14ac:dyDescent="0.25">
      <c r="L30" s="1">
        <v>44468</v>
      </c>
      <c r="M30" t="s">
        <v>21</v>
      </c>
      <c r="N30">
        <v>-0.24</v>
      </c>
      <c r="P30">
        <v>-0.26299616465478931</v>
      </c>
      <c r="Q30">
        <v>-0.25870457778177885</v>
      </c>
    </row>
    <row r="31" spans="12:17" x14ac:dyDescent="0.25">
      <c r="L31" s="1">
        <v>44468</v>
      </c>
      <c r="M31" t="s">
        <v>30</v>
      </c>
      <c r="N31">
        <v>-0.28999999999999998</v>
      </c>
      <c r="P31">
        <v>-0.19944100012490504</v>
      </c>
      <c r="Q31">
        <v>-0.19903712301645202</v>
      </c>
    </row>
    <row r="32" spans="12:17" x14ac:dyDescent="0.25">
      <c r="L32" s="1">
        <v>44468</v>
      </c>
      <c r="M32" t="s">
        <v>69</v>
      </c>
      <c r="N32">
        <v>-0.3</v>
      </c>
      <c r="P32">
        <v>-0.17880104442426939</v>
      </c>
      <c r="Q32">
        <v>-0.17913674525834863</v>
      </c>
    </row>
    <row r="33" spans="12:17" x14ac:dyDescent="0.25">
      <c r="L33" s="1">
        <v>44468</v>
      </c>
      <c r="M33" t="s">
        <v>26</v>
      </c>
      <c r="N33">
        <v>-0.31</v>
      </c>
      <c r="P33">
        <v>-0.24339803242314598</v>
      </c>
      <c r="Q33">
        <v>-0.24058421649294304</v>
      </c>
    </row>
    <row r="34" spans="12:17" x14ac:dyDescent="0.25">
      <c r="L34" s="1">
        <v>44468</v>
      </c>
      <c r="M34" t="s">
        <v>60</v>
      </c>
      <c r="N34">
        <v>-0.31</v>
      </c>
      <c r="P34">
        <v>-0.14391800979837485</v>
      </c>
      <c r="Q34">
        <v>-0.14500983104286239</v>
      </c>
    </row>
    <row r="35" spans="12:17" x14ac:dyDescent="0.25">
      <c r="L35" s="1">
        <v>44468</v>
      </c>
      <c r="M35" t="s">
        <v>68</v>
      </c>
      <c r="N35">
        <v>-0.34</v>
      </c>
      <c r="P35">
        <v>-0.18491014283837506</v>
      </c>
      <c r="Q35">
        <v>-0.18505106891957343</v>
      </c>
    </row>
    <row r="36" spans="12:17" x14ac:dyDescent="0.25">
      <c r="L36" s="1">
        <v>44468</v>
      </c>
      <c r="M36" t="s">
        <v>6</v>
      </c>
      <c r="N36">
        <v>-0.35</v>
      </c>
      <c r="P36">
        <v>-0.17403155400663692</v>
      </c>
      <c r="Q36">
        <v>-0.17450574613861258</v>
      </c>
    </row>
    <row r="37" spans="12:17" x14ac:dyDescent="0.25">
      <c r="L37" s="1">
        <v>44469</v>
      </c>
      <c r="M37" t="s">
        <v>67</v>
      </c>
      <c r="N37">
        <v>-0.54</v>
      </c>
      <c r="P37">
        <v>-0.15302879034047323</v>
      </c>
      <c r="Q37">
        <v>-0.15397841449299224</v>
      </c>
    </row>
    <row r="38" spans="12:17" x14ac:dyDescent="0.25">
      <c r="L38" s="1">
        <v>44468</v>
      </c>
      <c r="M38" t="s">
        <v>72</v>
      </c>
      <c r="N38">
        <v>-0.61</v>
      </c>
      <c r="P38">
        <v>-0.3091160532203408</v>
      </c>
      <c r="Q38">
        <v>-0.30026293426988176</v>
      </c>
    </row>
    <row r="39" spans="12:17" x14ac:dyDescent="0.25">
      <c r="L39" s="1">
        <v>44469</v>
      </c>
      <c r="M39" t="s">
        <v>75</v>
      </c>
      <c r="N39">
        <v>-0.68</v>
      </c>
      <c r="P39">
        <v>-0.13952613017070611</v>
      </c>
      <c r="Q39">
        <v>-0.14067355338334459</v>
      </c>
    </row>
    <row r="40" spans="12:17" x14ac:dyDescent="0.25">
      <c r="L40" s="1"/>
      <c r="N40">
        <f>SUM(N2:N39)</f>
        <v>6.0300000000000029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64B3-3D62-42B9-AE5A-B4382BC3D42C}">
  <dimension ref="L1:Q42"/>
  <sheetViews>
    <sheetView topLeftCell="A4" workbookViewId="0">
      <selection activeCell="M33" sqref="M33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44467</v>
      </c>
      <c r="M2" t="s">
        <v>43</v>
      </c>
      <c r="N2">
        <v>0.19</v>
      </c>
      <c r="P2">
        <v>-0.11677333474809526</v>
      </c>
      <c r="Q2">
        <v>-0.11808415749865407</v>
      </c>
    </row>
    <row r="3" spans="12:17" x14ac:dyDescent="0.25">
      <c r="L3" s="1">
        <v>44468</v>
      </c>
      <c r="M3" t="s">
        <v>65</v>
      </c>
      <c r="N3">
        <v>0.7</v>
      </c>
      <c r="P3">
        <v>8.6463666491188418E-2</v>
      </c>
      <c r="Q3">
        <v>8.771093956334608E-2</v>
      </c>
    </row>
    <row r="4" spans="12:17" x14ac:dyDescent="0.25">
      <c r="L4" s="1">
        <v>44468</v>
      </c>
      <c r="M4" t="s">
        <v>75</v>
      </c>
      <c r="N4">
        <v>-0.61</v>
      </c>
      <c r="P4">
        <v>-0.11032171322118216</v>
      </c>
      <c r="Q4">
        <v>-0.1116437784106999</v>
      </c>
    </row>
    <row r="5" spans="12:17" x14ac:dyDescent="0.25">
      <c r="L5" s="1">
        <v>44468</v>
      </c>
      <c r="M5" t="s">
        <v>66</v>
      </c>
      <c r="N5">
        <v>0.97</v>
      </c>
      <c r="P5">
        <v>0.27400897194712959</v>
      </c>
      <c r="Q5">
        <v>0.26876975687642923</v>
      </c>
    </row>
    <row r="6" spans="12:17" x14ac:dyDescent="0.25">
      <c r="L6" s="1">
        <v>44468</v>
      </c>
      <c r="M6" t="s">
        <v>67</v>
      </c>
      <c r="N6">
        <v>-0.54</v>
      </c>
      <c r="P6">
        <v>-0.13218437073629283</v>
      </c>
      <c r="Q6">
        <v>-0.13340674567298044</v>
      </c>
    </row>
    <row r="7" spans="12:17" x14ac:dyDescent="0.25">
      <c r="L7" s="1">
        <v>44467</v>
      </c>
      <c r="M7" t="s">
        <v>2</v>
      </c>
      <c r="N7">
        <v>0.17</v>
      </c>
      <c r="P7">
        <v>-0.23729677790972273</v>
      </c>
      <c r="Q7">
        <v>-0.23489026724316239</v>
      </c>
    </row>
    <row r="8" spans="12:17" x14ac:dyDescent="0.25">
      <c r="L8" s="1">
        <v>44467</v>
      </c>
      <c r="M8" t="s">
        <v>1</v>
      </c>
      <c r="N8">
        <v>0.96</v>
      </c>
      <c r="P8">
        <v>5.0182750215192737E-2</v>
      </c>
      <c r="Q8">
        <v>5.1037011290087413E-2</v>
      </c>
    </row>
    <row r="9" spans="12:17" x14ac:dyDescent="0.25">
      <c r="L9" s="1">
        <v>44467</v>
      </c>
      <c r="M9" t="s">
        <v>28</v>
      </c>
      <c r="N9">
        <v>0.63</v>
      </c>
      <c r="P9">
        <v>-0.1140205265691807</v>
      </c>
      <c r="Q9">
        <v>-0.11533792022102714</v>
      </c>
    </row>
    <row r="10" spans="12:17" x14ac:dyDescent="0.25">
      <c r="L10" s="1">
        <v>44467</v>
      </c>
      <c r="M10" t="s">
        <v>21</v>
      </c>
      <c r="N10">
        <v>-0.18</v>
      </c>
      <c r="P10">
        <v>-0.21933175757002421</v>
      </c>
      <c r="Q10">
        <v>-0.21798526488146774</v>
      </c>
    </row>
    <row r="11" spans="12:17" x14ac:dyDescent="0.25">
      <c r="L11" s="1">
        <v>44467</v>
      </c>
      <c r="M11" t="s">
        <v>6</v>
      </c>
      <c r="N11">
        <v>-0.34</v>
      </c>
      <c r="P11">
        <v>-0.14289901700471105</v>
      </c>
      <c r="Q11">
        <v>-0.14400447353551757</v>
      </c>
    </row>
    <row r="12" spans="12:17" x14ac:dyDescent="0.25">
      <c r="L12" s="1">
        <v>44467</v>
      </c>
      <c r="M12" t="s">
        <v>24</v>
      </c>
      <c r="N12">
        <v>0.41</v>
      </c>
      <c r="P12">
        <v>-8.0254096936127877E-3</v>
      </c>
      <c r="Q12">
        <v>-8.1724042771689973E-3</v>
      </c>
    </row>
    <row r="13" spans="12:17" x14ac:dyDescent="0.25">
      <c r="L13" s="1">
        <v>44467</v>
      </c>
      <c r="M13" t="s">
        <v>25</v>
      </c>
      <c r="N13">
        <v>0.4</v>
      </c>
      <c r="P13">
        <v>-0.19766969426864109</v>
      </c>
      <c r="Q13">
        <v>-0.19733853984451433</v>
      </c>
    </row>
    <row r="14" spans="12:17" x14ac:dyDescent="0.25">
      <c r="L14" s="1">
        <v>44467</v>
      </c>
      <c r="M14" t="s">
        <v>20</v>
      </c>
      <c r="N14">
        <v>-0.04</v>
      </c>
      <c r="P14">
        <v>-0.18859398516720222</v>
      </c>
      <c r="Q14">
        <v>-0.18860781010515235</v>
      </c>
    </row>
    <row r="15" spans="12:17" x14ac:dyDescent="0.25">
      <c r="L15" s="1">
        <v>44467</v>
      </c>
      <c r="M15" t="s">
        <v>27</v>
      </c>
      <c r="N15">
        <v>0.59</v>
      </c>
      <c r="P15">
        <v>-2.1256940860733271E-2</v>
      </c>
      <c r="Q15">
        <v>-2.1641938971668381E-2</v>
      </c>
    </row>
    <row r="16" spans="12:17" x14ac:dyDescent="0.25">
      <c r="L16" s="1">
        <v>44467</v>
      </c>
      <c r="M16" t="s">
        <v>30</v>
      </c>
      <c r="N16">
        <v>-0.27</v>
      </c>
      <c r="P16">
        <v>-0.17485225243015504</v>
      </c>
      <c r="Q16">
        <v>-0.17530344844407553</v>
      </c>
    </row>
    <row r="17" spans="12:17" x14ac:dyDescent="0.25">
      <c r="L17" s="1">
        <v>44467</v>
      </c>
      <c r="M17" t="s">
        <v>23</v>
      </c>
      <c r="N17">
        <v>0.28000000000000003</v>
      </c>
      <c r="P17">
        <v>-0.12973483260244059</v>
      </c>
      <c r="Q17">
        <v>-0.13097735941219607</v>
      </c>
    </row>
    <row r="18" spans="12:17" x14ac:dyDescent="0.25">
      <c r="L18" s="1">
        <v>44467</v>
      </c>
      <c r="M18" t="s">
        <v>26</v>
      </c>
      <c r="N18">
        <v>-0.27</v>
      </c>
      <c r="P18">
        <v>-0.24079303283381007</v>
      </c>
      <c r="Q18">
        <v>-0.23815612001356806</v>
      </c>
    </row>
    <row r="19" spans="12:17" x14ac:dyDescent="0.25">
      <c r="L19" s="1">
        <v>44467</v>
      </c>
      <c r="M19" t="s">
        <v>3</v>
      </c>
      <c r="N19">
        <v>0.26</v>
      </c>
      <c r="P19">
        <v>-0.25778322710872509</v>
      </c>
      <c r="Q19">
        <v>-0.25391042487695653</v>
      </c>
    </row>
    <row r="20" spans="12:17" x14ac:dyDescent="0.25">
      <c r="L20" s="1">
        <v>44467</v>
      </c>
      <c r="M20" t="s">
        <v>22</v>
      </c>
      <c r="N20">
        <v>0.03</v>
      </c>
      <c r="P20">
        <v>-9.5219675270664661E-2</v>
      </c>
      <c r="Q20">
        <v>-9.6514290302864014E-2</v>
      </c>
    </row>
    <row r="21" spans="12:17" x14ac:dyDescent="0.25">
      <c r="L21" s="1">
        <v>44467</v>
      </c>
      <c r="M21" t="s">
        <v>45</v>
      </c>
      <c r="N21">
        <v>0.08</v>
      </c>
      <c r="P21">
        <v>-0.20232088466791065</v>
      </c>
      <c r="Q21">
        <v>-0.2017949402898585</v>
      </c>
    </row>
    <row r="22" spans="12:17" x14ac:dyDescent="0.25">
      <c r="L22" s="1">
        <v>44467</v>
      </c>
      <c r="M22" t="s">
        <v>46</v>
      </c>
      <c r="N22">
        <v>0.37</v>
      </c>
      <c r="P22">
        <v>-0.12317511277450698</v>
      </c>
      <c r="Q22">
        <v>-0.12446008664076426</v>
      </c>
    </row>
    <row r="23" spans="12:17" x14ac:dyDescent="0.25">
      <c r="L23" s="1">
        <v>44467</v>
      </c>
      <c r="M23" t="s">
        <v>47</v>
      </c>
      <c r="N23">
        <v>0.59</v>
      </c>
      <c r="P23">
        <v>-2.53371254880073E-2</v>
      </c>
      <c r="Q23">
        <v>-2.5793481121108928E-2</v>
      </c>
    </row>
    <row r="24" spans="12:17" x14ac:dyDescent="0.25">
      <c r="L24" s="1">
        <v>44467</v>
      </c>
      <c r="M24" t="s">
        <v>59</v>
      </c>
      <c r="N24">
        <v>0.18</v>
      </c>
      <c r="P24">
        <v>-0.15169576069090926</v>
      </c>
      <c r="Q24">
        <v>-0.15266850944933166</v>
      </c>
    </row>
    <row r="25" spans="12:17" x14ac:dyDescent="0.25">
      <c r="L25" s="1">
        <v>44467</v>
      </c>
      <c r="M25" t="s">
        <v>61</v>
      </c>
      <c r="N25">
        <v>0.06</v>
      </c>
      <c r="P25">
        <v>-0.15946209715989715</v>
      </c>
      <c r="Q25">
        <v>-0.16028860236040043</v>
      </c>
    </row>
    <row r="26" spans="12:17" x14ac:dyDescent="0.25">
      <c r="L26" s="1">
        <v>44467</v>
      </c>
      <c r="M26" t="s">
        <v>5</v>
      </c>
      <c r="N26">
        <v>0.52</v>
      </c>
      <c r="P26">
        <v>-2.3730105774361392E-2</v>
      </c>
      <c r="Q26">
        <v>-2.4158503938832079E-2</v>
      </c>
    </row>
    <row r="27" spans="12:17" x14ac:dyDescent="0.25">
      <c r="L27" s="1">
        <v>44467</v>
      </c>
      <c r="M27" t="s">
        <v>63</v>
      </c>
      <c r="N27">
        <v>0.54</v>
      </c>
      <c r="P27">
        <v>-3.2453052801310285E-2</v>
      </c>
      <c r="Q27">
        <v>-3.3030538144633012E-2</v>
      </c>
    </row>
    <row r="28" spans="12:17" x14ac:dyDescent="0.25">
      <c r="L28" s="1">
        <v>44467</v>
      </c>
      <c r="M28" t="s">
        <v>64</v>
      </c>
      <c r="N28">
        <v>0.85</v>
      </c>
      <c r="P28">
        <v>0.10714767732619816</v>
      </c>
      <c r="Q28">
        <v>0.10847005117226359</v>
      </c>
    </row>
    <row r="29" spans="12:17" x14ac:dyDescent="0.25">
      <c r="L29" s="1">
        <v>44467</v>
      </c>
      <c r="M29" t="s">
        <v>62</v>
      </c>
      <c r="N29">
        <v>0.51</v>
      </c>
      <c r="P29">
        <v>-2.468440394702013E-3</v>
      </c>
      <c r="Q29">
        <v>-2.5137287152050491E-3</v>
      </c>
    </row>
    <row r="30" spans="12:17" x14ac:dyDescent="0.25">
      <c r="L30" s="1">
        <v>44467</v>
      </c>
      <c r="M30" t="s">
        <v>60</v>
      </c>
      <c r="N30">
        <v>-0.28000000000000003</v>
      </c>
      <c r="P30">
        <v>-0.11565674137667892</v>
      </c>
      <c r="Q30">
        <v>-0.11697055235604491</v>
      </c>
    </row>
    <row r="31" spans="12:17" x14ac:dyDescent="0.25">
      <c r="L31" s="1">
        <v>44467</v>
      </c>
      <c r="M31" t="s">
        <v>41</v>
      </c>
      <c r="N31">
        <v>0.36</v>
      </c>
      <c r="P31">
        <v>4.2711585382092958E-2</v>
      </c>
      <c r="Q31">
        <v>4.3454264616360233E-2</v>
      </c>
    </row>
    <row r="32" spans="12:17" x14ac:dyDescent="0.25">
      <c r="L32" s="1">
        <v>44467</v>
      </c>
      <c r="M32" t="s">
        <v>69</v>
      </c>
      <c r="N32">
        <v>-0.28000000000000003</v>
      </c>
      <c r="P32">
        <v>-0.16588017341908928</v>
      </c>
      <c r="Q32">
        <v>-0.16656433016148431</v>
      </c>
    </row>
    <row r="33" spans="12:17" x14ac:dyDescent="0.25">
      <c r="L33" s="1">
        <v>44467</v>
      </c>
      <c r="M33" t="s">
        <v>68</v>
      </c>
      <c r="N33">
        <v>-0.3</v>
      </c>
      <c r="P33">
        <v>-0.14900216262823121</v>
      </c>
      <c r="Q33">
        <v>-0.15001918771923345</v>
      </c>
    </row>
    <row r="34" spans="12:17" x14ac:dyDescent="0.25">
      <c r="L34" s="1">
        <v>44467</v>
      </c>
      <c r="M34" t="s">
        <v>72</v>
      </c>
      <c r="N34">
        <v>-0.56999999999999995</v>
      </c>
      <c r="P34">
        <v>-0.31620567695907775</v>
      </c>
      <c r="Q34">
        <v>-0.30650911677308179</v>
      </c>
    </row>
    <row r="35" spans="12:17" x14ac:dyDescent="0.25">
      <c r="L35" s="1">
        <v>44467</v>
      </c>
      <c r="M35" t="s">
        <v>73</v>
      </c>
      <c r="N35">
        <v>-0.05</v>
      </c>
      <c r="P35">
        <v>-0.12945575067381462</v>
      </c>
      <c r="Q35">
        <v>-0.1307004227990354</v>
      </c>
    </row>
    <row r="36" spans="12:17" x14ac:dyDescent="0.25">
      <c r="L36" s="1">
        <v>44467</v>
      </c>
      <c r="M36" t="s">
        <v>74</v>
      </c>
      <c r="N36">
        <v>-0.09</v>
      </c>
      <c r="P36">
        <v>-0.13207231678389225</v>
      </c>
      <c r="Q36">
        <v>-0.1332956656950593</v>
      </c>
    </row>
    <row r="37" spans="12:17" x14ac:dyDescent="0.25">
      <c r="L37" s="1">
        <v>44467</v>
      </c>
      <c r="M37" t="s">
        <v>70</v>
      </c>
      <c r="N37">
        <v>0.81</v>
      </c>
      <c r="P37">
        <v>-9.5351267950715551E-2</v>
      </c>
      <c r="Q37">
        <v>-9.6646427122981299E-2</v>
      </c>
    </row>
    <row r="38" spans="12:17" x14ac:dyDescent="0.25">
      <c r="L38" s="1">
        <v>44467</v>
      </c>
      <c r="M38" t="s">
        <v>76</v>
      </c>
      <c r="N38">
        <v>-0.16</v>
      </c>
      <c r="P38">
        <v>-8.479766818041079E-2</v>
      </c>
      <c r="Q38">
        <v>-8.6033539734751807E-2</v>
      </c>
    </row>
    <row r="39" spans="12:17" x14ac:dyDescent="0.25">
      <c r="L39" s="1">
        <v>44467</v>
      </c>
      <c r="M39" t="s">
        <v>71</v>
      </c>
      <c r="N39">
        <v>0.47</v>
      </c>
      <c r="P39">
        <v>8.9853284117501542E-2</v>
      </c>
      <c r="Q39">
        <v>9.1121437610326039E-2</v>
      </c>
    </row>
    <row r="40" spans="12:17" x14ac:dyDescent="0.25">
      <c r="L40" s="1"/>
      <c r="N40">
        <f>SUM(N2:N39)</f>
        <v>6.9499999999999984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B3C2-794D-4DCF-A590-F98B0B5649C4}">
  <dimension ref="L1:Q14"/>
  <sheetViews>
    <sheetView workbookViewId="0">
      <selection activeCell="O33" sqref="O33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44467</v>
      </c>
      <c r="M2" t="s">
        <v>43</v>
      </c>
      <c r="N2">
        <v>0.19</v>
      </c>
      <c r="P2">
        <v>-0.11677333474809526</v>
      </c>
      <c r="Q2">
        <v>-0.11808415749865407</v>
      </c>
    </row>
    <row r="3" spans="12:17" x14ac:dyDescent="0.25">
      <c r="L3" s="1">
        <v>44467</v>
      </c>
      <c r="M3" t="s">
        <v>65</v>
      </c>
      <c r="N3">
        <v>0.66</v>
      </c>
      <c r="P3">
        <v>3.5206800682820054E-2</v>
      </c>
      <c r="Q3">
        <v>3.5829829994069508E-2</v>
      </c>
    </row>
    <row r="4" spans="12:17" x14ac:dyDescent="0.25">
      <c r="L4" s="1">
        <v>44467</v>
      </c>
      <c r="M4" t="s">
        <v>75</v>
      </c>
      <c r="N4">
        <v>-0.57999999999999996</v>
      </c>
      <c r="P4">
        <v>-8.584575418429688E-2</v>
      </c>
      <c r="Q4">
        <v>-8.7088884747830345E-2</v>
      </c>
    </row>
    <row r="5" spans="12:17" x14ac:dyDescent="0.25">
      <c r="L5" s="1">
        <v>44467</v>
      </c>
      <c r="M5" t="s">
        <v>66</v>
      </c>
      <c r="N5">
        <v>0.96</v>
      </c>
      <c r="P5">
        <v>0.25900889651763709</v>
      </c>
      <c r="Q5">
        <v>0.25503932821694814</v>
      </c>
    </row>
    <row r="6" spans="12:17" x14ac:dyDescent="0.25">
      <c r="L6" s="1">
        <v>44468</v>
      </c>
      <c r="M6" t="s">
        <v>67</v>
      </c>
      <c r="N6">
        <v>-0.54</v>
      </c>
      <c r="P6">
        <v>-0.13217353609437141</v>
      </c>
      <c r="Q6">
        <v>-0.13339600542540717</v>
      </c>
    </row>
    <row r="7" spans="12:17" x14ac:dyDescent="0.25">
      <c r="L7" s="1">
        <v>44467</v>
      </c>
      <c r="M7" t="s">
        <v>61</v>
      </c>
      <c r="N7">
        <v>0.06</v>
      </c>
      <c r="P7">
        <v>-0.15946209715989715</v>
      </c>
      <c r="Q7">
        <v>-0.16028860236040043</v>
      </c>
    </row>
    <row r="8" spans="12:17" x14ac:dyDescent="0.25">
      <c r="L8" s="1">
        <v>44467</v>
      </c>
      <c r="M8" t="s">
        <v>28</v>
      </c>
      <c r="N8">
        <v>0.63</v>
      </c>
      <c r="P8">
        <v>-0.1140205265691807</v>
      </c>
      <c r="Q8">
        <v>-0.11533792022102714</v>
      </c>
    </row>
    <row r="9" spans="12:17" x14ac:dyDescent="0.25">
      <c r="L9" s="1">
        <v>44467</v>
      </c>
      <c r="M9" t="s">
        <v>62</v>
      </c>
      <c r="N9">
        <v>0.51</v>
      </c>
      <c r="P9">
        <v>-2.468440394702013E-3</v>
      </c>
      <c r="Q9">
        <v>-2.5137287152050491E-3</v>
      </c>
    </row>
    <row r="10" spans="12:17" x14ac:dyDescent="0.25">
      <c r="L10" s="1">
        <v>44467</v>
      </c>
      <c r="M10" t="s">
        <v>76</v>
      </c>
      <c r="N10">
        <v>-0.16</v>
      </c>
      <c r="P10">
        <v>-8.479766818041079E-2</v>
      </c>
      <c r="Q10">
        <v>-8.6033539734751807E-2</v>
      </c>
    </row>
    <row r="11" spans="12:17" x14ac:dyDescent="0.25">
      <c r="L11" s="1">
        <v>44467</v>
      </c>
      <c r="M11" t="s">
        <v>122</v>
      </c>
      <c r="N11">
        <v>-0.67</v>
      </c>
      <c r="P11">
        <v>-0.21562988737227104</v>
      </c>
      <c r="Q11">
        <v>-0.21447674718256809</v>
      </c>
    </row>
    <row r="14" spans="12:17" x14ac:dyDescent="0.25">
      <c r="L14" t="s">
        <v>42</v>
      </c>
      <c r="M14" t="s">
        <v>0</v>
      </c>
      <c r="N14" t="s">
        <v>35</v>
      </c>
      <c r="O14" t="s">
        <v>36</v>
      </c>
      <c r="P14" t="s">
        <v>39</v>
      </c>
      <c r="Q14" t="s">
        <v>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3BD4-79DE-4ADE-86D3-D5D7A6F399C8}">
  <dimension ref="B3:H12"/>
  <sheetViews>
    <sheetView topLeftCell="A28" workbookViewId="0">
      <selection activeCell="N67" sqref="N67"/>
    </sheetView>
  </sheetViews>
  <sheetFormatPr defaultRowHeight="15" x14ac:dyDescent="0.25"/>
  <sheetData>
    <row r="3" spans="2:8" x14ac:dyDescent="0.25">
      <c r="H3" t="s">
        <v>121</v>
      </c>
    </row>
    <row r="12" spans="2:8" x14ac:dyDescent="0.25">
      <c r="B12" t="s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7EC4-1DF2-4558-A9FB-01F2CCF06DB7}">
  <dimension ref="L1:Q42"/>
  <sheetViews>
    <sheetView workbookViewId="0">
      <selection activeCell="U28" sqref="U28"/>
    </sheetView>
  </sheetViews>
  <sheetFormatPr defaultRowHeight="15" x14ac:dyDescent="0.25"/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44459</v>
      </c>
      <c r="M2" t="s">
        <v>43</v>
      </c>
      <c r="N2">
        <v>0.42</v>
      </c>
      <c r="P2">
        <v>-5.537887203975108E-2</v>
      </c>
      <c r="Q2">
        <v>-5.6305616629498602E-2</v>
      </c>
    </row>
    <row r="3" spans="12:17" x14ac:dyDescent="0.25">
      <c r="L3" s="1">
        <v>44460</v>
      </c>
      <c r="M3" t="s">
        <v>65</v>
      </c>
      <c r="N3">
        <v>0.56999999999999995</v>
      </c>
      <c r="P3">
        <v>2.2561417109891534E-2</v>
      </c>
      <c r="Q3">
        <v>2.2969360979163068E-2</v>
      </c>
    </row>
    <row r="4" spans="12:17" x14ac:dyDescent="0.25">
      <c r="L4" s="1">
        <v>44460</v>
      </c>
      <c r="M4" t="s">
        <v>75</v>
      </c>
      <c r="N4">
        <v>-0.43</v>
      </c>
      <c r="P4">
        <v>7.3076166697235378E-2</v>
      </c>
      <c r="Q4">
        <v>7.4211919937574672E-2</v>
      </c>
    </row>
    <row r="5" spans="12:17" x14ac:dyDescent="0.25">
      <c r="L5" s="1">
        <v>44460</v>
      </c>
      <c r="M5" t="s">
        <v>66</v>
      </c>
      <c r="N5">
        <v>0.77</v>
      </c>
      <c r="P5">
        <v>7.6590786090552407E-2</v>
      </c>
      <c r="Q5">
        <v>7.7760074137281518E-2</v>
      </c>
    </row>
    <row r="6" spans="12:17" x14ac:dyDescent="0.25">
      <c r="L6" s="1">
        <v>44460</v>
      </c>
      <c r="M6" t="s">
        <v>67</v>
      </c>
      <c r="N6">
        <v>-0.48</v>
      </c>
      <c r="P6">
        <v>-0.11517251668977312</v>
      </c>
      <c r="Q6">
        <v>-0.11648748610945621</v>
      </c>
    </row>
    <row r="7" spans="12:17" x14ac:dyDescent="0.25">
      <c r="L7" s="1">
        <v>44459</v>
      </c>
      <c r="M7" t="s">
        <v>24</v>
      </c>
      <c r="N7">
        <v>0.79</v>
      </c>
      <c r="P7">
        <v>4.7040323888179823E-2</v>
      </c>
      <c r="Q7">
        <v>4.7848652272063051E-2</v>
      </c>
    </row>
    <row r="8" spans="12:17" x14ac:dyDescent="0.25">
      <c r="L8" s="1">
        <v>44459</v>
      </c>
      <c r="M8" t="s">
        <v>62</v>
      </c>
      <c r="N8">
        <v>0.73</v>
      </c>
      <c r="P8">
        <v>6.8727146128618813E-2</v>
      </c>
      <c r="Q8">
        <v>6.9817513031842054E-2</v>
      </c>
    </row>
    <row r="9" spans="12:17" x14ac:dyDescent="0.25">
      <c r="L9" s="1">
        <v>44459</v>
      </c>
      <c r="M9" t="s">
        <v>22</v>
      </c>
      <c r="N9">
        <v>0.35</v>
      </c>
      <c r="P9">
        <v>-9.8263061273492699E-2</v>
      </c>
      <c r="Q9">
        <v>-9.9568941218284107E-2</v>
      </c>
    </row>
    <row r="10" spans="12:17" x14ac:dyDescent="0.25">
      <c r="L10" s="1">
        <v>44459</v>
      </c>
      <c r="M10" t="s">
        <v>76</v>
      </c>
      <c r="N10">
        <v>0.39</v>
      </c>
      <c r="P10">
        <v>2.6001612150988062E-4</v>
      </c>
      <c r="Q10">
        <v>2.6478744821263947E-4</v>
      </c>
    </row>
    <row r="11" spans="12:17" x14ac:dyDescent="0.25">
      <c r="L11" s="1">
        <v>44459</v>
      </c>
      <c r="M11" t="s">
        <v>6</v>
      </c>
      <c r="N11">
        <v>-0.08</v>
      </c>
      <c r="P11">
        <v>-0.11395493593157975</v>
      </c>
      <c r="Q11">
        <v>-0.11527245362042036</v>
      </c>
    </row>
    <row r="12" spans="12:17" x14ac:dyDescent="0.25">
      <c r="L12" s="1">
        <v>44459</v>
      </c>
      <c r="M12" t="s">
        <v>24</v>
      </c>
      <c r="N12">
        <v>0.79</v>
      </c>
      <c r="P12">
        <v>4.7040323888179823E-2</v>
      </c>
      <c r="Q12">
        <v>4.7848652272063051E-2</v>
      </c>
    </row>
    <row r="13" spans="12:17" x14ac:dyDescent="0.25">
      <c r="L13" s="1" t="s">
        <v>42</v>
      </c>
      <c r="M13" t="s">
        <v>0</v>
      </c>
      <c r="N13" t="s">
        <v>35</v>
      </c>
      <c r="O13" t="s">
        <v>36</v>
      </c>
      <c r="P13" t="s">
        <v>39</v>
      </c>
      <c r="Q13" t="s">
        <v>40</v>
      </c>
    </row>
    <row r="14" spans="12:17" x14ac:dyDescent="0.25">
      <c r="L14" s="1">
        <v>44459</v>
      </c>
      <c r="M14" t="s">
        <v>20</v>
      </c>
      <c r="N14">
        <v>0.21</v>
      </c>
      <c r="P14">
        <v>-0.11664009684586729</v>
      </c>
      <c r="Q14">
        <v>-0.1179512994903459</v>
      </c>
    </row>
    <row r="15" spans="12:17" x14ac:dyDescent="0.25">
      <c r="L15" s="1">
        <v>44459</v>
      </c>
      <c r="M15" t="s">
        <v>27</v>
      </c>
      <c r="N15">
        <v>0.65</v>
      </c>
      <c r="P15">
        <v>2.7716011780086779E-2</v>
      </c>
      <c r="Q15">
        <v>2.8213369329245425E-2</v>
      </c>
    </row>
    <row r="16" spans="12:17" x14ac:dyDescent="0.25">
      <c r="L16" s="1">
        <v>44459</v>
      </c>
      <c r="M16" t="s">
        <v>30</v>
      </c>
      <c r="N16">
        <v>7.0000000000000007E-2</v>
      </c>
      <c r="P16">
        <v>-5.9809211883139604E-2</v>
      </c>
      <c r="Q16">
        <v>-6.0794062844375642E-2</v>
      </c>
    </row>
    <row r="17" spans="12:17" x14ac:dyDescent="0.25">
      <c r="L17" s="1">
        <v>44459</v>
      </c>
      <c r="M17" t="s">
        <v>23</v>
      </c>
      <c r="N17">
        <v>0.47</v>
      </c>
      <c r="P17">
        <v>-0.13170391765935918</v>
      </c>
      <c r="Q17">
        <v>-0.13293043331376206</v>
      </c>
    </row>
    <row r="18" spans="12:17" x14ac:dyDescent="0.25">
      <c r="L18" s="1">
        <v>44459</v>
      </c>
      <c r="M18" t="s">
        <v>26</v>
      </c>
      <c r="N18">
        <v>0.02</v>
      </c>
      <c r="P18">
        <v>-0.16492875712920221</v>
      </c>
      <c r="Q18">
        <v>-0.16563527316227467</v>
      </c>
    </row>
    <row r="19" spans="12:17" x14ac:dyDescent="0.25">
      <c r="L19" s="1">
        <v>44459</v>
      </c>
      <c r="M19" t="s">
        <v>3</v>
      </c>
      <c r="N19">
        <v>0.38</v>
      </c>
      <c r="P19">
        <v>-0.12604350250326846</v>
      </c>
      <c r="Q19">
        <v>-0.12731194890683711</v>
      </c>
    </row>
    <row r="20" spans="12:17" x14ac:dyDescent="0.25">
      <c r="L20" s="1">
        <v>44459</v>
      </c>
      <c r="M20" t="s">
        <v>22</v>
      </c>
      <c r="N20">
        <v>0.35</v>
      </c>
      <c r="P20">
        <v>-9.8263061273492699E-2</v>
      </c>
      <c r="Q20">
        <v>-9.9568941218284107E-2</v>
      </c>
    </row>
    <row r="21" spans="12:17" x14ac:dyDescent="0.25">
      <c r="L21" s="1">
        <v>44459</v>
      </c>
      <c r="M21" t="s">
        <v>45</v>
      </c>
      <c r="N21">
        <v>0.2</v>
      </c>
      <c r="P21">
        <v>-0.14306498804387546</v>
      </c>
      <c r="Q21">
        <v>-0.14416825418061258</v>
      </c>
    </row>
    <row r="22" spans="12:17" x14ac:dyDescent="0.25">
      <c r="L22" s="1">
        <v>44459</v>
      </c>
      <c r="M22" t="s">
        <v>46</v>
      </c>
      <c r="N22">
        <v>0.53</v>
      </c>
      <c r="P22">
        <v>-0.10150441771343134</v>
      </c>
      <c r="Q22">
        <v>-0.10281920048475499</v>
      </c>
    </row>
    <row r="23" spans="12:17" x14ac:dyDescent="0.25">
      <c r="L23" s="1">
        <v>44459</v>
      </c>
      <c r="M23" t="s">
        <v>47</v>
      </c>
      <c r="N23">
        <v>0.82</v>
      </c>
      <c r="P23">
        <v>6.0417670933460066E-2</v>
      </c>
      <c r="Q23">
        <v>6.1410220398091832E-2</v>
      </c>
    </row>
    <row r="24" spans="12:17" x14ac:dyDescent="0.25">
      <c r="L24" s="1">
        <v>44459</v>
      </c>
      <c r="M24" t="s">
        <v>59</v>
      </c>
      <c r="N24">
        <v>0.42</v>
      </c>
      <c r="P24">
        <v>-3.4572106339509044E-2</v>
      </c>
      <c r="Q24">
        <v>-3.5184710887544976E-2</v>
      </c>
    </row>
    <row r="25" spans="12:17" x14ac:dyDescent="0.25">
      <c r="L25" s="1">
        <v>44459</v>
      </c>
      <c r="M25" t="s">
        <v>61</v>
      </c>
      <c r="N25">
        <v>0.18</v>
      </c>
      <c r="P25">
        <v>-0.12696187771780901</v>
      </c>
      <c r="Q25">
        <v>-0.1282243690955733</v>
      </c>
    </row>
    <row r="26" spans="12:17" x14ac:dyDescent="0.25">
      <c r="L26" s="1">
        <v>44459</v>
      </c>
      <c r="M26" t="s">
        <v>5</v>
      </c>
      <c r="N26">
        <v>0.83</v>
      </c>
      <c r="P26">
        <v>5.2154881785664832E-2</v>
      </c>
      <c r="Q26">
        <v>5.3037178913737257E-2</v>
      </c>
    </row>
    <row r="27" spans="12:17" x14ac:dyDescent="0.25">
      <c r="L27" s="1">
        <v>44459</v>
      </c>
      <c r="M27" t="s">
        <v>63</v>
      </c>
      <c r="N27">
        <v>0.67</v>
      </c>
      <c r="P27">
        <v>-0.18083463514501519</v>
      </c>
      <c r="Q27">
        <v>-0.18110769063026164</v>
      </c>
    </row>
    <row r="28" spans="12:17" x14ac:dyDescent="0.25">
      <c r="L28" s="1">
        <v>44459</v>
      </c>
      <c r="M28" t="s">
        <v>64</v>
      </c>
      <c r="N28">
        <v>0.61</v>
      </c>
      <c r="P28">
        <v>0.15275913765804403</v>
      </c>
      <c r="Q28">
        <v>0.15371350484633892</v>
      </c>
    </row>
    <row r="29" spans="12:17" x14ac:dyDescent="0.25">
      <c r="L29" s="1">
        <v>44459</v>
      </c>
      <c r="M29" t="s">
        <v>62</v>
      </c>
      <c r="N29">
        <v>0.73</v>
      </c>
      <c r="P29">
        <v>6.8727146128618813E-2</v>
      </c>
      <c r="Q29">
        <v>6.9817513031842054E-2</v>
      </c>
    </row>
    <row r="30" spans="12:17" x14ac:dyDescent="0.25">
      <c r="L30" s="1">
        <v>44459</v>
      </c>
      <c r="M30" t="s">
        <v>60</v>
      </c>
      <c r="N30">
        <v>-0.2</v>
      </c>
      <c r="P30">
        <v>-7.3388826210715949E-2</v>
      </c>
      <c r="Q30">
        <v>-7.4527678937095027E-2</v>
      </c>
    </row>
    <row r="31" spans="12:17" x14ac:dyDescent="0.25">
      <c r="L31" s="1">
        <v>44459</v>
      </c>
      <c r="M31" t="s">
        <v>41</v>
      </c>
      <c r="N31">
        <v>0.14000000000000001</v>
      </c>
      <c r="P31">
        <v>0.29294884209143351</v>
      </c>
      <c r="Q31">
        <v>0.28587453861193241</v>
      </c>
    </row>
    <row r="32" spans="12:17" x14ac:dyDescent="0.25">
      <c r="L32" s="1">
        <v>44459</v>
      </c>
      <c r="M32" t="s">
        <v>69</v>
      </c>
      <c r="N32">
        <v>-0.06</v>
      </c>
      <c r="P32">
        <v>-0.12077086753295355</v>
      </c>
      <c r="Q32">
        <v>-0.1220673129351238</v>
      </c>
    </row>
    <row r="33" spans="12:17" x14ac:dyDescent="0.25">
      <c r="L33" s="1">
        <v>44459</v>
      </c>
      <c r="M33" t="s">
        <v>68</v>
      </c>
      <c r="N33">
        <v>0.1</v>
      </c>
      <c r="P33">
        <v>-8.0272477975412412E-2</v>
      </c>
      <c r="Q33">
        <v>-8.1473726622649234E-2</v>
      </c>
    </row>
    <row r="34" spans="12:17" x14ac:dyDescent="0.25">
      <c r="L34" s="1">
        <v>44459</v>
      </c>
      <c r="M34" t="s">
        <v>72</v>
      </c>
      <c r="N34">
        <v>-0.2</v>
      </c>
      <c r="P34">
        <v>-0.12693510712589934</v>
      </c>
      <c r="Q34">
        <v>-0.12819777668748222</v>
      </c>
    </row>
    <row r="35" spans="12:17" x14ac:dyDescent="0.25">
      <c r="L35" s="1">
        <v>44459</v>
      </c>
      <c r="M35" t="s">
        <v>73</v>
      </c>
      <c r="N35">
        <v>0.35</v>
      </c>
      <c r="P35">
        <v>-1.61185994227541E-2</v>
      </c>
      <c r="Q35">
        <v>-1.6412167380339994E-2</v>
      </c>
    </row>
    <row r="36" spans="12:17" x14ac:dyDescent="0.25">
      <c r="L36" s="1">
        <v>44459</v>
      </c>
      <c r="M36" t="s">
        <v>74</v>
      </c>
      <c r="N36">
        <v>0.28000000000000003</v>
      </c>
      <c r="P36">
        <v>-9.0184889147519563E-3</v>
      </c>
      <c r="Q36">
        <v>-9.1835922900169245E-3</v>
      </c>
    </row>
    <row r="37" spans="12:17" x14ac:dyDescent="0.25">
      <c r="L37" s="1">
        <v>44459</v>
      </c>
      <c r="M37" t="s">
        <v>70</v>
      </c>
      <c r="N37">
        <v>0.9</v>
      </c>
      <c r="P37">
        <v>8.8205955788850487E-2</v>
      </c>
      <c r="Q37">
        <v>8.9464354476934113E-2</v>
      </c>
    </row>
    <row r="38" spans="12:17" x14ac:dyDescent="0.25">
      <c r="L38" s="1">
        <v>44459</v>
      </c>
      <c r="M38" t="s">
        <v>76</v>
      </c>
      <c r="N38">
        <v>0.39</v>
      </c>
      <c r="P38">
        <v>2.6001612150988062E-4</v>
      </c>
      <c r="Q38">
        <v>2.6478744821263947E-4</v>
      </c>
    </row>
    <row r="39" spans="12:17" x14ac:dyDescent="0.25">
      <c r="L39" s="1">
        <v>44459</v>
      </c>
      <c r="M39" t="s">
        <v>71</v>
      </c>
      <c r="N39">
        <v>0.54</v>
      </c>
      <c r="P39">
        <v>7.968665712739853E-2</v>
      </c>
      <c r="Q39">
        <v>8.0883043211822853E-2</v>
      </c>
    </row>
    <row r="40" spans="12:17" x14ac:dyDescent="0.25">
      <c r="N40">
        <f>SUM(N2:N39)</f>
        <v>13.200000000000003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D466-AF31-4452-9070-BB24E2B4707C}">
  <dimension ref="L1:Q42"/>
  <sheetViews>
    <sheetView workbookViewId="0">
      <selection activeCell="T18" sqref="T18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44456</v>
      </c>
      <c r="M2" t="s">
        <v>1</v>
      </c>
      <c r="N2">
        <v>0.82</v>
      </c>
      <c r="P2">
        <v>0.3420807472309555</v>
      </c>
      <c r="Q2">
        <v>0.33646069302509757</v>
      </c>
    </row>
    <row r="3" spans="12:17" x14ac:dyDescent="0.25">
      <c r="L3" s="1">
        <v>44456</v>
      </c>
      <c r="M3" t="s">
        <v>64</v>
      </c>
      <c r="N3">
        <v>0.56999999999999995</v>
      </c>
      <c r="P3">
        <v>0.26180773894128423</v>
      </c>
      <c r="Q3">
        <v>0.26376555667920903</v>
      </c>
    </row>
    <row r="4" spans="12:17" x14ac:dyDescent="0.25">
      <c r="L4" s="1">
        <v>44456</v>
      </c>
      <c r="M4" t="s">
        <v>62</v>
      </c>
      <c r="N4">
        <v>0.66</v>
      </c>
      <c r="P4">
        <v>0.18839511887661003</v>
      </c>
      <c r="Q4">
        <v>0.19307001028088258</v>
      </c>
    </row>
    <row r="5" spans="12:17" x14ac:dyDescent="0.25">
      <c r="L5" s="1">
        <v>44456</v>
      </c>
      <c r="M5" t="s">
        <v>66</v>
      </c>
      <c r="N5">
        <v>0.75</v>
      </c>
      <c r="P5">
        <v>0.1679834625260406</v>
      </c>
      <c r="Q5">
        <v>0.17281324536113959</v>
      </c>
    </row>
    <row r="6" spans="12:17" x14ac:dyDescent="0.25">
      <c r="L6" s="1">
        <v>44456</v>
      </c>
      <c r="M6" t="s">
        <v>71</v>
      </c>
      <c r="N6">
        <v>0.6</v>
      </c>
      <c r="P6">
        <v>0.14794920154391758</v>
      </c>
      <c r="Q6">
        <v>0.15271532312953062</v>
      </c>
    </row>
    <row r="7" spans="12:17" x14ac:dyDescent="0.25">
      <c r="L7" s="1">
        <v>44456</v>
      </c>
      <c r="M7" t="s">
        <v>70</v>
      </c>
      <c r="N7">
        <v>0.83</v>
      </c>
      <c r="P7">
        <v>9.9132149774396952E-2</v>
      </c>
      <c r="Q7">
        <v>0.10298957215829559</v>
      </c>
    </row>
    <row r="8" spans="12:17" x14ac:dyDescent="0.25">
      <c r="L8" s="1">
        <v>44456</v>
      </c>
      <c r="M8" t="s">
        <v>27</v>
      </c>
      <c r="N8">
        <v>0.51</v>
      </c>
      <c r="P8">
        <v>8.003668063345025E-2</v>
      </c>
      <c r="Q8">
        <v>8.3305016311893867E-2</v>
      </c>
    </row>
    <row r="9" spans="12:17" x14ac:dyDescent="0.25">
      <c r="L9" s="1">
        <v>44456</v>
      </c>
      <c r="M9" t="s">
        <v>65</v>
      </c>
      <c r="N9">
        <v>0.5</v>
      </c>
      <c r="P9">
        <v>7.5648321781734945E-2</v>
      </c>
      <c r="Q9">
        <v>7.8766611254689006E-2</v>
      </c>
    </row>
    <row r="10" spans="12:17" x14ac:dyDescent="0.25">
      <c r="L10" s="1">
        <v>44456</v>
      </c>
      <c r="M10" t="s">
        <v>41</v>
      </c>
      <c r="N10">
        <v>0.05</v>
      </c>
      <c r="P10">
        <v>7.3955742254583012E-2</v>
      </c>
      <c r="Q10">
        <v>7.7014834014813252E-2</v>
      </c>
    </row>
    <row r="11" spans="12:17" x14ac:dyDescent="0.25">
      <c r="L11" s="1">
        <v>44456</v>
      </c>
      <c r="M11" t="s">
        <v>47</v>
      </c>
      <c r="N11">
        <v>0.85</v>
      </c>
      <c r="P11">
        <v>4.3818825128285707E-2</v>
      </c>
      <c r="Q11">
        <v>4.5719412314611921E-2</v>
      </c>
    </row>
    <row r="12" spans="12:17" x14ac:dyDescent="0.25">
      <c r="L12" s="1">
        <v>44456</v>
      </c>
      <c r="M12" t="s">
        <v>22</v>
      </c>
      <c r="N12">
        <v>0.46</v>
      </c>
      <c r="P12">
        <v>4.2909503978054001E-2</v>
      </c>
      <c r="Q12">
        <v>4.4772572470092566E-2</v>
      </c>
    </row>
    <row r="13" spans="12:17" x14ac:dyDescent="0.25">
      <c r="L13" s="1">
        <v>44456</v>
      </c>
      <c r="M13" t="s">
        <v>76</v>
      </c>
      <c r="N13">
        <v>0.44</v>
      </c>
      <c r="P13">
        <v>3.5302675966020373E-2</v>
      </c>
      <c r="Q13">
        <v>3.6847402554022322E-2</v>
      </c>
    </row>
    <row r="14" spans="12:17" x14ac:dyDescent="0.25">
      <c r="L14" s="1">
        <v>44456</v>
      </c>
      <c r="M14" t="s">
        <v>73</v>
      </c>
      <c r="N14">
        <v>0.43</v>
      </c>
      <c r="P14">
        <v>2.4197069382768062E-2</v>
      </c>
      <c r="Q14">
        <v>2.5264947322718837E-2</v>
      </c>
    </row>
    <row r="15" spans="12:17" x14ac:dyDescent="0.25">
      <c r="L15" s="1">
        <v>44456</v>
      </c>
      <c r="M15" t="s">
        <v>5</v>
      </c>
      <c r="N15">
        <v>0.86</v>
      </c>
      <c r="P15">
        <v>-4.4719511192583628E-3</v>
      </c>
      <c r="Q15">
        <v>-4.6707496611907377E-3</v>
      </c>
    </row>
    <row r="16" spans="12:17" x14ac:dyDescent="0.25">
      <c r="L16" s="1">
        <v>44456</v>
      </c>
      <c r="M16" t="s">
        <v>43</v>
      </c>
      <c r="N16">
        <v>0.49</v>
      </c>
      <c r="P16">
        <v>-0.10114248102153425</v>
      </c>
      <c r="Q16">
        <v>-0.10505530525183203</v>
      </c>
    </row>
    <row r="17" spans="12:17" x14ac:dyDescent="0.25">
      <c r="L17" s="1">
        <v>44456</v>
      </c>
      <c r="M17" t="s">
        <v>30</v>
      </c>
      <c r="N17">
        <v>0.17</v>
      </c>
      <c r="P17">
        <v>-0.1106695301028667</v>
      </c>
      <c r="Q17">
        <v>-0.11482599452131416</v>
      </c>
    </row>
    <row r="18" spans="12:17" x14ac:dyDescent="0.25">
      <c r="L18" s="1">
        <v>44456</v>
      </c>
      <c r="M18" t="s">
        <v>59</v>
      </c>
      <c r="N18">
        <v>0.45</v>
      </c>
      <c r="P18">
        <v>-0.12246312210759844</v>
      </c>
      <c r="Q18">
        <v>-0.1268748954331356</v>
      </c>
    </row>
    <row r="19" spans="12:17" x14ac:dyDescent="0.25">
      <c r="L19" s="1">
        <v>44456</v>
      </c>
      <c r="M19" t="s">
        <v>21</v>
      </c>
      <c r="N19">
        <v>0.2</v>
      </c>
      <c r="P19">
        <v>-0.12384777723194564</v>
      </c>
      <c r="Q19">
        <v>-0.12828595443221574</v>
      </c>
    </row>
    <row r="20" spans="12:17" x14ac:dyDescent="0.25">
      <c r="L20" s="1">
        <v>44456</v>
      </c>
      <c r="M20" t="s">
        <v>63</v>
      </c>
      <c r="N20">
        <v>0.73</v>
      </c>
      <c r="P20">
        <v>-0.12784088586468897</v>
      </c>
      <c r="Q20">
        <v>-0.13235081857901518</v>
      </c>
    </row>
    <row r="21" spans="12:17" x14ac:dyDescent="0.25">
      <c r="L21" s="1">
        <v>44456</v>
      </c>
      <c r="M21" t="s">
        <v>6</v>
      </c>
      <c r="N21">
        <v>0.03</v>
      </c>
      <c r="P21">
        <v>-0.13027788767610032</v>
      </c>
      <c r="Q21">
        <v>-0.13482834919280254</v>
      </c>
    </row>
    <row r="22" spans="12:17" x14ac:dyDescent="0.25">
      <c r="L22" s="1">
        <v>44456</v>
      </c>
      <c r="M22" t="s">
        <v>74</v>
      </c>
      <c r="N22">
        <v>0.33</v>
      </c>
      <c r="P22">
        <v>-0.13197744517918797</v>
      </c>
      <c r="Q22">
        <v>-0.13655467872456784</v>
      </c>
    </row>
    <row r="23" spans="12:17" x14ac:dyDescent="0.25">
      <c r="L23" s="1">
        <v>44456</v>
      </c>
      <c r="M23" t="s">
        <v>60</v>
      </c>
      <c r="N23">
        <v>-7.0000000000000007E-2</v>
      </c>
      <c r="P23">
        <v>-0.15146147770382595</v>
      </c>
      <c r="Q23">
        <v>-0.15625323264148866</v>
      </c>
    </row>
    <row r="24" spans="12:17" x14ac:dyDescent="0.25">
      <c r="L24" s="1">
        <v>44456</v>
      </c>
      <c r="M24" t="s">
        <v>68</v>
      </c>
      <c r="N24">
        <v>0.16</v>
      </c>
      <c r="P24">
        <v>-0.15583610489252891</v>
      </c>
      <c r="Q24">
        <v>-0.16065137671397958</v>
      </c>
    </row>
    <row r="25" spans="12:17" x14ac:dyDescent="0.25">
      <c r="L25" s="1">
        <v>44456</v>
      </c>
      <c r="M25" t="s">
        <v>46</v>
      </c>
      <c r="N25">
        <v>0.67</v>
      </c>
      <c r="P25">
        <v>-0.1726391576453046</v>
      </c>
      <c r="Q25">
        <v>-0.17745394759363434</v>
      </c>
    </row>
    <row r="26" spans="12:17" x14ac:dyDescent="0.25">
      <c r="L26" s="1">
        <v>44456</v>
      </c>
      <c r="M26" t="s">
        <v>61</v>
      </c>
      <c r="N26">
        <v>0.26</v>
      </c>
      <c r="P26">
        <v>-0.18639000064691341</v>
      </c>
      <c r="Q26">
        <v>-0.19109056012678988</v>
      </c>
    </row>
    <row r="27" spans="12:17" x14ac:dyDescent="0.25">
      <c r="L27" s="1">
        <v>44456</v>
      </c>
      <c r="M27" t="s">
        <v>26</v>
      </c>
      <c r="N27">
        <v>0.15</v>
      </c>
      <c r="P27">
        <v>-0.19761595320937173</v>
      </c>
      <c r="Q27">
        <v>-0.20214218348198226</v>
      </c>
    </row>
    <row r="28" spans="12:17" x14ac:dyDescent="0.25">
      <c r="L28" s="1">
        <v>44456</v>
      </c>
      <c r="M28" t="s">
        <v>69</v>
      </c>
      <c r="N28">
        <v>0.02</v>
      </c>
      <c r="P28">
        <v>-0.2167548734701604</v>
      </c>
      <c r="Q28">
        <v>-0.22080523019756221</v>
      </c>
    </row>
    <row r="29" spans="12:17" x14ac:dyDescent="0.25">
      <c r="L29" s="1">
        <v>44456</v>
      </c>
      <c r="M29" t="s">
        <v>45</v>
      </c>
      <c r="N29">
        <v>0.34</v>
      </c>
      <c r="P29">
        <v>-0.21866108649566549</v>
      </c>
      <c r="Q29">
        <v>-0.22265119877174155</v>
      </c>
    </row>
    <row r="30" spans="12:17" x14ac:dyDescent="0.25">
      <c r="L30" s="1">
        <v>44456</v>
      </c>
      <c r="M30" t="s">
        <v>28</v>
      </c>
      <c r="N30">
        <v>0.75</v>
      </c>
      <c r="P30">
        <v>-0.22356714861968632</v>
      </c>
      <c r="Q30">
        <v>-0.22739117148162363</v>
      </c>
    </row>
    <row r="31" spans="12:17" x14ac:dyDescent="0.25">
      <c r="L31" s="1">
        <v>44456</v>
      </c>
      <c r="M31" t="s">
        <v>25</v>
      </c>
      <c r="N31">
        <v>0.59</v>
      </c>
      <c r="P31">
        <v>-0.24551896553022504</v>
      </c>
      <c r="Q31">
        <v>-0.24839892677994013</v>
      </c>
    </row>
    <row r="32" spans="12:17" x14ac:dyDescent="0.25">
      <c r="L32" s="1">
        <v>44456</v>
      </c>
      <c r="M32" t="s">
        <v>2</v>
      </c>
      <c r="N32">
        <v>0.49</v>
      </c>
      <c r="P32">
        <v>-0.24752875306052402</v>
      </c>
      <c r="Q32">
        <v>-0.2503053785245023</v>
      </c>
    </row>
    <row r="33" spans="12:17" x14ac:dyDescent="0.25">
      <c r="L33" s="1">
        <v>44456</v>
      </c>
      <c r="M33" t="s">
        <v>3</v>
      </c>
      <c r="N33">
        <v>0.53</v>
      </c>
      <c r="P33">
        <v>-0.25344656100633339</v>
      </c>
      <c r="Q33">
        <v>-0.25590197117648195</v>
      </c>
    </row>
    <row r="34" spans="12:17" x14ac:dyDescent="0.25">
      <c r="L34" s="1">
        <v>44456</v>
      </c>
      <c r="M34" t="s">
        <v>75</v>
      </c>
      <c r="N34">
        <v>-0.33</v>
      </c>
      <c r="P34">
        <v>-0.26077780563686798</v>
      </c>
      <c r="Q34">
        <v>-0.26279971608073094</v>
      </c>
    </row>
    <row r="35" spans="12:17" x14ac:dyDescent="0.25">
      <c r="L35" s="1">
        <v>44456</v>
      </c>
      <c r="M35" t="s">
        <v>20</v>
      </c>
      <c r="N35">
        <v>0.37</v>
      </c>
      <c r="P35">
        <v>-0.26194302309150158</v>
      </c>
      <c r="Q35">
        <v>-0.26389236324605225</v>
      </c>
    </row>
    <row r="36" spans="12:17" x14ac:dyDescent="0.25">
      <c r="L36" s="1">
        <v>44456</v>
      </c>
      <c r="M36" t="s">
        <v>23</v>
      </c>
      <c r="N36">
        <v>0.62</v>
      </c>
      <c r="P36">
        <v>-0.30521174921623423</v>
      </c>
      <c r="Q36">
        <v>-0.30372397497221548</v>
      </c>
    </row>
    <row r="37" spans="12:17" x14ac:dyDescent="0.25">
      <c r="L37" s="1">
        <v>44455</v>
      </c>
      <c r="M37" t="s">
        <v>67</v>
      </c>
      <c r="N37">
        <v>-0.5</v>
      </c>
      <c r="P37">
        <v>-0.30651911145325111</v>
      </c>
      <c r="Q37">
        <v>-0.30490424987120623</v>
      </c>
    </row>
    <row r="38" spans="12:17" x14ac:dyDescent="0.25">
      <c r="L38" s="1">
        <v>44456</v>
      </c>
      <c r="M38" t="s">
        <v>24</v>
      </c>
      <c r="N38">
        <v>0.81</v>
      </c>
      <c r="P38">
        <v>-0.32185184580016762</v>
      </c>
      <c r="Q38">
        <v>-0.31864094338298898</v>
      </c>
    </row>
    <row r="39" spans="12:17" x14ac:dyDescent="0.25">
      <c r="L39" s="1">
        <v>44456</v>
      </c>
      <c r="M39" t="s">
        <v>72</v>
      </c>
      <c r="N39">
        <v>-7.0000000000000007E-2</v>
      </c>
      <c r="P39">
        <v>-0.32245377618405036</v>
      </c>
      <c r="Q39">
        <v>-0.31917621063638318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56CF-1A4B-4640-B567-CE190FBEF53A}">
  <dimension ref="L1:Y42"/>
  <sheetViews>
    <sheetView workbookViewId="0">
      <selection activeCell="M34" sqref="M34:W34"/>
    </sheetView>
  </sheetViews>
  <sheetFormatPr defaultRowHeight="15" x14ac:dyDescent="0.25"/>
  <cols>
    <col min="12" max="12" width="12.140625" customWidth="1"/>
    <col min="20" max="20" width="12.7109375" bestFit="1" customWidth="1"/>
  </cols>
  <sheetData>
    <row r="1" spans="12:25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  <c r="R1" t="s">
        <v>119</v>
      </c>
      <c r="T1" t="s">
        <v>42</v>
      </c>
      <c r="U1" t="s">
        <v>0</v>
      </c>
      <c r="V1" t="s">
        <v>35</v>
      </c>
      <c r="W1" t="s">
        <v>36</v>
      </c>
      <c r="X1" t="s">
        <v>39</v>
      </c>
      <c r="Y1" t="s">
        <v>40</v>
      </c>
    </row>
    <row r="2" spans="12:25" x14ac:dyDescent="0.25">
      <c r="L2" s="1">
        <v>44462</v>
      </c>
      <c r="M2" t="s">
        <v>1</v>
      </c>
      <c r="N2">
        <v>0.97</v>
      </c>
      <c r="P2">
        <v>8.7224059990051075E-2</v>
      </c>
      <c r="Q2">
        <v>8.8476289892051072E-2</v>
      </c>
      <c r="T2" s="1">
        <v>44463</v>
      </c>
      <c r="U2" t="s">
        <v>1</v>
      </c>
      <c r="V2">
        <v>0.98</v>
      </c>
      <c r="X2">
        <v>0.14067931516493723</v>
      </c>
      <c r="Y2">
        <v>0.14181293344805443</v>
      </c>
    </row>
    <row r="3" spans="12:25" x14ac:dyDescent="0.25">
      <c r="L3" s="1">
        <v>44462</v>
      </c>
      <c r="M3" t="s">
        <v>70</v>
      </c>
      <c r="N3">
        <v>0.93</v>
      </c>
      <c r="P3">
        <v>8.163193082552431E-3</v>
      </c>
      <c r="Q3">
        <v>8.3127017133701707E-3</v>
      </c>
      <c r="T3" s="1">
        <v>44463</v>
      </c>
      <c r="U3" t="s">
        <v>66</v>
      </c>
      <c r="V3">
        <v>0.91</v>
      </c>
      <c r="X3">
        <v>0.15810031661608756</v>
      </c>
      <c r="Y3">
        <v>0.15895449455876939</v>
      </c>
    </row>
    <row r="4" spans="12:25" x14ac:dyDescent="0.25">
      <c r="L4" s="1">
        <v>44462</v>
      </c>
      <c r="M4" t="s">
        <v>66</v>
      </c>
      <c r="N4">
        <v>0.86</v>
      </c>
      <c r="P4">
        <v>0.1124922209991692</v>
      </c>
      <c r="Q4">
        <v>0.11381211601844629</v>
      </c>
      <c r="T4" s="1">
        <v>44463</v>
      </c>
      <c r="U4" t="s">
        <v>70</v>
      </c>
      <c r="V4">
        <v>0.91</v>
      </c>
      <c r="X4">
        <v>5.5317530463471688E-2</v>
      </c>
      <c r="Y4">
        <v>5.6243445924655695E-2</v>
      </c>
    </row>
    <row r="5" spans="12:25" x14ac:dyDescent="0.25">
      <c r="L5" s="1">
        <v>44462</v>
      </c>
      <c r="M5" t="s">
        <v>47</v>
      </c>
      <c r="N5">
        <v>0.77</v>
      </c>
      <c r="P5">
        <v>3.0925530929226556E-2</v>
      </c>
      <c r="Q5">
        <v>3.1477413255641094E-2</v>
      </c>
      <c r="T5" s="1">
        <v>44463</v>
      </c>
      <c r="U5" t="s">
        <v>47</v>
      </c>
      <c r="V5">
        <v>0.75</v>
      </c>
      <c r="X5">
        <v>8.5643196396711835E-2</v>
      </c>
      <c r="Y5">
        <v>8.6884946796248211E-2</v>
      </c>
    </row>
    <row r="6" spans="12:25" x14ac:dyDescent="0.25">
      <c r="L6" s="1">
        <v>44462</v>
      </c>
      <c r="M6" t="s">
        <v>27</v>
      </c>
      <c r="N6">
        <v>0.71</v>
      </c>
      <c r="P6">
        <v>-2.0583258627610204E-2</v>
      </c>
      <c r="Q6">
        <v>-2.0956361392942702E-2</v>
      </c>
      <c r="T6" s="1">
        <v>44463</v>
      </c>
      <c r="U6" t="s">
        <v>64</v>
      </c>
      <c r="V6">
        <v>0.73</v>
      </c>
      <c r="X6">
        <v>0.18825935585025128</v>
      </c>
      <c r="Y6">
        <v>0.18828503032572821</v>
      </c>
    </row>
    <row r="7" spans="12:25" x14ac:dyDescent="0.25">
      <c r="L7" s="1">
        <v>44462</v>
      </c>
      <c r="M7" t="s">
        <v>5</v>
      </c>
      <c r="N7">
        <v>0.71</v>
      </c>
      <c r="P7">
        <v>8.7706568922185681E-3</v>
      </c>
      <c r="Q7">
        <v>8.9312435696204378E-3</v>
      </c>
      <c r="T7" s="1">
        <v>44463</v>
      </c>
      <c r="U7" t="s">
        <v>27</v>
      </c>
      <c r="V7">
        <v>0.7</v>
      </c>
      <c r="X7">
        <v>3.4499362739485895E-2</v>
      </c>
      <c r="Y7">
        <v>3.5110769659622496E-2</v>
      </c>
    </row>
    <row r="8" spans="12:25" x14ac:dyDescent="0.25">
      <c r="L8" s="1">
        <v>44462</v>
      </c>
      <c r="M8" t="s">
        <v>64</v>
      </c>
      <c r="N8">
        <v>0.7</v>
      </c>
      <c r="P8">
        <v>0.13290662809931492</v>
      </c>
      <c r="Q8">
        <v>0.13412260435770881</v>
      </c>
      <c r="T8" s="1">
        <v>44463</v>
      </c>
      <c r="U8" t="s">
        <v>5</v>
      </c>
      <c r="V8">
        <v>0.66</v>
      </c>
      <c r="X8">
        <v>5.4532099622052257E-2</v>
      </c>
      <c r="Y8">
        <v>5.5447341169420412E-2</v>
      </c>
    </row>
    <row r="9" spans="12:25" x14ac:dyDescent="0.25">
      <c r="L9" s="1">
        <v>44462</v>
      </c>
      <c r="M9" t="s">
        <v>24</v>
      </c>
      <c r="N9">
        <v>0.69</v>
      </c>
      <c r="P9">
        <v>1.9253609644143157E-2</v>
      </c>
      <c r="Q9">
        <v>1.9603148685922746E-2</v>
      </c>
      <c r="T9" s="1">
        <v>44463</v>
      </c>
      <c r="U9" t="s">
        <v>62</v>
      </c>
      <c r="V9">
        <v>0.66</v>
      </c>
      <c r="X9">
        <v>6.7220116917764874E-2</v>
      </c>
      <c r="Y9">
        <v>6.8293794588487583E-2</v>
      </c>
    </row>
    <row r="10" spans="12:25" x14ac:dyDescent="0.25">
      <c r="L10" s="1">
        <v>44462</v>
      </c>
      <c r="M10" t="s">
        <v>62</v>
      </c>
      <c r="N10">
        <v>0.69</v>
      </c>
      <c r="P10">
        <v>-3.625485047503132E-3</v>
      </c>
      <c r="Q10">
        <v>-3.6919880954364801E-3</v>
      </c>
      <c r="T10" s="1">
        <v>44463</v>
      </c>
      <c r="U10" t="s">
        <v>65</v>
      </c>
      <c r="V10">
        <v>0.65</v>
      </c>
      <c r="X10">
        <v>7.8730405722561986E-2</v>
      </c>
      <c r="Y10">
        <v>7.9918671674399089E-2</v>
      </c>
    </row>
    <row r="11" spans="12:25" x14ac:dyDescent="0.25">
      <c r="L11" s="1">
        <v>44462</v>
      </c>
      <c r="M11" t="s">
        <v>65</v>
      </c>
      <c r="N11">
        <v>0.63</v>
      </c>
      <c r="P11">
        <v>5.406469405466819E-2</v>
      </c>
      <c r="Q11">
        <v>5.4973533321410313E-2</v>
      </c>
      <c r="T11" s="1">
        <v>44463</v>
      </c>
      <c r="U11" t="s">
        <v>24</v>
      </c>
      <c r="V11">
        <v>0.64</v>
      </c>
      <c r="X11">
        <v>6.3736998822802454E-2</v>
      </c>
      <c r="Y11">
        <v>6.4770291757006548E-2</v>
      </c>
    </row>
    <row r="12" spans="12:25" x14ac:dyDescent="0.25">
      <c r="L12" s="1">
        <v>44462</v>
      </c>
      <c r="M12" t="s">
        <v>28</v>
      </c>
      <c r="N12">
        <v>0.54</v>
      </c>
      <c r="P12">
        <v>-0.16627975815793408</v>
      </c>
      <c r="Q12">
        <v>-0.16695439214312371</v>
      </c>
      <c r="T12" s="1">
        <v>44463</v>
      </c>
      <c r="U12" t="s">
        <v>25</v>
      </c>
      <c r="V12">
        <v>0.5</v>
      </c>
      <c r="X12">
        <v>-7.6251833152327433E-2</v>
      </c>
      <c r="Y12">
        <v>-7.7418013610820943E-2</v>
      </c>
    </row>
    <row r="13" spans="12:25" x14ac:dyDescent="0.25">
      <c r="L13" s="1">
        <v>44462</v>
      </c>
      <c r="M13" t="s">
        <v>63</v>
      </c>
      <c r="N13">
        <v>0.53</v>
      </c>
      <c r="P13">
        <v>-9.6625842460027908E-2</v>
      </c>
      <c r="Q13">
        <v>-9.7926006596047985E-2</v>
      </c>
      <c r="T13" s="1">
        <v>44463</v>
      </c>
      <c r="U13" t="s">
        <v>28</v>
      </c>
      <c r="V13">
        <v>0.49</v>
      </c>
      <c r="X13">
        <v>-0.14464148720356818</v>
      </c>
      <c r="Y13">
        <v>-0.14572335513224299</v>
      </c>
    </row>
    <row r="14" spans="12:25" x14ac:dyDescent="0.25">
      <c r="L14" s="1">
        <v>44462</v>
      </c>
      <c r="M14" t="s">
        <v>25</v>
      </c>
      <c r="N14">
        <v>0.51</v>
      </c>
      <c r="P14">
        <v>-0.13471115249694399</v>
      </c>
      <c r="Q14">
        <v>-0.13591022232660016</v>
      </c>
      <c r="T14" s="1">
        <v>44463</v>
      </c>
      <c r="U14" t="s">
        <v>63</v>
      </c>
      <c r="V14">
        <v>0.46</v>
      </c>
      <c r="X14">
        <v>-9.969277218765385E-2</v>
      </c>
      <c r="Y14">
        <v>-0.10100297819919445</v>
      </c>
    </row>
    <row r="15" spans="12:25" x14ac:dyDescent="0.25">
      <c r="L15" s="1">
        <v>44462</v>
      </c>
      <c r="M15" t="s">
        <v>71</v>
      </c>
      <c r="N15">
        <v>0.45</v>
      </c>
      <c r="P15">
        <v>7.4524982916022789E-2</v>
      </c>
      <c r="Q15">
        <v>7.5674909293656181E-2</v>
      </c>
      <c r="T15" s="1">
        <v>44463</v>
      </c>
      <c r="U15" t="s">
        <v>71</v>
      </c>
      <c r="V15">
        <v>0.44</v>
      </c>
      <c r="X15">
        <v>0.11884453632694703</v>
      </c>
      <c r="Y15">
        <v>0.12014863392473521</v>
      </c>
    </row>
    <row r="16" spans="12:25" x14ac:dyDescent="0.25">
      <c r="L16" s="1">
        <v>44462</v>
      </c>
      <c r="M16" t="s">
        <v>46</v>
      </c>
      <c r="N16">
        <v>0.39</v>
      </c>
      <c r="P16">
        <v>-0.10135986237622924</v>
      </c>
      <c r="Q16">
        <v>-0.1026743174606954</v>
      </c>
      <c r="T16" s="1">
        <v>44463</v>
      </c>
      <c r="U16" t="s">
        <v>46</v>
      </c>
      <c r="V16">
        <v>0.34</v>
      </c>
      <c r="X16">
        <v>-6.1088191438067034E-2</v>
      </c>
      <c r="Y16">
        <v>-6.2089143303332525E-2</v>
      </c>
    </row>
    <row r="17" spans="12:25" x14ac:dyDescent="0.25">
      <c r="L17" s="1">
        <v>44462</v>
      </c>
      <c r="M17" t="s">
        <v>23</v>
      </c>
      <c r="N17">
        <v>0.28999999999999998</v>
      </c>
      <c r="P17">
        <v>-0.1299558236057676</v>
      </c>
      <c r="Q17">
        <v>-0.13119662990058736</v>
      </c>
      <c r="T17" s="1">
        <v>44463</v>
      </c>
      <c r="U17" t="s">
        <v>41</v>
      </c>
      <c r="V17">
        <v>0.33</v>
      </c>
      <c r="X17">
        <v>0.22640507069708779</v>
      </c>
      <c r="Y17">
        <v>0.22466559465333585</v>
      </c>
    </row>
    <row r="18" spans="12:25" x14ac:dyDescent="0.25">
      <c r="L18" s="1">
        <v>44462</v>
      </c>
      <c r="M18" t="s">
        <v>59</v>
      </c>
      <c r="N18">
        <v>0.28999999999999998</v>
      </c>
      <c r="P18">
        <v>-0.15760965035707741</v>
      </c>
      <c r="Q18">
        <v>-0.1584735852549061</v>
      </c>
      <c r="T18" s="1">
        <v>44463</v>
      </c>
      <c r="U18" t="s">
        <v>43</v>
      </c>
      <c r="V18">
        <v>0.24</v>
      </c>
      <c r="X18">
        <v>-5.9194636138731591E-2</v>
      </c>
      <c r="Y18">
        <v>-6.0171640649990213E-2</v>
      </c>
    </row>
    <row r="19" spans="12:25" x14ac:dyDescent="0.25">
      <c r="L19" s="1">
        <v>44462</v>
      </c>
      <c r="M19" t="s">
        <v>43</v>
      </c>
      <c r="N19">
        <v>0.28000000000000003</v>
      </c>
      <c r="P19">
        <v>-0.12238217692080534</v>
      </c>
      <c r="Q19">
        <v>-0.12367117201639605</v>
      </c>
      <c r="T19" s="1">
        <v>44463</v>
      </c>
      <c r="U19" t="s">
        <v>59</v>
      </c>
      <c r="V19">
        <v>0.24</v>
      </c>
      <c r="X19">
        <v>-0.14002302395456681</v>
      </c>
      <c r="Y19">
        <v>-0.14116456759377952</v>
      </c>
    </row>
    <row r="20" spans="12:25" x14ac:dyDescent="0.25">
      <c r="L20" s="1">
        <v>44462</v>
      </c>
      <c r="M20" t="s">
        <v>41</v>
      </c>
      <c r="N20">
        <v>0.28000000000000003</v>
      </c>
      <c r="P20">
        <v>0.2345523300397061</v>
      </c>
      <c r="Q20">
        <v>0.23232108691121939</v>
      </c>
      <c r="T20" s="1">
        <v>44463</v>
      </c>
      <c r="U20" t="s">
        <v>23</v>
      </c>
      <c r="V20">
        <v>0.22</v>
      </c>
      <c r="X20">
        <v>-8.9937284095305714E-2</v>
      </c>
      <c r="Y20">
        <v>-9.1205914841196806E-2</v>
      </c>
    </row>
    <row r="21" spans="12:25" x14ac:dyDescent="0.25">
      <c r="L21" s="1">
        <v>44462</v>
      </c>
      <c r="M21" t="s">
        <v>76</v>
      </c>
      <c r="N21">
        <v>0.27</v>
      </c>
      <c r="P21">
        <v>-5.7129164503673065E-2</v>
      </c>
      <c r="Q21">
        <v>-5.8079288339433689E-2</v>
      </c>
      <c r="T21" s="1">
        <v>44463</v>
      </c>
      <c r="U21" t="s">
        <v>76</v>
      </c>
      <c r="V21">
        <v>0.21</v>
      </c>
      <c r="X21">
        <v>-2.571897254099095E-2</v>
      </c>
      <c r="Y21">
        <v>-2.6181941260323641E-2</v>
      </c>
    </row>
    <row r="22" spans="12:25" x14ac:dyDescent="0.25">
      <c r="L22" s="1">
        <v>44462</v>
      </c>
      <c r="M22" t="s">
        <v>3</v>
      </c>
      <c r="N22">
        <v>0.23</v>
      </c>
      <c r="P22">
        <v>-0.17233526897275578</v>
      </c>
      <c r="Q22">
        <v>-0.17285590340548251</v>
      </c>
      <c r="T22" s="1">
        <v>44463</v>
      </c>
      <c r="U22" t="s">
        <v>3</v>
      </c>
      <c r="V22">
        <v>0.18</v>
      </c>
      <c r="X22">
        <v>-0.13923195563120766</v>
      </c>
      <c r="Y22">
        <v>-0.14038281076090842</v>
      </c>
    </row>
    <row r="23" spans="12:25" x14ac:dyDescent="0.25">
      <c r="L23" s="1">
        <v>44462</v>
      </c>
      <c r="M23" t="s">
        <v>73</v>
      </c>
      <c r="N23">
        <v>0.22</v>
      </c>
      <c r="P23">
        <v>-3.6149351877878204E-2</v>
      </c>
      <c r="Q23">
        <v>-3.6787779572129475E-2</v>
      </c>
      <c r="T23" s="1">
        <v>44463</v>
      </c>
      <c r="U23" t="s">
        <v>73</v>
      </c>
      <c r="V23">
        <v>0.17</v>
      </c>
      <c r="X23">
        <v>1.9698177037050114E-3</v>
      </c>
      <c r="Y23">
        <v>2.0059601268964523E-3</v>
      </c>
    </row>
    <row r="24" spans="12:25" x14ac:dyDescent="0.25">
      <c r="L24" s="1">
        <v>44462</v>
      </c>
      <c r="M24" t="s">
        <v>2</v>
      </c>
      <c r="N24">
        <v>0.21</v>
      </c>
      <c r="P24">
        <v>-0.21487638030489695</v>
      </c>
      <c r="Q24">
        <v>-0.21376157362685777</v>
      </c>
      <c r="T24" s="1">
        <v>44463</v>
      </c>
      <c r="U24" t="s">
        <v>2</v>
      </c>
      <c r="V24">
        <v>0.16</v>
      </c>
      <c r="X24">
        <v>-0.17420343173116049</v>
      </c>
      <c r="Y24">
        <v>-0.17467283632035449</v>
      </c>
    </row>
    <row r="25" spans="12:25" x14ac:dyDescent="0.25">
      <c r="L25" s="1">
        <v>44462</v>
      </c>
      <c r="M25" t="s">
        <v>74</v>
      </c>
      <c r="N25">
        <v>0.18</v>
      </c>
      <c r="P25">
        <v>-6.3126658685971351E-2</v>
      </c>
      <c r="Q25">
        <v>-6.4152621795790815E-2</v>
      </c>
      <c r="T25" s="1">
        <v>44463</v>
      </c>
      <c r="U25" t="s">
        <v>74</v>
      </c>
      <c r="V25">
        <v>0.12</v>
      </c>
      <c r="X25">
        <v>-3.7597582724394188E-2</v>
      </c>
      <c r="Y25">
        <v>-3.825947153300694E-2</v>
      </c>
    </row>
    <row r="26" spans="12:25" x14ac:dyDescent="0.25">
      <c r="L26" s="1">
        <v>44462</v>
      </c>
      <c r="M26" t="s">
        <v>22</v>
      </c>
      <c r="N26">
        <v>0.17</v>
      </c>
      <c r="P26">
        <v>-0.10652340576571973</v>
      </c>
      <c r="Q26">
        <v>-0.10784544667379692</v>
      </c>
      <c r="T26" s="1">
        <v>44463</v>
      </c>
      <c r="U26" t="s">
        <v>22</v>
      </c>
      <c r="V26">
        <v>0.1</v>
      </c>
      <c r="X26">
        <v>-8.3360355891724011E-2</v>
      </c>
      <c r="Y26">
        <v>-8.4585802334640886E-2</v>
      </c>
    </row>
    <row r="27" spans="12:25" x14ac:dyDescent="0.25">
      <c r="L27" s="1">
        <v>44462</v>
      </c>
      <c r="M27" t="s">
        <v>21</v>
      </c>
      <c r="N27">
        <v>0.08</v>
      </c>
      <c r="P27">
        <v>-0.10994395539941965</v>
      </c>
      <c r="Q27">
        <v>-0.11126623442464427</v>
      </c>
      <c r="T27" s="1">
        <v>44463</v>
      </c>
      <c r="U27" t="s">
        <v>21</v>
      </c>
      <c r="V27">
        <v>0.03</v>
      </c>
      <c r="X27">
        <v>-3.1886350966771983E-2</v>
      </c>
      <c r="Y27">
        <v>-3.2454365056432892E-2</v>
      </c>
    </row>
    <row r="28" spans="12:25" x14ac:dyDescent="0.25">
      <c r="L28" s="1">
        <v>44462</v>
      </c>
      <c r="M28" t="s">
        <v>61</v>
      </c>
      <c r="N28">
        <v>0.06</v>
      </c>
      <c r="P28">
        <v>-0.15974162880278142</v>
      </c>
      <c r="Q28">
        <v>-0.16056234526196722</v>
      </c>
      <c r="T28" s="1">
        <v>44463</v>
      </c>
      <c r="U28" t="s">
        <v>61</v>
      </c>
      <c r="V28">
        <v>0.03</v>
      </c>
      <c r="X28">
        <v>-9.9121789835100241E-2</v>
      </c>
      <c r="Y28">
        <v>-0.10043034314288701</v>
      </c>
    </row>
    <row r="29" spans="12:25" x14ac:dyDescent="0.25">
      <c r="L29" s="1">
        <v>44462</v>
      </c>
      <c r="M29" t="s">
        <v>20</v>
      </c>
      <c r="N29">
        <v>0.05</v>
      </c>
      <c r="P29">
        <v>-0.15292615781056301</v>
      </c>
      <c r="Q29">
        <v>-0.15387759112095553</v>
      </c>
      <c r="T29" s="1">
        <v>44463</v>
      </c>
      <c r="U29" t="s">
        <v>20</v>
      </c>
      <c r="V29">
        <v>-0.01</v>
      </c>
      <c r="X29">
        <v>-0.10190900552988434</v>
      </c>
      <c r="Y29">
        <v>-0.10322467062964411</v>
      </c>
    </row>
    <row r="30" spans="12:25" x14ac:dyDescent="0.25">
      <c r="L30" s="1">
        <v>44462</v>
      </c>
      <c r="M30" t="s">
        <v>45</v>
      </c>
      <c r="N30">
        <v>0.04</v>
      </c>
      <c r="P30">
        <v>-0.1477613138856822</v>
      </c>
      <c r="Q30">
        <v>-0.14879764385280175</v>
      </c>
      <c r="T30" s="1">
        <v>44463</v>
      </c>
      <c r="U30" t="s">
        <v>45</v>
      </c>
      <c r="V30">
        <v>-0.02</v>
      </c>
      <c r="X30">
        <v>-0.11494052196190628</v>
      </c>
      <c r="Y30">
        <v>-0.11625601707989679</v>
      </c>
    </row>
    <row r="31" spans="12:25" x14ac:dyDescent="0.25">
      <c r="L31" s="1">
        <v>44462</v>
      </c>
      <c r="M31" t="s">
        <v>30</v>
      </c>
      <c r="N31">
        <v>-0.08</v>
      </c>
      <c r="P31">
        <v>-0.12975041422407552</v>
      </c>
      <c r="Q31">
        <v>-0.13099282035412654</v>
      </c>
      <c r="R31">
        <v>1</v>
      </c>
      <c r="T31" s="1">
        <v>44463</v>
      </c>
      <c r="U31" t="s">
        <v>30</v>
      </c>
      <c r="V31">
        <v>-0.12</v>
      </c>
      <c r="X31">
        <v>-9.669346361382497E-2</v>
      </c>
      <c r="Y31">
        <v>-9.7993879774849704E-2</v>
      </c>
    </row>
    <row r="32" spans="12:25" x14ac:dyDescent="0.25">
      <c r="L32" s="1">
        <v>44462</v>
      </c>
      <c r="M32" t="s">
        <v>68</v>
      </c>
      <c r="N32">
        <v>-0.09</v>
      </c>
      <c r="P32">
        <v>-0.12646326273780406</v>
      </c>
      <c r="Q32">
        <v>-0.12772902753492804</v>
      </c>
      <c r="T32" s="1">
        <v>44463</v>
      </c>
      <c r="U32" t="s">
        <v>68</v>
      </c>
      <c r="V32">
        <v>-0.15</v>
      </c>
      <c r="X32">
        <v>-8.0690600106278973E-2</v>
      </c>
      <c r="Y32">
        <v>-8.1895266884328188E-2</v>
      </c>
    </row>
    <row r="33" spans="12:25" x14ac:dyDescent="0.25">
      <c r="L33" s="1">
        <v>44462</v>
      </c>
      <c r="M33" t="s">
        <v>26</v>
      </c>
      <c r="N33">
        <v>-0.15</v>
      </c>
      <c r="P33">
        <v>-0.17745139465951021</v>
      </c>
      <c r="Q33">
        <v>-0.17782747852328157</v>
      </c>
      <c r="T33" s="1">
        <v>44463</v>
      </c>
      <c r="U33" t="s">
        <v>26</v>
      </c>
      <c r="V33">
        <v>-0.2</v>
      </c>
      <c r="X33">
        <v>-0.1309765308771362</v>
      </c>
      <c r="Y33">
        <v>-0.13220914020593275</v>
      </c>
    </row>
    <row r="34" spans="12:25" x14ac:dyDescent="0.25">
      <c r="L34" s="1">
        <v>44462</v>
      </c>
      <c r="M34" t="s">
        <v>69</v>
      </c>
      <c r="N34">
        <v>-0.18</v>
      </c>
      <c r="P34">
        <v>-0.19839992800103065</v>
      </c>
      <c r="Q34">
        <v>-0.19803900939741234</v>
      </c>
      <c r="T34" s="1">
        <v>44463</v>
      </c>
      <c r="U34" t="s">
        <v>69</v>
      </c>
      <c r="V34">
        <v>-0.22</v>
      </c>
      <c r="X34">
        <v>-0.15214808913150676</v>
      </c>
      <c r="Y34">
        <v>-0.15311308172460375</v>
      </c>
    </row>
    <row r="35" spans="12:25" x14ac:dyDescent="0.25">
      <c r="L35" s="1">
        <v>44462</v>
      </c>
      <c r="M35" t="s">
        <v>6</v>
      </c>
      <c r="N35">
        <v>-0.19</v>
      </c>
      <c r="P35">
        <v>-0.13207375776303504</v>
      </c>
      <c r="Q35">
        <v>-0.13329709418108565</v>
      </c>
      <c r="T35" s="1">
        <v>44463</v>
      </c>
      <c r="U35" t="s">
        <v>6</v>
      </c>
      <c r="V35">
        <v>-0.23</v>
      </c>
      <c r="X35">
        <v>-7.8697478027038067E-2</v>
      </c>
      <c r="Y35">
        <v>-7.9885460356313776E-2</v>
      </c>
    </row>
    <row r="36" spans="12:25" x14ac:dyDescent="0.25">
      <c r="L36" s="1">
        <v>44462</v>
      </c>
      <c r="M36" t="s">
        <v>60</v>
      </c>
      <c r="N36">
        <v>-0.32</v>
      </c>
      <c r="P36">
        <v>-0.11060590515016794</v>
      </c>
      <c r="Q36">
        <v>-0.11192777761564285</v>
      </c>
      <c r="T36" s="1">
        <v>44463</v>
      </c>
      <c r="U36" t="s">
        <v>60</v>
      </c>
      <c r="V36">
        <v>-0.35</v>
      </c>
      <c r="X36">
        <v>-6.9176418092304889E-2</v>
      </c>
      <c r="Y36">
        <v>-7.0271666297294838E-2</v>
      </c>
    </row>
    <row r="37" spans="12:25" x14ac:dyDescent="0.25">
      <c r="L37" s="1">
        <v>44462</v>
      </c>
      <c r="M37" t="s">
        <v>72</v>
      </c>
      <c r="N37">
        <v>-0.4</v>
      </c>
      <c r="P37">
        <v>-0.26068370108364497</v>
      </c>
      <c r="Q37">
        <v>-0.25658022239459782</v>
      </c>
      <c r="T37" s="1">
        <v>44463</v>
      </c>
      <c r="U37" t="s">
        <v>72</v>
      </c>
      <c r="V37">
        <v>-0.45</v>
      </c>
      <c r="X37">
        <v>-0.21229917561524697</v>
      </c>
      <c r="Y37">
        <v>-0.21131288652600924</v>
      </c>
    </row>
    <row r="38" spans="12:25" x14ac:dyDescent="0.25">
      <c r="L38" s="1">
        <v>44462</v>
      </c>
      <c r="M38" t="s">
        <v>75</v>
      </c>
      <c r="N38">
        <v>-0.49</v>
      </c>
      <c r="P38">
        <v>6.1223434367092495E-2</v>
      </c>
      <c r="Q38">
        <v>6.2226070569208855E-2</v>
      </c>
      <c r="T38" s="1">
        <v>44462</v>
      </c>
      <c r="U38" t="s">
        <v>67</v>
      </c>
      <c r="V38">
        <v>-0.5</v>
      </c>
      <c r="X38">
        <v>-2.5300173435726683E-2</v>
      </c>
      <c r="Y38">
        <v>-2.5755888485221975E-2</v>
      </c>
    </row>
    <row r="39" spans="12:25" x14ac:dyDescent="0.25">
      <c r="L39" s="1">
        <v>44463</v>
      </c>
      <c r="M39" t="s">
        <v>67</v>
      </c>
      <c r="N39">
        <v>-0.5</v>
      </c>
      <c r="P39">
        <v>-2.53076188250984E-2</v>
      </c>
      <c r="Q39">
        <v>-2.5763462953199097E-2</v>
      </c>
      <c r="T39" s="1">
        <v>44463</v>
      </c>
      <c r="U39" t="s">
        <v>75</v>
      </c>
      <c r="V39">
        <v>-0.55000000000000004</v>
      </c>
      <c r="X39">
        <v>-6.7719716218675924E-2</v>
      </c>
      <c r="Y39">
        <v>-6.8798980067833068E-2</v>
      </c>
    </row>
    <row r="40" spans="12:25" x14ac:dyDescent="0.25">
      <c r="L40" s="1"/>
      <c r="N40">
        <f>SUM(N2:N39)</f>
        <v>10.329999999999997</v>
      </c>
      <c r="T40" s="1"/>
      <c r="V40">
        <f>SUM(V2:V39)</f>
        <v>9.0500000000000007</v>
      </c>
    </row>
    <row r="42" spans="12:25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0063-2AEB-4622-AA53-20E36645FE9E}">
  <dimension ref="L1:Q42"/>
  <sheetViews>
    <sheetView workbookViewId="0">
      <selection activeCell="G17" sqref="G17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44462</v>
      </c>
      <c r="M2" t="s">
        <v>67</v>
      </c>
      <c r="N2">
        <v>-0.48</v>
      </c>
      <c r="P2">
        <v>-5.4918675220495601E-2</v>
      </c>
      <c r="Q2">
        <v>-5.5839183595777393E-2</v>
      </c>
    </row>
    <row r="3" spans="12:17" x14ac:dyDescent="0.25">
      <c r="L3" s="1">
        <v>44462</v>
      </c>
      <c r="M3" t="s">
        <v>75</v>
      </c>
      <c r="N3">
        <v>-0.45</v>
      </c>
      <c r="P3">
        <v>6.1205876720275137E-2</v>
      </c>
      <c r="Q3">
        <v>6.2208294454977886E-2</v>
      </c>
    </row>
    <row r="4" spans="12:17" x14ac:dyDescent="0.25">
      <c r="L4" s="1">
        <v>44461</v>
      </c>
      <c r="M4" t="s">
        <v>72</v>
      </c>
      <c r="N4">
        <v>-0.36</v>
      </c>
      <c r="P4">
        <v>-0.21177073355598475</v>
      </c>
      <c r="Q4">
        <v>-0.2108103027244895</v>
      </c>
    </row>
    <row r="5" spans="12:17" x14ac:dyDescent="0.25">
      <c r="L5" s="1">
        <v>44461</v>
      </c>
      <c r="M5" t="s">
        <v>60</v>
      </c>
      <c r="N5">
        <v>-0.3</v>
      </c>
      <c r="P5">
        <v>-0.13361810420593379</v>
      </c>
      <c r="Q5">
        <v>-0.13482757207146909</v>
      </c>
    </row>
    <row r="6" spans="12:17" x14ac:dyDescent="0.25">
      <c r="L6" s="1">
        <v>44461</v>
      </c>
      <c r="M6" t="s">
        <v>6</v>
      </c>
      <c r="N6">
        <v>-0.18</v>
      </c>
      <c r="P6">
        <v>-0.16986973032538802</v>
      </c>
      <c r="Q6">
        <v>-0.17045527495335233</v>
      </c>
    </row>
    <row r="7" spans="12:17" x14ac:dyDescent="0.25">
      <c r="L7" s="1">
        <v>44461</v>
      </c>
      <c r="M7" t="s">
        <v>69</v>
      </c>
      <c r="N7">
        <v>-0.16</v>
      </c>
      <c r="P7">
        <v>-0.26598331837105921</v>
      </c>
      <c r="Q7">
        <v>-0.26144319074871719</v>
      </c>
    </row>
    <row r="8" spans="12:17" x14ac:dyDescent="0.25">
      <c r="L8" s="1">
        <v>44461</v>
      </c>
      <c r="M8" t="s">
        <v>26</v>
      </c>
      <c r="N8">
        <v>-0.12</v>
      </c>
      <c r="P8">
        <v>-0.20903363763321339</v>
      </c>
      <c r="Q8">
        <v>-0.20820447207025278</v>
      </c>
    </row>
    <row r="9" spans="12:17" x14ac:dyDescent="0.25">
      <c r="L9" s="1">
        <v>44461</v>
      </c>
      <c r="M9" t="s">
        <v>68</v>
      </c>
      <c r="N9">
        <v>-0.06</v>
      </c>
      <c r="P9">
        <v>-0.1571540006769368</v>
      </c>
      <c r="Q9">
        <v>-0.15802689519235105</v>
      </c>
    </row>
    <row r="10" spans="12:17" x14ac:dyDescent="0.25">
      <c r="L10" s="1">
        <v>44461</v>
      </c>
      <c r="M10" t="s">
        <v>30</v>
      </c>
      <c r="N10">
        <v>-0.05</v>
      </c>
      <c r="P10">
        <v>-0.16615261190122801</v>
      </c>
      <c r="Q10">
        <v>-0.1668302844833314</v>
      </c>
    </row>
    <row r="11" spans="12:17" x14ac:dyDescent="0.25">
      <c r="L11" s="1">
        <v>44461</v>
      </c>
      <c r="M11" t="s">
        <v>45</v>
      </c>
      <c r="N11">
        <v>7.0000000000000007E-2</v>
      </c>
      <c r="P11">
        <v>-0.2082662528299013</v>
      </c>
      <c r="Q11">
        <v>-0.20747309033358347</v>
      </c>
    </row>
    <row r="12" spans="12:17" x14ac:dyDescent="0.25">
      <c r="L12" s="1">
        <v>44461</v>
      </c>
      <c r="M12" t="s">
        <v>61</v>
      </c>
      <c r="N12">
        <v>7.0000000000000007E-2</v>
      </c>
      <c r="P12">
        <v>-0.2016301072714296</v>
      </c>
      <c r="Q12">
        <v>-0.20113387705634092</v>
      </c>
    </row>
    <row r="13" spans="12:17" x14ac:dyDescent="0.25">
      <c r="L13" s="1">
        <v>44461</v>
      </c>
      <c r="M13" t="s">
        <v>21</v>
      </c>
      <c r="N13">
        <v>0.08</v>
      </c>
      <c r="P13">
        <v>-0.15970169054530686</v>
      </c>
      <c r="Q13">
        <v>-0.16052323634152824</v>
      </c>
    </row>
    <row r="14" spans="12:17" x14ac:dyDescent="0.25">
      <c r="L14" s="1">
        <v>44461</v>
      </c>
      <c r="M14" t="s">
        <v>20</v>
      </c>
      <c r="N14">
        <v>0.08</v>
      </c>
      <c r="P14">
        <v>-0.19789865142484819</v>
      </c>
      <c r="Q14">
        <v>-0.19755819733639038</v>
      </c>
    </row>
    <row r="15" spans="12:17" x14ac:dyDescent="0.25">
      <c r="L15" s="1">
        <v>44461</v>
      </c>
      <c r="M15" t="s">
        <v>74</v>
      </c>
      <c r="N15">
        <v>0.2</v>
      </c>
      <c r="P15">
        <v>-7.9948208979673349E-2</v>
      </c>
      <c r="Q15">
        <v>-8.1146776623953906E-2</v>
      </c>
    </row>
    <row r="16" spans="12:17" x14ac:dyDescent="0.25">
      <c r="L16" s="1">
        <v>44461</v>
      </c>
      <c r="M16" t="s">
        <v>22</v>
      </c>
      <c r="N16">
        <v>0.21</v>
      </c>
      <c r="P16">
        <v>-0.15815707028149714</v>
      </c>
      <c r="Q16">
        <v>-0.15901011237814786</v>
      </c>
    </row>
    <row r="17" spans="12:17" x14ac:dyDescent="0.25">
      <c r="L17" s="1">
        <v>44461</v>
      </c>
      <c r="M17" t="s">
        <v>2</v>
      </c>
      <c r="N17">
        <v>0.24</v>
      </c>
      <c r="P17">
        <v>-0.23750027484363057</v>
      </c>
      <c r="Q17">
        <v>-0.23508057317036843</v>
      </c>
    </row>
    <row r="18" spans="12:17" x14ac:dyDescent="0.25">
      <c r="L18" s="1">
        <v>44461</v>
      </c>
      <c r="M18" t="s">
        <v>3</v>
      </c>
      <c r="N18">
        <v>0.25</v>
      </c>
      <c r="P18">
        <v>-0.18269821377503789</v>
      </c>
      <c r="Q18">
        <v>-0.18291194764851357</v>
      </c>
    </row>
    <row r="19" spans="12:17" x14ac:dyDescent="0.25">
      <c r="L19" s="1">
        <v>44461</v>
      </c>
      <c r="M19" t="s">
        <v>41</v>
      </c>
      <c r="N19">
        <v>0.25</v>
      </c>
      <c r="P19">
        <v>0.18647570748038853</v>
      </c>
      <c r="Q19">
        <v>0.18656351525494452</v>
      </c>
    </row>
    <row r="20" spans="12:17" x14ac:dyDescent="0.25">
      <c r="L20" s="1">
        <v>44461</v>
      </c>
      <c r="M20" t="s">
        <v>73</v>
      </c>
      <c r="N20">
        <v>0.25</v>
      </c>
      <c r="P20">
        <v>-4.03266277617031E-2</v>
      </c>
      <c r="Q20">
        <v>-4.1032042573053255E-2</v>
      </c>
    </row>
    <row r="21" spans="12:17" x14ac:dyDescent="0.25">
      <c r="L21" s="1">
        <v>44461</v>
      </c>
      <c r="M21" t="s">
        <v>76</v>
      </c>
      <c r="N21">
        <v>0.27</v>
      </c>
      <c r="P21">
        <v>-7.6502997602278369E-2</v>
      </c>
      <c r="Q21">
        <v>-7.7671483416802314E-2</v>
      </c>
    </row>
    <row r="22" spans="12:17" x14ac:dyDescent="0.25">
      <c r="L22" s="1">
        <v>44461</v>
      </c>
      <c r="M22" t="s">
        <v>43</v>
      </c>
      <c r="N22">
        <v>0.3</v>
      </c>
      <c r="P22">
        <v>-0.15823003911105385</v>
      </c>
      <c r="Q22">
        <v>-0.15908161861311729</v>
      </c>
    </row>
    <row r="23" spans="12:17" x14ac:dyDescent="0.25">
      <c r="L23" s="1">
        <v>44461</v>
      </c>
      <c r="M23" t="s">
        <v>59</v>
      </c>
      <c r="N23">
        <v>0.31</v>
      </c>
      <c r="P23">
        <v>-0.17213366763512752</v>
      </c>
      <c r="Q23">
        <v>-0.17265972461448637</v>
      </c>
    </row>
    <row r="24" spans="12:17" x14ac:dyDescent="0.25">
      <c r="L24" s="1">
        <v>44461</v>
      </c>
      <c r="M24" t="s">
        <v>23</v>
      </c>
      <c r="N24">
        <v>0.32</v>
      </c>
      <c r="P24">
        <v>-0.18988770396251226</v>
      </c>
      <c r="Q24">
        <v>-0.18985514143395932</v>
      </c>
    </row>
    <row r="25" spans="12:17" x14ac:dyDescent="0.25">
      <c r="L25" s="1">
        <v>44461</v>
      </c>
      <c r="M25" t="s">
        <v>46</v>
      </c>
      <c r="N25">
        <v>0.41</v>
      </c>
      <c r="P25">
        <v>-0.15741349843370803</v>
      </c>
      <c r="Q25">
        <v>-0.15828130225451428</v>
      </c>
    </row>
    <row r="26" spans="12:17" x14ac:dyDescent="0.25">
      <c r="L26" s="1">
        <v>44461</v>
      </c>
      <c r="M26" t="s">
        <v>71</v>
      </c>
      <c r="N26">
        <v>0.5</v>
      </c>
      <c r="P26">
        <v>-6.1206662812956864E-2</v>
      </c>
      <c r="Q26">
        <v>-6.220909033017008E-2</v>
      </c>
    </row>
    <row r="27" spans="12:17" x14ac:dyDescent="0.25">
      <c r="L27" s="1">
        <v>44461</v>
      </c>
      <c r="M27" t="s">
        <v>25</v>
      </c>
      <c r="N27">
        <v>0.51</v>
      </c>
      <c r="P27">
        <v>-0.21507168395897081</v>
      </c>
      <c r="Q27">
        <v>-0.2139469745593908</v>
      </c>
    </row>
    <row r="28" spans="12:17" x14ac:dyDescent="0.25">
      <c r="L28" s="1">
        <v>44461</v>
      </c>
      <c r="M28" t="s">
        <v>28</v>
      </c>
      <c r="N28">
        <v>0.56999999999999995</v>
      </c>
      <c r="P28">
        <v>-0.2037835640401269</v>
      </c>
      <c r="Q28">
        <v>-0.2031937909466022</v>
      </c>
    </row>
    <row r="29" spans="12:17" x14ac:dyDescent="0.25">
      <c r="L29" s="1">
        <v>44461</v>
      </c>
      <c r="M29" t="s">
        <v>63</v>
      </c>
      <c r="N29">
        <v>0.56999999999999995</v>
      </c>
      <c r="P29">
        <v>-0.10795073050188976</v>
      </c>
      <c r="Q29">
        <v>-0.10927334365704409</v>
      </c>
    </row>
    <row r="30" spans="12:17" x14ac:dyDescent="0.25">
      <c r="L30" s="1">
        <v>44462</v>
      </c>
      <c r="M30" t="s">
        <v>65</v>
      </c>
      <c r="N30">
        <v>0.64</v>
      </c>
      <c r="P30">
        <v>5.3988842283243174E-2</v>
      </c>
      <c r="Q30">
        <v>5.4896639060649254E-2</v>
      </c>
    </row>
    <row r="31" spans="12:17" x14ac:dyDescent="0.25">
      <c r="L31" s="1">
        <v>44461</v>
      </c>
      <c r="M31" t="s">
        <v>62</v>
      </c>
      <c r="N31">
        <v>0.66</v>
      </c>
      <c r="P31">
        <v>-1.7925567938237307E-2</v>
      </c>
      <c r="Q31">
        <v>-1.8251464191663267E-2</v>
      </c>
    </row>
    <row r="32" spans="12:17" x14ac:dyDescent="0.25">
      <c r="L32" s="1">
        <v>44461</v>
      </c>
      <c r="M32" t="s">
        <v>24</v>
      </c>
      <c r="N32">
        <v>0.71</v>
      </c>
      <c r="P32">
        <v>-7.1559773383022942E-3</v>
      </c>
      <c r="Q32">
        <v>-7.2870971409530793E-3</v>
      </c>
    </row>
    <row r="33" spans="12:17" x14ac:dyDescent="0.25">
      <c r="L33" s="1">
        <v>44461</v>
      </c>
      <c r="M33" t="s">
        <v>27</v>
      </c>
      <c r="N33">
        <v>0.71</v>
      </c>
      <c r="P33">
        <v>-9.5336272454068796E-2</v>
      </c>
      <c r="Q33">
        <v>-9.6631369877305848E-2</v>
      </c>
    </row>
    <row r="34" spans="12:17" x14ac:dyDescent="0.25">
      <c r="L34" s="1">
        <v>44461</v>
      </c>
      <c r="M34" t="s">
        <v>64</v>
      </c>
      <c r="N34">
        <v>0.71</v>
      </c>
      <c r="P34">
        <v>9.9322153682470174E-2</v>
      </c>
      <c r="Q34">
        <v>0.10063129833796872</v>
      </c>
    </row>
    <row r="35" spans="12:17" x14ac:dyDescent="0.25">
      <c r="L35" s="1">
        <v>44461</v>
      </c>
      <c r="M35" t="s">
        <v>5</v>
      </c>
      <c r="N35">
        <v>0.73</v>
      </c>
      <c r="P35">
        <v>-2.681544442609712E-2</v>
      </c>
      <c r="Q35">
        <v>-2.7297336054625806E-2</v>
      </c>
    </row>
    <row r="36" spans="12:17" x14ac:dyDescent="0.25">
      <c r="L36" s="1">
        <v>44461</v>
      </c>
      <c r="M36" t="s">
        <v>47</v>
      </c>
      <c r="N36">
        <v>0.76</v>
      </c>
      <c r="P36">
        <v>-1.6442195732244098E-2</v>
      </c>
      <c r="Q36">
        <v>-1.6741565906584016E-2</v>
      </c>
    </row>
    <row r="37" spans="12:17" x14ac:dyDescent="0.25">
      <c r="L37" s="1">
        <v>44462</v>
      </c>
      <c r="M37" t="s">
        <v>66</v>
      </c>
      <c r="N37">
        <v>0.85</v>
      </c>
      <c r="P37">
        <v>0.11287739413650413</v>
      </c>
      <c r="Q37">
        <v>0.11419673509343241</v>
      </c>
    </row>
    <row r="38" spans="12:17" x14ac:dyDescent="0.25">
      <c r="L38" s="1">
        <v>44461</v>
      </c>
      <c r="M38" t="s">
        <v>70</v>
      </c>
      <c r="N38">
        <v>0.93</v>
      </c>
      <c r="P38">
        <v>-3.1935079309492589E-2</v>
      </c>
      <c r="Q38">
        <v>-3.2503909072697457E-2</v>
      </c>
    </row>
    <row r="39" spans="12:17" x14ac:dyDescent="0.25">
      <c r="L39" s="1">
        <v>44461</v>
      </c>
      <c r="M39" t="s">
        <v>1</v>
      </c>
      <c r="N39">
        <v>0.96</v>
      </c>
      <c r="P39">
        <v>3.3657565407942736E-2</v>
      </c>
      <c r="Q39">
        <v>3.4255071606098184E-2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8F67-1671-4FC2-9B16-D8F915A7F79B}">
  <dimension ref="L1:Q43"/>
  <sheetViews>
    <sheetView workbookViewId="0">
      <selection activeCell="M28" sqref="M28"/>
    </sheetView>
  </sheetViews>
  <sheetFormatPr defaultRowHeight="15" x14ac:dyDescent="0.25"/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44460</v>
      </c>
      <c r="M2" t="s">
        <v>43</v>
      </c>
      <c r="N2">
        <v>0.34</v>
      </c>
      <c r="P2">
        <v>-0.14661799799979869</v>
      </c>
      <c r="Q2">
        <v>-0.14767151202460427</v>
      </c>
    </row>
    <row r="3" spans="12:17" x14ac:dyDescent="0.25">
      <c r="L3" s="1">
        <v>44461</v>
      </c>
      <c r="M3" t="s">
        <v>65</v>
      </c>
      <c r="N3">
        <v>0.6</v>
      </c>
      <c r="P3">
        <v>3.7429539584372534E-2</v>
      </c>
      <c r="Q3">
        <v>3.8088718704394335E-2</v>
      </c>
    </row>
    <row r="4" spans="12:17" x14ac:dyDescent="0.25">
      <c r="L4" s="1">
        <v>44461</v>
      </c>
      <c r="M4" t="s">
        <v>75</v>
      </c>
      <c r="N4">
        <v>-0.41</v>
      </c>
      <c r="P4">
        <v>5.6215067204553132E-2</v>
      </c>
      <c r="Q4">
        <v>5.7153048677729537E-2</v>
      </c>
    </row>
    <row r="5" spans="12:17" x14ac:dyDescent="0.25">
      <c r="L5" s="1">
        <v>44461</v>
      </c>
      <c r="M5" t="s">
        <v>66</v>
      </c>
      <c r="N5">
        <v>0.79</v>
      </c>
      <c r="P5">
        <v>6.5979253368764521E-2</v>
      </c>
      <c r="Q5">
        <v>6.7038830068809369E-2</v>
      </c>
    </row>
    <row r="6" spans="12:17" x14ac:dyDescent="0.25">
      <c r="L6" s="1">
        <v>44461</v>
      </c>
      <c r="M6" t="s">
        <v>67</v>
      </c>
      <c r="N6">
        <v>-0.49</v>
      </c>
      <c r="P6">
        <v>-5.2722832074789394E-3</v>
      </c>
      <c r="Q6">
        <v>-5.3689530350878182E-3</v>
      </c>
    </row>
    <row r="7" spans="12:17" x14ac:dyDescent="0.25">
      <c r="L7" s="1">
        <v>44460</v>
      </c>
      <c r="M7" t="s">
        <v>2</v>
      </c>
      <c r="N7">
        <v>0.28000000000000003</v>
      </c>
      <c r="P7">
        <v>-0.23890207912805519</v>
      </c>
      <c r="Q7">
        <v>-0.23639077483775536</v>
      </c>
    </row>
    <row r="8" spans="12:17" x14ac:dyDescent="0.25">
      <c r="L8" s="1">
        <v>44460</v>
      </c>
      <c r="M8" t="s">
        <v>1</v>
      </c>
      <c r="N8">
        <v>0.95</v>
      </c>
      <c r="P8">
        <v>6.1381634003259092E-2</v>
      </c>
      <c r="Q8">
        <v>6.2386235989358427E-2</v>
      </c>
    </row>
    <row r="9" spans="12:17" x14ac:dyDescent="0.25">
      <c r="L9" s="1">
        <v>44460</v>
      </c>
      <c r="M9" t="s">
        <v>28</v>
      </c>
      <c r="N9">
        <v>0.6</v>
      </c>
      <c r="P9">
        <v>-0.21888760003364302</v>
      </c>
      <c r="Q9">
        <v>-0.21756474912472487</v>
      </c>
    </row>
    <row r="10" spans="12:17" x14ac:dyDescent="0.25">
      <c r="L10" s="1">
        <v>44460</v>
      </c>
      <c r="M10" t="s">
        <v>21</v>
      </c>
      <c r="N10">
        <v>0.11</v>
      </c>
      <c r="P10">
        <v>-0.11370731086057588</v>
      </c>
      <c r="Q10">
        <v>-0.11502528329404423</v>
      </c>
    </row>
    <row r="11" spans="12:17" x14ac:dyDescent="0.25">
      <c r="L11" s="1">
        <v>44460</v>
      </c>
      <c r="M11" t="s">
        <v>6</v>
      </c>
      <c r="N11">
        <v>-0.15</v>
      </c>
      <c r="P11">
        <v>-0.18068660790234189</v>
      </c>
      <c r="Q11">
        <v>-0.18096429672116404</v>
      </c>
    </row>
    <row r="12" spans="12:17" x14ac:dyDescent="0.25">
      <c r="L12" s="1">
        <v>44460</v>
      </c>
      <c r="M12" t="s">
        <v>24</v>
      </c>
      <c r="N12">
        <v>0.74</v>
      </c>
      <c r="P12">
        <v>-1.8200038797231442E-2</v>
      </c>
      <c r="Q12">
        <v>-1.8530829834067664E-2</v>
      </c>
    </row>
    <row r="13" spans="12:17" x14ac:dyDescent="0.25">
      <c r="L13" s="1">
        <v>44460</v>
      </c>
      <c r="M13" t="s">
        <v>25</v>
      </c>
      <c r="N13">
        <v>0.52</v>
      </c>
      <c r="P13">
        <v>-0.23082839731640131</v>
      </c>
      <c r="Q13">
        <v>-0.22882719143621744</v>
      </c>
    </row>
    <row r="14" spans="12:17" x14ac:dyDescent="0.25">
      <c r="L14" s="1">
        <v>44460</v>
      </c>
      <c r="M14" t="s">
        <v>20</v>
      </c>
      <c r="N14">
        <v>0.12</v>
      </c>
      <c r="P14">
        <v>-0.20766662095284227</v>
      </c>
      <c r="Q14">
        <v>-0.20690134881556982</v>
      </c>
    </row>
    <row r="15" spans="12:17" x14ac:dyDescent="0.25">
      <c r="L15" s="1">
        <v>44460</v>
      </c>
      <c r="M15" t="s">
        <v>27</v>
      </c>
      <c r="N15">
        <v>0.7</v>
      </c>
      <c r="P15">
        <v>-7.4214982832202694E-2</v>
      </c>
      <c r="Q15">
        <v>-7.5361917383333851E-2</v>
      </c>
    </row>
    <row r="16" spans="12:17" x14ac:dyDescent="0.25">
      <c r="L16" s="1">
        <v>44460</v>
      </c>
      <c r="M16" t="s">
        <v>30</v>
      </c>
      <c r="N16">
        <v>-0.01</v>
      </c>
      <c r="P16">
        <v>-0.166870548064431</v>
      </c>
      <c r="Q16">
        <v>-0.16753095891127456</v>
      </c>
    </row>
    <row r="17" spans="12:17" x14ac:dyDescent="0.25">
      <c r="L17" s="1">
        <v>44460</v>
      </c>
      <c r="M17" t="s">
        <v>23</v>
      </c>
      <c r="N17">
        <v>0.36</v>
      </c>
      <c r="P17">
        <v>-0.20015375761195422</v>
      </c>
      <c r="Q17">
        <v>-0.19972011266229617</v>
      </c>
    </row>
    <row r="18" spans="12:17" x14ac:dyDescent="0.25">
      <c r="L18" s="1">
        <v>44460</v>
      </c>
      <c r="M18" t="s">
        <v>26</v>
      </c>
      <c r="N18">
        <v>-0.08</v>
      </c>
      <c r="P18">
        <v>-0.213457652168664</v>
      </c>
      <c r="Q18">
        <v>-0.21241408859755909</v>
      </c>
    </row>
    <row r="19" spans="12:17" x14ac:dyDescent="0.25">
      <c r="L19" s="1">
        <v>44460</v>
      </c>
      <c r="M19" t="s">
        <v>3</v>
      </c>
      <c r="N19">
        <v>0.28000000000000003</v>
      </c>
      <c r="P19">
        <v>-0.2053784628765096</v>
      </c>
      <c r="Q19">
        <v>-0.20471767428933255</v>
      </c>
    </row>
    <row r="20" spans="12:17" x14ac:dyDescent="0.25">
      <c r="L20" s="1">
        <v>44460</v>
      </c>
      <c r="M20" t="s">
        <v>22</v>
      </c>
      <c r="N20">
        <v>0.26</v>
      </c>
      <c r="P20">
        <v>-0.16278219482037254</v>
      </c>
      <c r="Q20">
        <v>-0.16353754004511706</v>
      </c>
    </row>
    <row r="21" spans="12:17" x14ac:dyDescent="0.25">
      <c r="L21" s="1">
        <v>44460</v>
      </c>
      <c r="M21" t="s">
        <v>45</v>
      </c>
      <c r="N21">
        <v>0.11</v>
      </c>
      <c r="P21">
        <v>-0.21747862669106466</v>
      </c>
      <c r="Q21">
        <v>-0.21622997205025304</v>
      </c>
    </row>
    <row r="22" spans="12:17" x14ac:dyDescent="0.25">
      <c r="L22" s="1">
        <v>44460</v>
      </c>
      <c r="M22" t="s">
        <v>46</v>
      </c>
      <c r="N22">
        <v>0.44</v>
      </c>
      <c r="P22">
        <v>-0.17826897768584155</v>
      </c>
      <c r="Q22">
        <v>-0.17862071178002131</v>
      </c>
    </row>
    <row r="23" spans="12:17" x14ac:dyDescent="0.25">
      <c r="L23" s="1">
        <v>44460</v>
      </c>
      <c r="M23" t="s">
        <v>47</v>
      </c>
      <c r="N23">
        <v>0.77</v>
      </c>
      <c r="P23">
        <v>-3.551891556500851E-2</v>
      </c>
      <c r="Q23">
        <v>-3.6147054939866786E-2</v>
      </c>
    </row>
    <row r="24" spans="12:17" x14ac:dyDescent="0.25">
      <c r="L24" s="1">
        <v>44460</v>
      </c>
      <c r="M24" t="s">
        <v>59</v>
      </c>
      <c r="N24">
        <v>0.34</v>
      </c>
      <c r="P24">
        <v>-0.17181967796302355</v>
      </c>
      <c r="Q24">
        <v>-0.17235413952072134</v>
      </c>
    </row>
    <row r="25" spans="12:17" x14ac:dyDescent="0.25">
      <c r="L25" s="1">
        <v>44460</v>
      </c>
      <c r="M25" t="s">
        <v>61</v>
      </c>
      <c r="N25">
        <v>0.09</v>
      </c>
      <c r="P25">
        <v>-0.21125580269653371</v>
      </c>
      <c r="Q25">
        <v>-0.21032040810441494</v>
      </c>
    </row>
    <row r="26" spans="12:17" x14ac:dyDescent="0.25">
      <c r="L26" s="1">
        <v>44460</v>
      </c>
      <c r="M26" t="s">
        <v>5</v>
      </c>
      <c r="N26">
        <v>0.77</v>
      </c>
      <c r="P26">
        <v>-3.8152030809214248E-2</v>
      </c>
      <c r="Q26">
        <v>-3.882283621823119E-2</v>
      </c>
    </row>
    <row r="27" spans="12:17" x14ac:dyDescent="0.25">
      <c r="L27" s="1">
        <v>44460</v>
      </c>
      <c r="M27" t="s">
        <v>63</v>
      </c>
      <c r="N27">
        <v>0.63</v>
      </c>
      <c r="P27">
        <v>-0.19420428426428044</v>
      </c>
      <c r="Q27">
        <v>-0.19401027221744888</v>
      </c>
    </row>
    <row r="28" spans="12:17" x14ac:dyDescent="0.25">
      <c r="L28" s="1">
        <v>44460</v>
      </c>
      <c r="M28" t="s">
        <v>64</v>
      </c>
      <c r="N28">
        <v>0.69</v>
      </c>
      <c r="P28">
        <v>7.6209175697642462E-2</v>
      </c>
      <c r="Q28">
        <v>7.7374963124676219E-2</v>
      </c>
    </row>
    <row r="29" spans="12:17" x14ac:dyDescent="0.25">
      <c r="L29" s="1">
        <v>44460</v>
      </c>
      <c r="M29" t="s">
        <v>62</v>
      </c>
      <c r="N29">
        <v>0.68</v>
      </c>
      <c r="P29">
        <v>-3.0794295843114414E-2</v>
      </c>
      <c r="Q29">
        <v>-3.1343967721922723E-2</v>
      </c>
    </row>
    <row r="30" spans="12:17" x14ac:dyDescent="0.25">
      <c r="L30" s="1">
        <v>44460</v>
      </c>
      <c r="M30" t="s">
        <v>60</v>
      </c>
      <c r="N30">
        <v>-0.27</v>
      </c>
      <c r="P30">
        <v>-0.15188487376045262</v>
      </c>
      <c r="Q30">
        <v>-0.15285439105040158</v>
      </c>
    </row>
    <row r="31" spans="12:17" x14ac:dyDescent="0.25">
      <c r="L31" s="1">
        <v>44460</v>
      </c>
      <c r="M31" t="s">
        <v>41</v>
      </c>
      <c r="N31">
        <v>0.21</v>
      </c>
      <c r="O31" t="s">
        <v>37</v>
      </c>
      <c r="P31">
        <v>0.1795436812900309</v>
      </c>
      <c r="Q31">
        <v>0.17985675634765791</v>
      </c>
    </row>
    <row r="32" spans="12:17" x14ac:dyDescent="0.25">
      <c r="L32" s="1">
        <v>44460</v>
      </c>
      <c r="M32" t="s">
        <v>69</v>
      </c>
      <c r="N32">
        <v>-0.13</v>
      </c>
      <c r="P32">
        <v>-0.2027115983352932</v>
      </c>
      <c r="Q32">
        <v>-0.20216872518760595</v>
      </c>
    </row>
    <row r="33" spans="12:17" x14ac:dyDescent="0.25">
      <c r="L33" s="1">
        <v>44460</v>
      </c>
      <c r="M33" t="s">
        <v>68</v>
      </c>
      <c r="N33">
        <v>-0.01</v>
      </c>
      <c r="P33">
        <v>-0.16786522740421342</v>
      </c>
      <c r="Q33">
        <v>-0.16850130305878469</v>
      </c>
    </row>
    <row r="34" spans="12:17" x14ac:dyDescent="0.25">
      <c r="L34" s="1">
        <v>44460</v>
      </c>
      <c r="M34" t="s">
        <v>72</v>
      </c>
      <c r="N34">
        <v>-0.3</v>
      </c>
      <c r="P34">
        <v>-0.20704448831183661</v>
      </c>
      <c r="Q34">
        <v>-0.20630792896721029</v>
      </c>
    </row>
    <row r="35" spans="12:17" x14ac:dyDescent="0.25">
      <c r="L35" s="1">
        <v>44460</v>
      </c>
      <c r="M35" t="s">
        <v>73</v>
      </c>
      <c r="N35">
        <v>0.28000000000000003</v>
      </c>
      <c r="P35">
        <v>-7.0865257398956563E-2</v>
      </c>
      <c r="Q35">
        <v>-7.1978461597072968E-2</v>
      </c>
    </row>
    <row r="36" spans="12:17" x14ac:dyDescent="0.25">
      <c r="L36" s="1">
        <v>44460</v>
      </c>
      <c r="M36" t="s">
        <v>74</v>
      </c>
      <c r="N36">
        <v>0.23</v>
      </c>
      <c r="P36">
        <v>-8.2050547664984028E-2</v>
      </c>
      <c r="Q36">
        <v>-8.3266026887170233E-2</v>
      </c>
    </row>
    <row r="37" spans="12:17" x14ac:dyDescent="0.25">
      <c r="L37" s="1">
        <v>44460</v>
      </c>
      <c r="M37" t="s">
        <v>70</v>
      </c>
      <c r="N37">
        <v>0.93</v>
      </c>
      <c r="P37">
        <v>-3.3129343390013541E-2</v>
      </c>
      <c r="Q37">
        <v>-3.3718088391253738E-2</v>
      </c>
    </row>
    <row r="38" spans="12:17" x14ac:dyDescent="0.25">
      <c r="L38" s="1">
        <v>44460</v>
      </c>
      <c r="M38" t="s">
        <v>76</v>
      </c>
      <c r="N38">
        <v>0.28999999999999998</v>
      </c>
      <c r="P38">
        <v>-7.5564865867417147E-2</v>
      </c>
      <c r="Q38">
        <v>-7.6724664336287107E-2</v>
      </c>
    </row>
    <row r="39" spans="12:17" x14ac:dyDescent="0.25">
      <c r="L39" s="1">
        <v>44460</v>
      </c>
      <c r="M39" t="s">
        <v>71</v>
      </c>
      <c r="N39">
        <v>0.56000000000000005</v>
      </c>
      <c r="P39">
        <v>-5.7404988316288813E-3</v>
      </c>
      <c r="Q39">
        <v>-5.8457379869743436E-3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  <row r="43" spans="12:17" x14ac:dyDescent="0.25">
      <c r="L43" s="1">
        <v>44460</v>
      </c>
      <c r="M43" t="s">
        <v>41</v>
      </c>
      <c r="N43">
        <v>0.21</v>
      </c>
      <c r="O43" t="s">
        <v>37</v>
      </c>
      <c r="P43">
        <v>0.1795436812900309</v>
      </c>
      <c r="Q43">
        <v>0.17985675634765791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68B4-23FA-4AD7-8403-A4203B708776}">
  <dimension ref="L1:Q15"/>
  <sheetViews>
    <sheetView workbookViewId="0">
      <selection activeCell="J36" sqref="J36"/>
    </sheetView>
  </sheetViews>
  <sheetFormatPr defaultRowHeight="15" x14ac:dyDescent="0.25"/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44486</v>
      </c>
      <c r="M2" t="s">
        <v>43</v>
      </c>
      <c r="N2">
        <v>0.87</v>
      </c>
      <c r="P2">
        <v>0.16529008900588213</v>
      </c>
      <c r="Q2">
        <v>0.16598816543916703</v>
      </c>
    </row>
    <row r="3" spans="12:17" x14ac:dyDescent="0.25">
      <c r="L3" s="1">
        <v>44487</v>
      </c>
      <c r="M3" t="s">
        <v>65</v>
      </c>
      <c r="N3">
        <v>0.86</v>
      </c>
      <c r="P3">
        <v>0.21143229106981282</v>
      </c>
      <c r="Q3">
        <v>0.21048833337630862</v>
      </c>
    </row>
    <row r="4" spans="12:17" x14ac:dyDescent="0.25">
      <c r="L4" s="1">
        <v>44487</v>
      </c>
      <c r="M4" t="s">
        <v>75</v>
      </c>
      <c r="N4">
        <v>-0.53</v>
      </c>
      <c r="P4">
        <v>-6.8304058140525883E-2</v>
      </c>
      <c r="Q4">
        <v>-6.9389788529091431E-2</v>
      </c>
    </row>
    <row r="5" spans="12:17" x14ac:dyDescent="0.25">
      <c r="L5" s="1">
        <v>44487</v>
      </c>
      <c r="M5" t="s">
        <v>66</v>
      </c>
      <c r="N5">
        <v>0.72</v>
      </c>
      <c r="P5">
        <v>0.48432752191924305</v>
      </c>
      <c r="Q5">
        <v>0.44233888555464357</v>
      </c>
    </row>
    <row r="6" spans="12:17" x14ac:dyDescent="0.25">
      <c r="L6" s="1">
        <v>44487</v>
      </c>
      <c r="M6" t="s">
        <v>67</v>
      </c>
      <c r="N6">
        <v>-0.82</v>
      </c>
      <c r="P6">
        <v>-0.18680145270495568</v>
      </c>
      <c r="Q6">
        <v>-0.18687804195574118</v>
      </c>
    </row>
    <row r="7" spans="12:17" x14ac:dyDescent="0.25">
      <c r="L7" s="1">
        <v>44486</v>
      </c>
      <c r="M7" t="s">
        <v>30</v>
      </c>
      <c r="N7">
        <v>-0.15</v>
      </c>
      <c r="P7">
        <v>-9.7282193314871437E-2</v>
      </c>
      <c r="Q7">
        <v>-9.8584745804062887E-2</v>
      </c>
    </row>
    <row r="8" spans="12:17" x14ac:dyDescent="0.25">
      <c r="L8" s="1">
        <v>44486</v>
      </c>
      <c r="M8" t="s">
        <v>27</v>
      </c>
      <c r="N8">
        <v>0.63</v>
      </c>
      <c r="P8">
        <v>-2.9197112929525187E-2</v>
      </c>
      <c r="Q8">
        <v>-2.9719750573116491E-2</v>
      </c>
    </row>
    <row r="9" spans="12:17" x14ac:dyDescent="0.25">
      <c r="L9" s="1">
        <v>44486</v>
      </c>
      <c r="M9" t="s">
        <v>71</v>
      </c>
      <c r="N9">
        <v>0.68</v>
      </c>
      <c r="P9">
        <v>-0.13283540153405135</v>
      </c>
      <c r="Q9">
        <v>-0.13405201812105591</v>
      </c>
    </row>
    <row r="10" spans="12:17" x14ac:dyDescent="0.25">
      <c r="L10" s="1">
        <v>44486</v>
      </c>
      <c r="M10" t="s">
        <v>123</v>
      </c>
      <c r="N10">
        <v>0.09</v>
      </c>
      <c r="P10">
        <v>-3.2775213357939245E-2</v>
      </c>
      <c r="Q10">
        <v>-3.3358068306794567E-2</v>
      </c>
    </row>
    <row r="11" spans="12:17" x14ac:dyDescent="0.25">
      <c r="L11" s="1">
        <v>44486</v>
      </c>
      <c r="M11" t="s">
        <v>25</v>
      </c>
      <c r="N11">
        <v>0.34</v>
      </c>
      <c r="P11">
        <v>-9.886583494680358E-2</v>
      </c>
      <c r="Q11">
        <v>-0.10017361495997434</v>
      </c>
    </row>
    <row r="12" spans="12:17" x14ac:dyDescent="0.25">
      <c r="L12" s="1">
        <v>44486</v>
      </c>
      <c r="M12" t="s">
        <v>24</v>
      </c>
      <c r="N12">
        <v>0.33</v>
      </c>
      <c r="P12">
        <v>-0.18147916285595911</v>
      </c>
      <c r="Q12">
        <v>-0.18173190954366125</v>
      </c>
    </row>
    <row r="15" spans="12:17" x14ac:dyDescent="0.25">
      <c r="L15" t="s">
        <v>42</v>
      </c>
      <c r="M15" t="s">
        <v>0</v>
      </c>
      <c r="N15" t="s">
        <v>35</v>
      </c>
      <c r="O15" t="s">
        <v>36</v>
      </c>
      <c r="P15" t="s">
        <v>39</v>
      </c>
      <c r="Q15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Y37"/>
  <sheetViews>
    <sheetView workbookViewId="0">
      <selection activeCell="L36" sqref="L36"/>
    </sheetView>
  </sheetViews>
  <sheetFormatPr defaultRowHeight="15" x14ac:dyDescent="0.25"/>
  <cols>
    <col min="1" max="1" width="11" bestFit="1" customWidth="1"/>
    <col min="2" max="2" width="20.42578125" customWidth="1"/>
    <col min="15" max="15" width="11.7109375" customWidth="1"/>
    <col min="16" max="16" width="11.28515625" customWidth="1"/>
    <col min="18" max="18" width="10.7109375" bestFit="1" customWidth="1"/>
    <col min="20" max="20" width="12.42578125" bestFit="1" customWidth="1"/>
    <col min="21" max="21" width="13" bestFit="1" customWidth="1"/>
  </cols>
  <sheetData>
    <row r="1" spans="1:25" x14ac:dyDescent="0.25">
      <c r="A1" t="s">
        <v>0</v>
      </c>
      <c r="B1" t="s">
        <v>29</v>
      </c>
      <c r="D1" t="s">
        <v>0</v>
      </c>
      <c r="E1" t="s">
        <v>29</v>
      </c>
      <c r="J1" t="s">
        <v>0</v>
      </c>
      <c r="K1" t="s">
        <v>31</v>
      </c>
      <c r="L1" t="s">
        <v>32</v>
      </c>
      <c r="M1" t="s">
        <v>18</v>
      </c>
      <c r="N1" t="s">
        <v>2</v>
      </c>
      <c r="O1" t="s">
        <v>19</v>
      </c>
      <c r="P1" t="s">
        <v>4</v>
      </c>
      <c r="Q1" t="s">
        <v>35</v>
      </c>
      <c r="R1" t="s">
        <v>39</v>
      </c>
      <c r="S1" t="s">
        <v>40</v>
      </c>
      <c r="T1" t="s">
        <v>57</v>
      </c>
      <c r="U1" t="s">
        <v>58</v>
      </c>
      <c r="V1" t="s">
        <v>33</v>
      </c>
      <c r="W1" t="s">
        <v>34</v>
      </c>
      <c r="X1" t="s">
        <v>0</v>
      </c>
      <c r="Y1" t="s">
        <v>19</v>
      </c>
    </row>
    <row r="2" spans="1:25" x14ac:dyDescent="0.25">
      <c r="A2" t="s">
        <v>2</v>
      </c>
      <c r="J2" s="5" t="s">
        <v>2</v>
      </c>
      <c r="K2" s="5">
        <v>0.16429036999999999</v>
      </c>
      <c r="L2" s="5">
        <v>0</v>
      </c>
      <c r="M2" s="5">
        <v>67.964256871287972</v>
      </c>
      <c r="N2" s="5">
        <v>0</v>
      </c>
      <c r="O2" s="5">
        <v>3.5272099733482305</v>
      </c>
      <c r="P2" s="5">
        <v>4975.3679381323163</v>
      </c>
      <c r="Q2" s="5">
        <v>0</v>
      </c>
      <c r="R2" s="5">
        <v>-0.11403320006595891</v>
      </c>
      <c r="S2" s="5">
        <v>-0.11403320006595891</v>
      </c>
      <c r="T2" s="5">
        <v>0</v>
      </c>
      <c r="U2" s="5">
        <v>-67.964256871287972</v>
      </c>
      <c r="V2">
        <v>0</v>
      </c>
      <c r="W2">
        <v>67.964256871287972</v>
      </c>
      <c r="X2" t="s">
        <v>2</v>
      </c>
      <c r="Y2">
        <v>12.171553529207525</v>
      </c>
    </row>
    <row r="3" spans="1:25" x14ac:dyDescent="0.25">
      <c r="A3" t="s">
        <v>1</v>
      </c>
      <c r="J3" t="s">
        <v>45</v>
      </c>
      <c r="K3">
        <v>2.7949999999999999</v>
      </c>
      <c r="L3">
        <v>0</v>
      </c>
      <c r="M3">
        <v>192.25587774704999</v>
      </c>
      <c r="N3">
        <v>0</v>
      </c>
      <c r="O3">
        <v>9.9776982879171729</v>
      </c>
      <c r="P3" s="2">
        <v>14074.217450382484</v>
      </c>
      <c r="Q3">
        <v>0.63</v>
      </c>
      <c r="R3">
        <v>-0.1356579144611591</v>
      </c>
      <c r="S3">
        <v>-0.1356579144611591</v>
      </c>
      <c r="T3">
        <v>1212.958980904519</v>
      </c>
      <c r="U3">
        <v>1020.7031031574689</v>
      </c>
      <c r="V3">
        <v>645.19094728963773</v>
      </c>
      <c r="W3">
        <v>-452.93506954258771</v>
      </c>
      <c r="X3" t="s">
        <v>25</v>
      </c>
      <c r="Y3">
        <v>22.29242450045469</v>
      </c>
    </row>
    <row r="4" spans="1:25" x14ac:dyDescent="0.25">
      <c r="A4" t="s">
        <v>28</v>
      </c>
      <c r="J4" t="s">
        <v>21</v>
      </c>
      <c r="K4">
        <v>91.69</v>
      </c>
      <c r="L4">
        <v>0</v>
      </c>
      <c r="M4">
        <v>89.296262006600003</v>
      </c>
      <c r="N4">
        <v>0</v>
      </c>
      <c r="O4">
        <v>4.6342986803914616</v>
      </c>
      <c r="P4">
        <v>6536.9913456729173</v>
      </c>
      <c r="Q4">
        <v>0</v>
      </c>
      <c r="R4">
        <v>6.0617325451545002E-2</v>
      </c>
      <c r="S4">
        <v>6.0617325451545002E-2</v>
      </c>
      <c r="T4">
        <v>0</v>
      </c>
      <c r="U4">
        <v>-89.296262006600003</v>
      </c>
      <c r="V4">
        <v>0</v>
      </c>
      <c r="W4">
        <v>89.296262006600003</v>
      </c>
      <c r="X4" t="s">
        <v>6</v>
      </c>
      <c r="Y4">
        <v>17.892052296024406</v>
      </c>
    </row>
    <row r="5" spans="1:25" x14ac:dyDescent="0.25">
      <c r="A5" t="s">
        <v>21</v>
      </c>
      <c r="J5" s="5" t="s">
        <v>25</v>
      </c>
      <c r="K5" s="5">
        <v>296.55196000000001</v>
      </c>
      <c r="L5" s="5">
        <v>0</v>
      </c>
      <c r="M5" s="5">
        <v>526.37246644249956</v>
      </c>
      <c r="N5" s="5">
        <v>0</v>
      </c>
      <c r="O5" s="5">
        <v>27.317685777805323</v>
      </c>
      <c r="P5" s="5">
        <v>38533.441158833804</v>
      </c>
      <c r="Q5" s="5">
        <v>0.86</v>
      </c>
      <c r="R5" s="5">
        <v>-8.1944766912350905E-2</v>
      </c>
      <c r="S5" s="5">
        <v>-8.1944766912350905E-2</v>
      </c>
      <c r="T5" s="5">
        <v>1655.7852755204544</v>
      </c>
      <c r="U5" s="5">
        <v>1129.412809077955</v>
      </c>
      <c r="V5">
        <v>880.73684868109285</v>
      </c>
      <c r="W5">
        <v>-354.36438223859329</v>
      </c>
      <c r="X5" t="s">
        <v>26</v>
      </c>
      <c r="Y5">
        <v>20.410240135879398</v>
      </c>
    </row>
    <row r="6" spans="1:25" x14ac:dyDescent="0.25">
      <c r="A6" t="s">
        <v>6</v>
      </c>
      <c r="J6" t="s">
        <v>6</v>
      </c>
      <c r="K6">
        <v>790.1</v>
      </c>
      <c r="L6">
        <v>0</v>
      </c>
      <c r="M6">
        <v>332.96029963900003</v>
      </c>
      <c r="N6">
        <v>0</v>
      </c>
      <c r="O6">
        <v>17.279978383929617</v>
      </c>
      <c r="P6">
        <v>24374.576810750848</v>
      </c>
      <c r="Q6">
        <v>0</v>
      </c>
      <c r="R6">
        <v>-0.19741105694193911</v>
      </c>
      <c r="S6">
        <v>-0.19741105694193911</v>
      </c>
      <c r="T6">
        <v>0</v>
      </c>
      <c r="U6">
        <v>-332.96029963900003</v>
      </c>
      <c r="V6">
        <v>0</v>
      </c>
      <c r="W6">
        <v>332.96029963900003</v>
      </c>
      <c r="X6" t="s">
        <v>23</v>
      </c>
      <c r="Y6">
        <v>8.609034086555889</v>
      </c>
    </row>
    <row r="7" spans="1:25" x14ac:dyDescent="0.25">
      <c r="A7" t="s">
        <v>24</v>
      </c>
      <c r="J7" t="s">
        <v>26</v>
      </c>
      <c r="K7">
        <v>52.42</v>
      </c>
      <c r="L7">
        <v>0</v>
      </c>
      <c r="M7">
        <v>392.42523583799999</v>
      </c>
      <c r="N7">
        <v>0</v>
      </c>
      <c r="O7">
        <v>20.366090491693097</v>
      </c>
      <c r="P7">
        <v>28727.746412353255</v>
      </c>
      <c r="Q7">
        <v>0.3</v>
      </c>
      <c r="R7">
        <v>-0.20689587321857739</v>
      </c>
      <c r="S7">
        <v>-0.20689587321857739</v>
      </c>
      <c r="T7">
        <v>577.59951471643762</v>
      </c>
      <c r="U7">
        <v>185.17427887843763</v>
      </c>
      <c r="V7">
        <v>307.23378442363708</v>
      </c>
      <c r="W7">
        <v>85.191451414362916</v>
      </c>
      <c r="X7" t="s">
        <v>1</v>
      </c>
      <c r="Y7">
        <v>8.809601359325649</v>
      </c>
    </row>
    <row r="8" spans="1:25" x14ac:dyDescent="0.25">
      <c r="A8" t="s">
        <v>28</v>
      </c>
      <c r="J8" t="s">
        <v>23</v>
      </c>
      <c r="K8">
        <v>19.600000000000001</v>
      </c>
      <c r="L8">
        <v>0</v>
      </c>
      <c r="M8">
        <v>35.815456320000003</v>
      </c>
      <c r="N8">
        <v>0</v>
      </c>
      <c r="O8">
        <v>1.8587510633885918</v>
      </c>
      <c r="P8">
        <v>2621.8939375968716</v>
      </c>
      <c r="Q8">
        <v>0.09</v>
      </c>
      <c r="R8">
        <v>-0.13509228328246231</v>
      </c>
      <c r="S8">
        <v>-0.13509228328246231</v>
      </c>
      <c r="T8">
        <v>173.27985441493129</v>
      </c>
      <c r="U8">
        <v>137.46439809493128</v>
      </c>
      <c r="V8">
        <v>92.170135327091117</v>
      </c>
      <c r="W8">
        <v>-56.354679007091114</v>
      </c>
      <c r="X8" t="s">
        <v>22</v>
      </c>
      <c r="Y8">
        <v>9.7331902148310618</v>
      </c>
    </row>
    <row r="9" spans="1:25" x14ac:dyDescent="0.25">
      <c r="A9" t="s">
        <v>25</v>
      </c>
      <c r="J9" t="s">
        <v>1</v>
      </c>
      <c r="K9">
        <v>379</v>
      </c>
      <c r="L9">
        <v>0</v>
      </c>
      <c r="M9">
        <v>90.52278939</v>
      </c>
      <c r="N9">
        <v>0</v>
      </c>
      <c r="O9">
        <v>4.6979530160447789</v>
      </c>
      <c r="P9">
        <v>6626.7800861010892</v>
      </c>
      <c r="Q9">
        <v>0</v>
      </c>
      <c r="R9">
        <v>-0.1683545976375255</v>
      </c>
      <c r="S9">
        <v>-0.1683545976375255</v>
      </c>
      <c r="T9">
        <v>0</v>
      </c>
      <c r="U9">
        <v>-90.52278939</v>
      </c>
      <c r="V9">
        <v>0</v>
      </c>
      <c r="W9">
        <v>90.52278939</v>
      </c>
    </row>
    <row r="10" spans="1:25" x14ac:dyDescent="0.25">
      <c r="A10" t="s">
        <v>20</v>
      </c>
      <c r="J10" t="s">
        <v>22</v>
      </c>
      <c r="K10">
        <v>15.071913</v>
      </c>
      <c r="L10">
        <v>0</v>
      </c>
      <c r="M10">
        <v>197.70367042702097</v>
      </c>
      <c r="N10">
        <v>0</v>
      </c>
      <c r="O10">
        <v>10.260427910193743</v>
      </c>
      <c r="P10">
        <v>14473.026681606054</v>
      </c>
      <c r="Q10">
        <v>0</v>
      </c>
      <c r="R10">
        <v>-0.2144088712957862</v>
      </c>
      <c r="S10">
        <v>-0.2144088712957862</v>
      </c>
      <c r="T10">
        <v>0</v>
      </c>
      <c r="U10">
        <v>-197.70367042702097</v>
      </c>
      <c r="V10">
        <v>0</v>
      </c>
      <c r="W10">
        <v>197.70367042702097</v>
      </c>
    </row>
    <row r="11" spans="1:25" x14ac:dyDescent="0.25">
      <c r="A11" t="s">
        <v>27</v>
      </c>
      <c r="J11" t="s">
        <v>38</v>
      </c>
      <c r="M11">
        <v>1.540104E-2</v>
      </c>
      <c r="V11">
        <v>0</v>
      </c>
      <c r="W11">
        <v>1.540104E-2</v>
      </c>
    </row>
    <row r="12" spans="1:25" x14ac:dyDescent="0.25">
      <c r="A12" t="s">
        <v>30</v>
      </c>
    </row>
    <row r="13" spans="1:25" x14ac:dyDescent="0.25">
      <c r="A13" t="s">
        <v>23</v>
      </c>
    </row>
    <row r="14" spans="1:25" x14ac:dyDescent="0.25">
      <c r="A14" t="s">
        <v>26</v>
      </c>
      <c r="J14" s="3"/>
    </row>
    <row r="15" spans="1:25" x14ac:dyDescent="0.25">
      <c r="A15" t="s">
        <v>3</v>
      </c>
      <c r="J15" s="2"/>
    </row>
    <row r="16" spans="1:25" x14ac:dyDescent="0.25">
      <c r="A16" t="s">
        <v>22</v>
      </c>
    </row>
    <row r="17" spans="1:10" x14ac:dyDescent="0.25">
      <c r="A17" t="s">
        <v>44</v>
      </c>
      <c r="J17" s="2"/>
    </row>
    <row r="18" spans="1:10" x14ac:dyDescent="0.25">
      <c r="A18" t="s">
        <v>45</v>
      </c>
      <c r="J18" s="2"/>
    </row>
    <row r="19" spans="1:10" x14ac:dyDescent="0.25">
      <c r="A19" t="s">
        <v>46</v>
      </c>
    </row>
    <row r="20" spans="1:10" x14ac:dyDescent="0.25">
      <c r="A20" t="s">
        <v>47</v>
      </c>
    </row>
    <row r="21" spans="1:10" x14ac:dyDescent="0.25">
      <c r="A21" t="s">
        <v>46</v>
      </c>
    </row>
    <row r="22" spans="1:10" x14ac:dyDescent="0.25">
      <c r="A22" t="s">
        <v>59</v>
      </c>
    </row>
    <row r="23" spans="1:10" x14ac:dyDescent="0.25">
      <c r="A23" t="s">
        <v>61</v>
      </c>
    </row>
    <row r="24" spans="1:10" x14ac:dyDescent="0.25">
      <c r="A24" t="s">
        <v>5</v>
      </c>
    </row>
    <row r="25" spans="1:10" x14ac:dyDescent="0.25">
      <c r="A25" t="s">
        <v>63</v>
      </c>
      <c r="J25" s="4"/>
    </row>
    <row r="26" spans="1:10" x14ac:dyDescent="0.25">
      <c r="A26" t="s">
        <v>64</v>
      </c>
    </row>
    <row r="27" spans="1:10" x14ac:dyDescent="0.25">
      <c r="A27" t="s">
        <v>62</v>
      </c>
    </row>
    <row r="28" spans="1:10" x14ac:dyDescent="0.25">
      <c r="A28" t="s">
        <v>60</v>
      </c>
    </row>
    <row r="29" spans="1:10" x14ac:dyDescent="0.25">
      <c r="A29" t="s">
        <v>41</v>
      </c>
    </row>
    <row r="30" spans="1:10" x14ac:dyDescent="0.25">
      <c r="A30" t="s">
        <v>69</v>
      </c>
    </row>
    <row r="31" spans="1:10" x14ac:dyDescent="0.25">
      <c r="A31" t="s">
        <v>68</v>
      </c>
    </row>
    <row r="32" spans="1:10" x14ac:dyDescent="0.25">
      <c r="A32" t="s">
        <v>72</v>
      </c>
    </row>
    <row r="33" spans="1:1" x14ac:dyDescent="0.25">
      <c r="A33" t="s">
        <v>73</v>
      </c>
    </row>
    <row r="34" spans="1:1" x14ac:dyDescent="0.25">
      <c r="A34" t="s">
        <v>74</v>
      </c>
    </row>
    <row r="35" spans="1:1" x14ac:dyDescent="0.25">
      <c r="A35" t="s">
        <v>70</v>
      </c>
    </row>
    <row r="36" spans="1:1" x14ac:dyDescent="0.25">
      <c r="A36" t="s">
        <v>76</v>
      </c>
    </row>
    <row r="37" spans="1:1" x14ac:dyDescent="0.25">
      <c r="A37" t="s">
        <v>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8854-E32E-4BF8-977B-23DAFC48806E}">
  <dimension ref="A1:E15"/>
  <sheetViews>
    <sheetView workbookViewId="0">
      <selection activeCell="H13" sqref="H13"/>
    </sheetView>
  </sheetViews>
  <sheetFormatPr defaultRowHeight="15" x14ac:dyDescent="0.25"/>
  <sheetData>
    <row r="1" spans="1:5" x14ac:dyDescent="0.25">
      <c r="A1" t="s">
        <v>0</v>
      </c>
      <c r="B1" t="s">
        <v>29</v>
      </c>
      <c r="D1" t="s">
        <v>0</v>
      </c>
      <c r="E1" t="s">
        <v>29</v>
      </c>
    </row>
    <row r="2" spans="1:5" x14ac:dyDescent="0.25">
      <c r="A2" t="s">
        <v>30</v>
      </c>
    </row>
    <row r="3" spans="1:5" x14ac:dyDescent="0.25">
      <c r="A3" t="s">
        <v>27</v>
      </c>
    </row>
    <row r="4" spans="1:5" x14ac:dyDescent="0.25">
      <c r="A4" t="s">
        <v>71</v>
      </c>
    </row>
    <row r="5" spans="1:5" x14ac:dyDescent="0.25">
      <c r="A5" t="s">
        <v>123</v>
      </c>
    </row>
    <row r="6" spans="1:5" x14ac:dyDescent="0.25">
      <c r="A6" t="s">
        <v>25</v>
      </c>
    </row>
    <row r="7" spans="1:5" x14ac:dyDescent="0.25">
      <c r="A7" t="s">
        <v>24</v>
      </c>
    </row>
    <row r="8" spans="1:5" x14ac:dyDescent="0.25">
      <c r="A8" t="s">
        <v>124</v>
      </c>
    </row>
    <row r="9" spans="1:5" x14ac:dyDescent="0.25">
      <c r="A9" t="s">
        <v>125</v>
      </c>
    </row>
    <row r="10" spans="1:5" x14ac:dyDescent="0.25">
      <c r="A10" t="s">
        <v>76</v>
      </c>
    </row>
    <row r="11" spans="1:5" x14ac:dyDescent="0.25">
      <c r="A11" t="s">
        <v>5</v>
      </c>
    </row>
    <row r="12" spans="1:5" x14ac:dyDescent="0.25">
      <c r="A12" t="s">
        <v>41</v>
      </c>
    </row>
    <row r="13" spans="1:5" x14ac:dyDescent="0.25">
      <c r="A13" t="s">
        <v>76</v>
      </c>
    </row>
    <row r="14" spans="1:5" x14ac:dyDescent="0.25">
      <c r="A14" t="s">
        <v>74</v>
      </c>
    </row>
    <row r="15" spans="1:5" x14ac:dyDescent="0.25">
      <c r="A1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2021-09-18</vt:lpstr>
      <vt:lpstr>2021-09-21</vt:lpstr>
      <vt:lpstr>2021-09-18h</vt:lpstr>
      <vt:lpstr>2021-09-24</vt:lpstr>
      <vt:lpstr>2021-09-23</vt:lpstr>
      <vt:lpstr>2021-09-22</vt:lpstr>
      <vt:lpstr>2021-10-18</vt:lpstr>
      <vt:lpstr>Портфель</vt:lpstr>
      <vt:lpstr>Портфель2</vt:lpstr>
      <vt:lpstr>Отклонение</vt:lpstr>
      <vt:lpstr>Отклонение обычн</vt:lpstr>
      <vt:lpstr>Лист2</vt:lpstr>
      <vt:lpstr>Лист6</vt:lpstr>
      <vt:lpstr>Расчет</vt:lpstr>
      <vt:lpstr>2021-09-25</vt:lpstr>
      <vt:lpstr>2021-09-30</vt:lpstr>
      <vt:lpstr>2021-09-29</vt:lpstr>
      <vt:lpstr>2021-09-29g</vt:lpstr>
      <vt:lpstr>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2021-11-10T04:06:21Z</dcterms:modified>
</cp:coreProperties>
</file>