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4840" yWindow="9120" windowWidth="20060" windowHeight="7960" activeTab="2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" i="2"/>
  <c r="C4" i="2"/>
  <c r="G4" i="2"/>
  <c r="C5" i="2"/>
  <c r="C6" i="2"/>
  <c r="C7" i="2"/>
  <c r="C8" i="2"/>
  <c r="G8" i="2"/>
  <c r="C9" i="2"/>
  <c r="B9" i="2"/>
  <c r="D9" i="2"/>
  <c r="C1" i="2"/>
  <c r="B2" i="2"/>
  <c r="B3" i="2"/>
  <c r="B4" i="2"/>
  <c r="B5" i="2"/>
  <c r="B6" i="2"/>
  <c r="B7" i="2"/>
  <c r="B8" i="2"/>
  <c r="F8" i="2"/>
  <c r="B1" i="2"/>
  <c r="F4" i="2"/>
  <c r="F5" i="2"/>
  <c r="G5" i="2"/>
  <c r="D2" i="2"/>
  <c r="G6" i="2"/>
  <c r="G2" i="2"/>
  <c r="G3" i="2"/>
  <c r="G7" i="2"/>
  <c r="F2" i="2"/>
  <c r="F3" i="2"/>
  <c r="F6" i="2"/>
  <c r="F7" i="2"/>
  <c r="D3" i="2"/>
  <c r="D6" i="2"/>
  <c r="D7" i="2"/>
  <c r="B10" i="2"/>
  <c r="F9" i="2"/>
  <c r="D5" i="2"/>
  <c r="D1" i="2"/>
  <c r="F1" i="2"/>
  <c r="F10" i="2"/>
  <c r="G9" i="2"/>
  <c r="D8" i="2"/>
  <c r="D4" i="2"/>
  <c r="F11" i="2"/>
  <c r="D10" i="2"/>
  <c r="C10" i="2"/>
  <c r="G1" i="2"/>
  <c r="G10" i="2"/>
  <c r="D11" i="2"/>
  <c r="G11" i="2"/>
  <c r="E13" i="2"/>
  <c r="E14" i="2"/>
</calcChain>
</file>

<file path=xl/sharedStrings.xml><?xml version="1.0" encoding="utf-8"?>
<sst xmlns="http://schemas.openxmlformats.org/spreadsheetml/2006/main" count="112" uniqueCount="77">
  <si>
    <t>Pravara Rural College of Engineering, Loni, MH</t>
  </si>
  <si>
    <t>1st</t>
  </si>
  <si>
    <t>satpute Ganesh</t>
  </si>
  <si>
    <t>bhagat yogesh</t>
  </si>
  <si>
    <t>2nd</t>
  </si>
  <si>
    <t>Wagh Pratik</t>
  </si>
  <si>
    <t>AZ-PRA-151</t>
  </si>
  <si>
    <t>Naik Ajay</t>
  </si>
  <si>
    <t>AZ-AJA-106</t>
  </si>
  <si>
    <t>3rd</t>
  </si>
  <si>
    <t>Dond Aditya V</t>
  </si>
  <si>
    <t>AZ-ADI-112</t>
  </si>
  <si>
    <t>Bhagyawan Manish R</t>
  </si>
  <si>
    <t>AZ-MAN-109</t>
  </si>
  <si>
    <t>Bharati Vidyapeeth College Of Engineering, Navi Mumbai</t>
  </si>
  <si>
    <t>Islam Ali</t>
  </si>
  <si>
    <t>AZ-ISL-101</t>
  </si>
  <si>
    <t>Sushand Mondal</t>
  </si>
  <si>
    <t>Az-SUS-109</t>
  </si>
  <si>
    <t>Kunal Padnekar</t>
  </si>
  <si>
    <t>AZ-KUN-103</t>
  </si>
  <si>
    <t>Prathamesh Mahadik</t>
  </si>
  <si>
    <t>Antarilesh Pente</t>
  </si>
  <si>
    <t>Mandar Singh</t>
  </si>
  <si>
    <t>Kongu Eng College, Tamil Nadu</t>
  </si>
  <si>
    <t>J. Janani</t>
  </si>
  <si>
    <t>AZ-JAN-101</t>
  </si>
  <si>
    <t>R L Nivethaa</t>
  </si>
  <si>
    <t>AZ-NIV-101</t>
  </si>
  <si>
    <t>T Vijayakumar</t>
  </si>
  <si>
    <t>AZ-VIJ-103</t>
  </si>
  <si>
    <t>Sooraj Surendran</t>
  </si>
  <si>
    <t>AZ-SOO-101</t>
  </si>
  <si>
    <t>Akhil Narayanaran</t>
  </si>
  <si>
    <t>AZ-AKH-109</t>
  </si>
  <si>
    <t>Alandev S</t>
  </si>
  <si>
    <t>AZ-ALA-102</t>
  </si>
  <si>
    <t>T.K.M. College Of Engg., Kollam, Kerala</t>
  </si>
  <si>
    <t>Abhijeeth B</t>
  </si>
  <si>
    <t>Basil C Eldho</t>
  </si>
  <si>
    <t>S Harisankar</t>
  </si>
  <si>
    <t>Rahul S Shibu</t>
  </si>
  <si>
    <t>Karthik Vijayan</t>
  </si>
  <si>
    <t>Aby Cyriac</t>
  </si>
  <si>
    <t>Motilal Nehru National Institute Of Technology, Allahabad</t>
  </si>
  <si>
    <t>Nidhi Srivastava</t>
  </si>
  <si>
    <t>AZ-NID-102</t>
  </si>
  <si>
    <t>Garima Singh</t>
  </si>
  <si>
    <t>AZ-GAR-102</t>
  </si>
  <si>
    <t>Aditi Singh</t>
  </si>
  <si>
    <t>AZ-ADI-101</t>
  </si>
  <si>
    <t>Alisha Jain</t>
  </si>
  <si>
    <t>AZ-ALI-102</t>
  </si>
  <si>
    <t>Amit Kumar</t>
  </si>
  <si>
    <t>AZ-AMI-103</t>
  </si>
  <si>
    <t>Sanjay Verma</t>
  </si>
  <si>
    <t>rahuri factory, taluki street, Ahmednagar, 413706.</t>
  </si>
  <si>
    <t>103 H7 gulmohar socirty pratiksha nagar, sion east</t>
  </si>
  <si>
    <t>9A krishnapuram, 2nd cross street, saravanampatti, coimbatore. 641035</t>
  </si>
  <si>
    <t>road no.9D, V nagar, 14 rasipuram, taluk, n</t>
  </si>
  <si>
    <t>PAC (Liquid)</t>
  </si>
  <si>
    <t>Products</t>
  </si>
  <si>
    <t>Dispatch/Sales</t>
  </si>
  <si>
    <t>Internal consumption</t>
  </si>
  <si>
    <t>Closing stock</t>
  </si>
  <si>
    <t>PAC 18</t>
  </si>
  <si>
    <t>PAC 18/5</t>
  </si>
  <si>
    <t>MT</t>
  </si>
  <si>
    <t>PAC -100S</t>
  </si>
  <si>
    <t>NULL</t>
  </si>
  <si>
    <t>to month</t>
  </si>
  <si>
    <t>today</t>
  </si>
  <si>
    <t>to date</t>
  </si>
  <si>
    <t>UOM</t>
  </si>
  <si>
    <t>Prodcution</t>
  </si>
  <si>
    <t>Marketing offer</t>
  </si>
  <si>
    <t xml:space="preserve">OPenings stock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</si>
</sst>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"/>
      <family val="2"/>
    </font>
    <font>
      <sz val="13.2"/>
      <color rgb="FF000000"/>
      <name val="Times New Roman"/>
      <family val="1"/>
    </font>
    <font>
      <sz val="13.2"/>
      <color theme="1"/>
      <name val="Arial"/>
      <family val="2"/>
    </font>
    <font>
      <sz val="10"/>
      <color rgb="FF000000"/>
      <name val="Arial"/>
      <family val="2"/>
    </font>
    <font>
      <sz val="9.9"/>
      <color rgb="FF4B4F56"/>
      <name val="Helvetica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1F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left" wrapText="1"/>
    </xf>
    <xf numFmtId="0" fontId="1" fillId="0" borderId="0" xfId="0" applyFont="1"/>
    <xf numFmtId="0" fontId="2" fillId="0" borderId="0" xfId="0" applyFont="1"/>
    <xf numFmtId="0" fontId="0" fillId="0" borderId="0" xfId="0" applyFill="1"/>
    <xf numFmtId="0" fontId="8" fillId="0" borderId="6" xfId="0" applyFont="1" applyBorder="1"/>
    <xf numFmtId="0" fontId="0" fillId="0" borderId="6" xfId="0" applyBorder="1"/>
    <xf numFmtId="0" fontId="0" fillId="0" borderId="7" xfId="0" applyBorder="1"/>
    <xf numFmtId="0" fontId="9" fillId="0" borderId="12" xfId="0" applyFont="1" applyBorder="1"/>
    <xf numFmtId="0" fontId="0" fillId="0" borderId="12" xfId="0" applyBorder="1"/>
    <xf numFmtId="0" fontId="9" fillId="0" borderId="8" xfId="0" applyFont="1" applyBorder="1"/>
    <xf numFmtId="0" fontId="9" fillId="0" borderId="9" xfId="0" applyFont="1" applyBorder="1"/>
    <xf numFmtId="0" fontId="0" fillId="0" borderId="9" xfId="0" applyBorder="1"/>
    <xf numFmtId="0" fontId="9" fillId="0" borderId="10" xfId="0" applyFont="1" applyBorder="1"/>
    <xf numFmtId="0" fontId="0" fillId="0" borderId="14" xfId="0" applyBorder="1"/>
    <xf numFmtId="0" fontId="0" fillId="0" borderId="0" xfId="0" applyBorder="1"/>
    <xf numFmtId="0" fontId="0" fillId="0" borderId="0" xfId="0" applyFont="1" applyBorder="1"/>
    <xf numFmtId="0" fontId="0" fillId="0" borderId="15" xfId="0" applyBorder="1"/>
    <xf numFmtId="0" fontId="0" fillId="0" borderId="11" xfId="0" applyFont="1" applyBorder="1"/>
    <xf numFmtId="0" fontId="0" fillId="0" borderId="13" xfId="0" applyBorder="1"/>
    <xf numFmtId="0" fontId="8" fillId="0" borderId="5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 wrapText="1"/>
    </xf>
    <xf numFmtId="0" fontId="8" fillId="0" borderId="12" xfId="0" applyFont="1" applyFill="1" applyBorder="1" applyAlignment="1">
      <alignment horizontal="center" wrapText="1"/>
    </xf>
    <xf numFmtId="0" fontId="8" fillId="0" borderId="9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 wrapText="1"/>
    </xf>
    <xf numFmtId="0" fontId="8" fillId="0" borderId="1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9" sqref="A9:I22"/>
    </sheetView>
  </sheetViews>
  <sheetFormatPr baseColWidth="10" defaultColWidth="8.83203125" defaultRowHeight="14" x14ac:dyDescent="0"/>
  <cols>
    <col min="1" max="1" width="19.5" customWidth="1"/>
    <col min="2" max="2" width="26.1640625" customWidth="1"/>
    <col min="3" max="3" width="21.5" customWidth="1"/>
    <col min="4" max="4" width="23.33203125" customWidth="1"/>
    <col min="5" max="5" width="22.5" customWidth="1"/>
    <col min="6" max="6" width="4.5" customWidth="1"/>
    <col min="7" max="7" width="22.83203125" customWidth="1"/>
    <col min="8" max="8" width="22" customWidth="1"/>
    <col min="9" max="9" width="28.6640625" customWidth="1"/>
    <col min="10" max="10" width="33" customWidth="1"/>
  </cols>
  <sheetData>
    <row r="1" spans="1:9" ht="38" thickBo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15" thickBot="1">
      <c r="A2" s="1" t="s">
        <v>1</v>
      </c>
      <c r="B2" s="2" t="s">
        <v>2</v>
      </c>
      <c r="C2" s="2"/>
      <c r="D2" s="2"/>
      <c r="E2" s="2"/>
      <c r="F2" s="2"/>
      <c r="G2" s="2" t="s">
        <v>3</v>
      </c>
      <c r="H2" s="2"/>
      <c r="I2" s="2"/>
    </row>
    <row r="3" spans="1:9" ht="17" thickBot="1">
      <c r="A3" s="1" t="s">
        <v>4</v>
      </c>
      <c r="B3" s="2" t="s">
        <v>5</v>
      </c>
      <c r="C3" s="3">
        <v>7447531661</v>
      </c>
      <c r="D3" s="4"/>
      <c r="E3" s="3" t="s">
        <v>6</v>
      </c>
      <c r="F3" s="2"/>
      <c r="G3" s="2" t="s">
        <v>7</v>
      </c>
      <c r="H3" s="3">
        <v>8208388788</v>
      </c>
      <c r="I3" s="3" t="s">
        <v>8</v>
      </c>
    </row>
    <row r="4" spans="1:9" ht="26" thickBot="1">
      <c r="A4" s="1" t="s">
        <v>9</v>
      </c>
      <c r="B4" s="2" t="s">
        <v>10</v>
      </c>
      <c r="C4" s="3">
        <v>7219061602</v>
      </c>
      <c r="D4" s="2" t="s">
        <v>56</v>
      </c>
      <c r="E4" s="3" t="s">
        <v>11</v>
      </c>
      <c r="F4" s="2"/>
      <c r="G4" s="2" t="s">
        <v>12</v>
      </c>
      <c r="H4" s="3">
        <v>8605145974</v>
      </c>
      <c r="I4" s="3" t="s">
        <v>13</v>
      </c>
    </row>
    <row r="5" spans="1:9" ht="38" thickBot="1">
      <c r="A5" s="5" t="s">
        <v>14</v>
      </c>
      <c r="B5" s="2"/>
      <c r="C5" s="2"/>
      <c r="D5" s="2"/>
      <c r="E5" s="2"/>
      <c r="F5" s="2"/>
      <c r="G5" s="2"/>
      <c r="H5" s="2"/>
      <c r="I5" s="2"/>
    </row>
    <row r="6" spans="1:9" ht="17" thickBot="1">
      <c r="A6" s="1" t="s">
        <v>1</v>
      </c>
      <c r="B6" s="11" t="s">
        <v>15</v>
      </c>
      <c r="C6" s="12">
        <v>9769088824</v>
      </c>
      <c r="D6" s="11"/>
      <c r="E6" s="3" t="s">
        <v>16</v>
      </c>
      <c r="F6" s="2"/>
      <c r="G6" s="2" t="s">
        <v>17</v>
      </c>
      <c r="H6" s="3">
        <v>8655123118</v>
      </c>
      <c r="I6" s="6" t="s">
        <v>18</v>
      </c>
    </row>
    <row r="7" spans="1:9" ht="26" thickBot="1">
      <c r="A7" s="1" t="s">
        <v>4</v>
      </c>
      <c r="B7" s="13" t="s">
        <v>19</v>
      </c>
      <c r="C7" s="14">
        <v>9757495409</v>
      </c>
      <c r="D7" s="13" t="s">
        <v>57</v>
      </c>
      <c r="E7" s="15" t="s">
        <v>20</v>
      </c>
      <c r="F7" s="13"/>
      <c r="G7" s="13" t="s">
        <v>21</v>
      </c>
      <c r="H7" s="13"/>
      <c r="I7" s="13"/>
    </row>
    <row r="8" spans="1:9" ht="15" thickBot="1">
      <c r="A8" s="1" t="s">
        <v>9</v>
      </c>
      <c r="B8" s="11" t="s">
        <v>22</v>
      </c>
      <c r="C8" s="11"/>
      <c r="D8" s="11"/>
      <c r="E8" s="11"/>
      <c r="F8" s="11"/>
      <c r="G8" s="11" t="s">
        <v>23</v>
      </c>
      <c r="H8" s="11"/>
      <c r="I8" s="11"/>
    </row>
    <row r="9" spans="1:9" ht="26" thickBot="1">
      <c r="A9" s="5" t="s">
        <v>24</v>
      </c>
      <c r="B9" s="2"/>
      <c r="C9" s="2"/>
      <c r="D9" s="2"/>
      <c r="E9" s="2"/>
      <c r="F9" s="2"/>
      <c r="G9" s="2"/>
      <c r="H9" s="2"/>
      <c r="I9" s="2"/>
    </row>
    <row r="10" spans="1:9" ht="38" thickBot="1">
      <c r="A10" s="1" t="s">
        <v>1</v>
      </c>
      <c r="B10" s="2" t="s">
        <v>25</v>
      </c>
      <c r="C10" s="3">
        <v>9597662628</v>
      </c>
      <c r="D10" s="2" t="s">
        <v>58</v>
      </c>
      <c r="E10" s="2" t="s">
        <v>26</v>
      </c>
      <c r="F10" s="2"/>
      <c r="G10" s="2" t="s">
        <v>27</v>
      </c>
      <c r="H10" s="3">
        <v>9597525114</v>
      </c>
      <c r="I10" s="7" t="s">
        <v>28</v>
      </c>
    </row>
    <row r="11" spans="1:9" ht="26" thickBot="1">
      <c r="A11" s="1" t="s">
        <v>4</v>
      </c>
      <c r="B11" s="2" t="s">
        <v>29</v>
      </c>
      <c r="C11" s="3">
        <v>9092175687</v>
      </c>
      <c r="D11" s="2" t="s">
        <v>59</v>
      </c>
      <c r="E11" s="3" t="s">
        <v>30</v>
      </c>
      <c r="F11" s="2"/>
      <c r="G11" s="2" t="s">
        <v>31</v>
      </c>
      <c r="H11" s="8">
        <v>8680020281</v>
      </c>
      <c r="I11" s="9" t="s">
        <v>32</v>
      </c>
    </row>
    <row r="12" spans="1:9" ht="17" thickBot="1">
      <c r="A12" s="1" t="s">
        <v>9</v>
      </c>
      <c r="B12" s="2" t="s">
        <v>33</v>
      </c>
      <c r="C12" s="3">
        <v>9444499486</v>
      </c>
      <c r="D12" s="2"/>
      <c r="E12" s="3" t="s">
        <v>34</v>
      </c>
      <c r="F12" s="2"/>
      <c r="G12" s="2" t="s">
        <v>35</v>
      </c>
      <c r="H12" s="3">
        <v>9895419641</v>
      </c>
      <c r="I12" s="3" t="s">
        <v>36</v>
      </c>
    </row>
    <row r="13" spans="1:9" ht="15" thickBot="1">
      <c r="A13" s="2"/>
      <c r="B13" s="2"/>
      <c r="C13" s="2"/>
      <c r="D13" s="2"/>
      <c r="E13" s="2"/>
      <c r="F13" s="2"/>
      <c r="G13" s="2"/>
      <c r="H13" s="2"/>
      <c r="I13" s="2"/>
    </row>
    <row r="14" spans="1:9" ht="26" thickBot="1">
      <c r="A14" s="5" t="s">
        <v>37</v>
      </c>
      <c r="B14" s="2"/>
      <c r="C14" s="2"/>
      <c r="D14" s="2"/>
      <c r="E14" s="2"/>
      <c r="F14" s="2"/>
      <c r="G14" s="2"/>
      <c r="H14" s="2"/>
      <c r="I14" s="2"/>
    </row>
    <row r="15" spans="1:9" ht="15" thickBot="1">
      <c r="A15" s="1" t="s">
        <v>1</v>
      </c>
      <c r="B15" s="2" t="s">
        <v>38</v>
      </c>
      <c r="C15" s="2"/>
      <c r="D15" s="2"/>
      <c r="E15" s="2"/>
      <c r="F15" s="2"/>
      <c r="G15" s="2" t="s">
        <v>39</v>
      </c>
      <c r="H15" s="2"/>
      <c r="I15" s="2"/>
    </row>
    <row r="16" spans="1:9" ht="15" thickBot="1">
      <c r="A16" s="1" t="s">
        <v>4</v>
      </c>
      <c r="B16" s="2" t="s">
        <v>40</v>
      </c>
      <c r="C16" s="2"/>
      <c r="D16" s="2"/>
      <c r="E16" s="2"/>
      <c r="F16" s="2"/>
      <c r="G16" s="2" t="s">
        <v>41</v>
      </c>
      <c r="H16" s="2"/>
      <c r="I16" s="2"/>
    </row>
    <row r="17" spans="1:9" ht="15" thickBot="1">
      <c r="A17" s="1" t="s">
        <v>9</v>
      </c>
      <c r="B17" s="2" t="s">
        <v>42</v>
      </c>
      <c r="C17" s="2"/>
      <c r="D17" s="2"/>
      <c r="E17" s="2"/>
      <c r="F17" s="2"/>
      <c r="G17" s="2" t="s">
        <v>43</v>
      </c>
      <c r="H17" s="2"/>
      <c r="I17" s="2"/>
    </row>
    <row r="18" spans="1:9" ht="15" thickBot="1">
      <c r="A18" s="2"/>
      <c r="B18" s="2"/>
      <c r="C18" s="2"/>
      <c r="D18" s="2"/>
      <c r="E18" s="2"/>
      <c r="F18" s="2"/>
      <c r="G18" s="2"/>
      <c r="H18" s="2"/>
      <c r="I18" s="2"/>
    </row>
    <row r="19" spans="1:9" ht="38" thickBot="1">
      <c r="A19" s="5" t="s">
        <v>44</v>
      </c>
      <c r="B19" s="2"/>
      <c r="C19" s="2"/>
      <c r="D19" s="2"/>
      <c r="E19" s="7"/>
      <c r="F19" s="2"/>
      <c r="G19" s="2"/>
      <c r="H19" s="2"/>
      <c r="I19" s="2"/>
    </row>
    <row r="20" spans="1:9" ht="17" thickBot="1">
      <c r="A20" s="1" t="s">
        <v>1</v>
      </c>
      <c r="B20" s="2" t="s">
        <v>45</v>
      </c>
      <c r="C20" s="3">
        <v>9721708525</v>
      </c>
      <c r="D20" s="10"/>
      <c r="E20" s="9" t="s">
        <v>46</v>
      </c>
      <c r="F20" s="2"/>
      <c r="G20" s="2" t="s">
        <v>47</v>
      </c>
      <c r="H20" s="3">
        <v>8765234470</v>
      </c>
      <c r="I20" s="3" t="s">
        <v>48</v>
      </c>
    </row>
    <row r="21" spans="1:9" ht="17" thickBot="1">
      <c r="A21" s="1" t="s">
        <v>4</v>
      </c>
      <c r="B21" s="6" t="s">
        <v>49</v>
      </c>
      <c r="C21" s="3">
        <v>8563824625</v>
      </c>
      <c r="D21" s="2"/>
      <c r="E21" s="6" t="s">
        <v>50</v>
      </c>
      <c r="F21" s="2"/>
      <c r="G21" s="6" t="s">
        <v>51</v>
      </c>
      <c r="H21" s="3">
        <v>9454595623</v>
      </c>
      <c r="I21" s="6" t="s">
        <v>52</v>
      </c>
    </row>
    <row r="22" spans="1:9" ht="17" thickBot="1">
      <c r="A22" s="1" t="s">
        <v>9</v>
      </c>
      <c r="B22" s="2" t="s">
        <v>53</v>
      </c>
      <c r="C22" s="3">
        <v>7706941465</v>
      </c>
      <c r="D22" s="2"/>
      <c r="E22" s="3" t="s">
        <v>54</v>
      </c>
      <c r="F22" s="2"/>
      <c r="G22" s="2" t="s">
        <v>55</v>
      </c>
      <c r="H22" s="2"/>
      <c r="I22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4" sqref="D14"/>
    </sheetView>
  </sheetViews>
  <sheetFormatPr baseColWidth="10" defaultColWidth="8.83203125" defaultRowHeight="14" x14ac:dyDescent="0"/>
  <cols>
    <col min="1" max="1" width="22.83203125" customWidth="1"/>
    <col min="2" max="2" width="10.1640625" customWidth="1"/>
    <col min="3" max="3" width="18.1640625" customWidth="1"/>
  </cols>
  <sheetData>
    <row r="1" spans="1:7">
      <c r="A1" s="16">
        <v>1</v>
      </c>
      <c r="B1" s="16">
        <f>A1/(A1+1)</f>
        <v>0.5</v>
      </c>
      <c r="C1" s="17">
        <f>1-EXP(-A1)</f>
        <v>0.63212055882855767</v>
      </c>
      <c r="D1">
        <f>C1*B1</f>
        <v>0.31606027941427883</v>
      </c>
      <c r="F1">
        <f>B1*B1</f>
        <v>0.25</v>
      </c>
      <c r="G1">
        <f>C1*C1</f>
        <v>0.39957640089372803</v>
      </c>
    </row>
    <row r="2" spans="1:7">
      <c r="A2">
        <v>2</v>
      </c>
      <c r="B2" s="16">
        <f t="shared" ref="B2:B9" si="0">A2/(A2+1)</f>
        <v>0.66666666666666663</v>
      </c>
      <c r="C2" s="17">
        <f t="shared" ref="C2:C9" si="1">1-EXP(-A2)</f>
        <v>0.8646647167633873</v>
      </c>
      <c r="D2">
        <f t="shared" ref="D2:D9" si="2">C2*B2</f>
        <v>0.57644314450892487</v>
      </c>
      <c r="F2">
        <f t="shared" ref="F2:F9" si="3">B2*B2</f>
        <v>0.44444444444444442</v>
      </c>
      <c r="G2">
        <f t="shared" ref="G2:G9" si="4">C2*C2</f>
        <v>0.74764507241550882</v>
      </c>
    </row>
    <row r="3" spans="1:7">
      <c r="A3">
        <v>3</v>
      </c>
      <c r="B3" s="16">
        <f t="shared" si="0"/>
        <v>0.75</v>
      </c>
      <c r="C3" s="17">
        <f t="shared" si="1"/>
        <v>0.95021293163213605</v>
      </c>
      <c r="D3">
        <f t="shared" si="2"/>
        <v>0.71265969872410206</v>
      </c>
      <c r="F3">
        <f t="shared" si="3"/>
        <v>0.5625</v>
      </c>
      <c r="G3">
        <f t="shared" si="4"/>
        <v>0.90290461544093847</v>
      </c>
    </row>
    <row r="4" spans="1:7">
      <c r="A4" s="16">
        <v>5</v>
      </c>
      <c r="B4" s="16">
        <f t="shared" si="0"/>
        <v>0.83333333333333337</v>
      </c>
      <c r="C4" s="17">
        <f t="shared" si="1"/>
        <v>0.99326205300091452</v>
      </c>
      <c r="D4">
        <f t="shared" si="2"/>
        <v>0.82771837750076216</v>
      </c>
      <c r="F4">
        <f t="shared" si="3"/>
        <v>0.69444444444444453</v>
      </c>
      <c r="G4">
        <f t="shared" si="4"/>
        <v>0.98656950593159154</v>
      </c>
    </row>
    <row r="5" spans="1:7">
      <c r="A5">
        <v>6</v>
      </c>
      <c r="B5" s="16">
        <f t="shared" si="0"/>
        <v>0.8571428571428571</v>
      </c>
      <c r="C5" s="17">
        <f t="shared" si="1"/>
        <v>0.99752124782333362</v>
      </c>
      <c r="D5">
        <f t="shared" si="2"/>
        <v>0.8550182124200002</v>
      </c>
      <c r="F5">
        <f t="shared" si="3"/>
        <v>0.73469387755102034</v>
      </c>
      <c r="G5">
        <f t="shared" si="4"/>
        <v>0.99504863985902059</v>
      </c>
    </row>
    <row r="6" spans="1:7">
      <c r="A6">
        <v>7</v>
      </c>
      <c r="B6" s="16">
        <f t="shared" si="0"/>
        <v>0.875</v>
      </c>
      <c r="C6" s="17">
        <f t="shared" si="1"/>
        <v>0.99908811803444553</v>
      </c>
      <c r="D6">
        <f t="shared" si="2"/>
        <v>0.87420210328013981</v>
      </c>
      <c r="F6">
        <f t="shared" si="3"/>
        <v>0.765625</v>
      </c>
      <c r="G6">
        <f t="shared" si="4"/>
        <v>0.99817706759761016</v>
      </c>
    </row>
    <row r="7" spans="1:7">
      <c r="A7" s="16">
        <v>8</v>
      </c>
      <c r="B7" s="16">
        <f t="shared" si="0"/>
        <v>0.88888888888888884</v>
      </c>
      <c r="C7" s="17">
        <f t="shared" si="1"/>
        <v>0.99966453737209748</v>
      </c>
      <c r="D7">
        <f t="shared" si="2"/>
        <v>0.88859069988630879</v>
      </c>
      <c r="F7">
        <f t="shared" si="3"/>
        <v>0.79012345679012341</v>
      </c>
      <c r="G7">
        <f t="shared" si="4"/>
        <v>0.9993291872793697</v>
      </c>
    </row>
    <row r="8" spans="1:7">
      <c r="A8">
        <v>9</v>
      </c>
      <c r="B8" s="16">
        <f t="shared" si="0"/>
        <v>0.9</v>
      </c>
      <c r="C8" s="17">
        <f t="shared" si="1"/>
        <v>0.99987659019591335</v>
      </c>
      <c r="D8">
        <f t="shared" si="2"/>
        <v>0.89988893117632207</v>
      </c>
      <c r="F8">
        <f t="shared" si="3"/>
        <v>0.81</v>
      </c>
      <c r="G8">
        <f t="shared" si="4"/>
        <v>0.99975319562180642</v>
      </c>
    </row>
    <row r="9" spans="1:7">
      <c r="A9">
        <v>10</v>
      </c>
      <c r="B9" s="16">
        <f t="shared" si="0"/>
        <v>0.90909090909090906</v>
      </c>
      <c r="C9" s="17">
        <f t="shared" si="1"/>
        <v>0.99995460007023751</v>
      </c>
      <c r="D9">
        <f t="shared" si="2"/>
        <v>0.90904963642748859</v>
      </c>
      <c r="F9">
        <f t="shared" si="3"/>
        <v>0.82644628099173545</v>
      </c>
      <c r="G9">
        <f t="shared" si="4"/>
        <v>0.9999092022016286</v>
      </c>
    </row>
    <row r="10" spans="1:7">
      <c r="B10">
        <f t="shared" ref="B10:C10" si="5">AVERAGE(B1:B9)</f>
        <v>0.79779140612473964</v>
      </c>
      <c r="C10">
        <f t="shared" si="5"/>
        <v>0.93737392819122478</v>
      </c>
      <c r="D10">
        <f>AVERAGE(D1:D9)</f>
        <v>0.76218123148203643</v>
      </c>
      <c r="F10">
        <f>AVERAGE(F1:F9)</f>
        <v>0.65314194491352984</v>
      </c>
      <c r="G10">
        <f>AVERAGE(G1:G9)</f>
        <v>0.89210143191568925</v>
      </c>
    </row>
    <row r="11" spans="1:7">
      <c r="D11">
        <f>D10-C10*B10</f>
        <v>1.4352367245688447E-2</v>
      </c>
      <c r="F11">
        <f>F10-B10*B10</f>
        <v>1.6670817227040557E-2</v>
      </c>
      <c r="G11">
        <f>G10-C10*C10</f>
        <v>1.3431550663041802E-2</v>
      </c>
    </row>
    <row r="13" spans="1:7">
      <c r="E13">
        <f>D11*D11/(F11*G11)</f>
        <v>0.91994959456235059</v>
      </c>
    </row>
    <row r="14" spans="1:7">
      <c r="E14">
        <f>SQRT(E13)</f>
        <v>0.95914002865189119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C1" sqref="C1:C2"/>
    </sheetView>
  </sheetViews>
  <sheetFormatPr baseColWidth="10" defaultColWidth="8.83203125" defaultRowHeight="14" x14ac:dyDescent="0"/>
  <cols>
    <col min="1" max="1" width="16.5" customWidth="1"/>
    <col min="13" max="13" width="14.6640625" customWidth="1"/>
    <col min="14" max="14" width="12.1640625" customWidth="1"/>
  </cols>
  <sheetData>
    <row r="1" spans="1:14" s="18" customFormat="1">
      <c r="A1" s="34" t="s">
        <v>61</v>
      </c>
      <c r="B1" s="36" t="s">
        <v>73</v>
      </c>
      <c r="C1" s="38" t="s">
        <v>76</v>
      </c>
      <c r="D1" s="40" t="s">
        <v>74</v>
      </c>
      <c r="E1" s="40"/>
      <c r="F1" s="40"/>
      <c r="G1" s="40" t="s">
        <v>62</v>
      </c>
      <c r="H1" s="40"/>
      <c r="I1" s="40"/>
      <c r="J1" s="40" t="s">
        <v>63</v>
      </c>
      <c r="K1" s="40"/>
      <c r="L1" s="40"/>
      <c r="M1" s="40" t="s">
        <v>64</v>
      </c>
      <c r="N1" s="42" t="s">
        <v>75</v>
      </c>
    </row>
    <row r="2" spans="1:14">
      <c r="A2" s="35"/>
      <c r="B2" s="37"/>
      <c r="C2" s="39"/>
      <c r="D2" s="22" t="s">
        <v>71</v>
      </c>
      <c r="E2" s="22" t="s">
        <v>70</v>
      </c>
      <c r="F2" s="22" t="s">
        <v>72</v>
      </c>
      <c r="G2" s="22" t="s">
        <v>71</v>
      </c>
      <c r="H2" s="22" t="s">
        <v>70</v>
      </c>
      <c r="I2" s="22" t="s">
        <v>72</v>
      </c>
      <c r="J2" s="22" t="s">
        <v>71</v>
      </c>
      <c r="K2" s="22" t="s">
        <v>70</v>
      </c>
      <c r="L2" s="22" t="s">
        <v>72</v>
      </c>
      <c r="M2" s="41"/>
      <c r="N2" s="43"/>
    </row>
    <row r="3" spans="1:14">
      <c r="A3" s="19" t="s">
        <v>60</v>
      </c>
      <c r="B3" s="24"/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7"/>
    </row>
    <row r="4" spans="1:14">
      <c r="A4" s="20" t="s">
        <v>65</v>
      </c>
      <c r="B4" s="28" t="s">
        <v>67</v>
      </c>
      <c r="C4" s="29">
        <v>1.57</v>
      </c>
      <c r="D4" s="29">
        <v>135.5</v>
      </c>
      <c r="E4" s="29">
        <v>869.6</v>
      </c>
      <c r="F4" s="29">
        <v>1969.04</v>
      </c>
      <c r="G4" s="29">
        <v>61.59</v>
      </c>
      <c r="H4" s="29">
        <v>552.52</v>
      </c>
      <c r="I4" s="29"/>
      <c r="J4" s="29">
        <v>73.8</v>
      </c>
      <c r="K4" s="29">
        <v>320.39999999999998</v>
      </c>
      <c r="L4" s="29">
        <v>468</v>
      </c>
      <c r="M4" s="30">
        <v>1.68</v>
      </c>
      <c r="N4" s="31" t="s">
        <v>69</v>
      </c>
    </row>
    <row r="5" spans="1:14">
      <c r="A5" s="20" t="s">
        <v>66</v>
      </c>
      <c r="B5" s="28" t="s">
        <v>67</v>
      </c>
      <c r="C5" s="29" t="s">
        <v>69</v>
      </c>
      <c r="D5" s="29" t="s">
        <v>69</v>
      </c>
      <c r="E5" s="29" t="s">
        <v>69</v>
      </c>
      <c r="F5" s="29" t="s">
        <v>69</v>
      </c>
      <c r="G5" s="29" t="s">
        <v>69</v>
      </c>
      <c r="H5" s="29" t="s">
        <v>69</v>
      </c>
      <c r="I5" s="29" t="s">
        <v>69</v>
      </c>
      <c r="J5" s="29" t="s">
        <v>69</v>
      </c>
      <c r="K5" s="29" t="s">
        <v>69</v>
      </c>
      <c r="L5" s="29" t="s">
        <v>69</v>
      </c>
      <c r="M5" s="29" t="s">
        <v>69</v>
      </c>
      <c r="N5" s="31" t="s">
        <v>69</v>
      </c>
    </row>
    <row r="6" spans="1:14">
      <c r="A6" s="21" t="s">
        <v>68</v>
      </c>
      <c r="B6" s="32" t="s">
        <v>67</v>
      </c>
      <c r="C6" s="23">
        <v>207.54</v>
      </c>
      <c r="D6" s="23" t="s">
        <v>69</v>
      </c>
      <c r="E6" s="23">
        <v>1546.5</v>
      </c>
      <c r="F6" s="23">
        <v>4369.5</v>
      </c>
      <c r="G6" s="23" t="s">
        <v>69</v>
      </c>
      <c r="H6" s="23">
        <v>133.01</v>
      </c>
      <c r="I6" s="23">
        <v>432.72</v>
      </c>
      <c r="J6" s="23" t="s">
        <v>69</v>
      </c>
      <c r="K6" s="23">
        <v>1294.5</v>
      </c>
      <c r="L6" s="23">
        <v>3897</v>
      </c>
      <c r="M6" s="23">
        <v>207.54</v>
      </c>
      <c r="N6" s="33">
        <v>200</v>
      </c>
    </row>
  </sheetData>
  <mergeCells count="8">
    <mergeCell ref="A1:A2"/>
    <mergeCell ref="B1:B2"/>
    <mergeCell ref="C1:C2"/>
    <mergeCell ref="M1:M2"/>
    <mergeCell ref="N1:N2"/>
    <mergeCell ref="D1:F1"/>
    <mergeCell ref="G1:I1"/>
    <mergeCell ref="J1:L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Parag1396</cp:lastModifiedBy>
  <dcterms:created xsi:type="dcterms:W3CDTF">2017-05-06T12:44:27Z</dcterms:created>
  <dcterms:modified xsi:type="dcterms:W3CDTF">2018-06-12T05:12:35Z</dcterms:modified>
</cp:coreProperties>
</file>