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fereGonzague/Desktop/Verhulst/"/>
    </mc:Choice>
  </mc:AlternateContent>
  <xr:revisionPtr revIDLastSave="0" documentId="13_ncr:1_{EA03FC72-2BCD-0D4B-BDAF-1B6FD2425E67}" xr6:coauthVersionLast="47" xr6:coauthVersionMax="47" xr10:uidLastSave="{00000000-0000-0000-0000-000000000000}"/>
  <bookViews>
    <workbookView xWindow="0" yWindow="500" windowWidth="28800" windowHeight="16460" activeTab="6" xr2:uid="{7F07107D-B51B-4A88-B908-BEF7C6AE803F}"/>
  </bookViews>
  <sheets>
    <sheet name="Recap General" sheetId="6" r:id="rId1"/>
    <sheet name="Sales CB" sheetId="9" r:id="rId2"/>
    <sheet name="Sales GL" sheetId="12" r:id="rId3"/>
    <sheet name="Sales TV" sheetId="13" r:id="rId4"/>
    <sheet name="Sales 4" sheetId="14" r:id="rId5"/>
    <sheet name="Sales 5" sheetId="15" r:id="rId6"/>
    <sheet name="ComSales2023" sheetId="19" r:id="rId7"/>
    <sheet name="Sales report CB " sheetId="16" r:id="rId8"/>
    <sheet name="Sales report GL" sheetId="17" r:id="rId9"/>
    <sheet name="Sales report TV" sheetId="18" r:id="rId10"/>
    <sheet name="Briefing Sales" sheetId="11" r:id="rId11"/>
  </sheets>
  <definedNames>
    <definedName name="_xlnm.Print_Area" localSheetId="6">ComSales2023!$A$1:$F$73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2" l="1"/>
  <c r="I63" i="12"/>
  <c r="I105" i="12" s="1"/>
  <c r="E222" i="12" s="1"/>
  <c r="D105" i="12"/>
  <c r="B101" i="6"/>
  <c r="D238" i="12"/>
  <c r="I98" i="12"/>
  <c r="H98" i="12"/>
  <c r="F98" i="12"/>
  <c r="H63" i="12"/>
  <c r="F63" i="12"/>
  <c r="D63" i="12"/>
  <c r="I94" i="12"/>
  <c r="I86" i="12"/>
  <c r="I75" i="12"/>
  <c r="D102" i="12"/>
  <c r="K102" i="12"/>
  <c r="L102" i="12"/>
  <c r="H101" i="12"/>
  <c r="F101" i="12"/>
  <c r="I101" i="12" s="1"/>
  <c r="H100" i="12"/>
  <c r="F100" i="12"/>
  <c r="I100" i="12" s="1"/>
  <c r="H99" i="12"/>
  <c r="F99" i="12"/>
  <c r="F206" i="12"/>
  <c r="H206" i="12"/>
  <c r="D126" i="12"/>
  <c r="H46" i="12"/>
  <c r="F46" i="12"/>
  <c r="H45" i="12"/>
  <c r="F45" i="12"/>
  <c r="H39" i="12"/>
  <c r="F39" i="12"/>
  <c r="H49" i="12"/>
  <c r="F49" i="12"/>
  <c r="D237" i="12"/>
  <c r="D236" i="12"/>
  <c r="J220" i="18"/>
  <c r="E177" i="18"/>
  <c r="I174" i="18"/>
  <c r="H174" i="18"/>
  <c r="D174" i="18"/>
  <c r="F173" i="18"/>
  <c r="F172" i="18"/>
  <c r="F171" i="18"/>
  <c r="F170" i="18"/>
  <c r="F169" i="18"/>
  <c r="F168" i="18"/>
  <c r="H166" i="18"/>
  <c r="D166" i="18"/>
  <c r="F165" i="18"/>
  <c r="F164" i="18"/>
  <c r="F163" i="18"/>
  <c r="F162" i="18"/>
  <c r="F161" i="18"/>
  <c r="F160" i="18"/>
  <c r="H158" i="18"/>
  <c r="D158" i="18"/>
  <c r="I158" i="18" s="1"/>
  <c r="F157" i="18"/>
  <c r="F156" i="18"/>
  <c r="F155" i="18"/>
  <c r="F154" i="18"/>
  <c r="F153" i="18"/>
  <c r="F152" i="18"/>
  <c r="H143" i="18"/>
  <c r="D143" i="18"/>
  <c r="F142" i="18"/>
  <c r="F141" i="18"/>
  <c r="F140" i="18"/>
  <c r="F139" i="18"/>
  <c r="F138" i="18"/>
  <c r="F137" i="18"/>
  <c r="H135" i="18"/>
  <c r="D135" i="18"/>
  <c r="I135" i="18" s="1"/>
  <c r="F134" i="18"/>
  <c r="F133" i="18"/>
  <c r="F132" i="18"/>
  <c r="F131" i="18"/>
  <c r="F130" i="18"/>
  <c r="F129" i="18"/>
  <c r="H127" i="18"/>
  <c r="D127" i="18"/>
  <c r="F126" i="18"/>
  <c r="F125" i="18"/>
  <c r="F124" i="18"/>
  <c r="F123" i="18"/>
  <c r="F122" i="18"/>
  <c r="F121" i="18"/>
  <c r="H119" i="18"/>
  <c r="D119" i="18"/>
  <c r="I119" i="18" s="1"/>
  <c r="F118" i="18"/>
  <c r="F117" i="18"/>
  <c r="F116" i="18"/>
  <c r="F115" i="18"/>
  <c r="F114" i="18"/>
  <c r="F113" i="18"/>
  <c r="H111" i="18"/>
  <c r="D111" i="18"/>
  <c r="F110" i="18"/>
  <c r="F109" i="18"/>
  <c r="F108" i="18"/>
  <c r="F107" i="18"/>
  <c r="F106" i="18"/>
  <c r="F105" i="18"/>
  <c r="H103" i="18"/>
  <c r="D103" i="18"/>
  <c r="I103" i="18" s="1"/>
  <c r="F102" i="18"/>
  <c r="F101" i="18"/>
  <c r="F100" i="18"/>
  <c r="F99" i="18"/>
  <c r="F98" i="18"/>
  <c r="F97" i="18"/>
  <c r="F96" i="18"/>
  <c r="F95" i="18"/>
  <c r="F94" i="18"/>
  <c r="H92" i="18"/>
  <c r="D92" i="18"/>
  <c r="F91" i="18"/>
  <c r="F90" i="18"/>
  <c r="F89" i="18"/>
  <c r="F88" i="18"/>
  <c r="F87" i="18"/>
  <c r="F86" i="18"/>
  <c r="H84" i="18"/>
  <c r="D84" i="18"/>
  <c r="F83" i="18"/>
  <c r="F82" i="18"/>
  <c r="F81" i="18"/>
  <c r="F80" i="18"/>
  <c r="F79" i="18"/>
  <c r="F78" i="18"/>
  <c r="F72" i="18"/>
  <c r="F71" i="18"/>
  <c r="F70" i="18"/>
  <c r="H69" i="18"/>
  <c r="D69" i="18"/>
  <c r="F68" i="18"/>
  <c r="F67" i="18"/>
  <c r="F66" i="18"/>
  <c r="F65" i="18"/>
  <c r="F64" i="18"/>
  <c r="F63" i="18"/>
  <c r="F62" i="18"/>
  <c r="H61" i="18"/>
  <c r="D61" i="18"/>
  <c r="F60" i="18"/>
  <c r="F59" i="18"/>
  <c r="F58" i="18"/>
  <c r="F57" i="18"/>
  <c r="F56" i="18"/>
  <c r="F55" i="18"/>
  <c r="F54" i="18"/>
  <c r="F53" i="18"/>
  <c r="H51" i="18"/>
  <c r="D51" i="18"/>
  <c r="F50" i="18"/>
  <c r="F49" i="18"/>
  <c r="F48" i="18"/>
  <c r="F47" i="18"/>
  <c r="F46" i="18"/>
  <c r="F45" i="18"/>
  <c r="F44" i="18"/>
  <c r="F43" i="18"/>
  <c r="H40" i="18"/>
  <c r="D40" i="18"/>
  <c r="F39" i="18"/>
  <c r="F38" i="18"/>
  <c r="F37" i="18"/>
  <c r="F36" i="18"/>
  <c r="F35" i="18"/>
  <c r="F34" i="18"/>
  <c r="F33" i="18"/>
  <c r="F32" i="18"/>
  <c r="F31" i="18"/>
  <c r="H26" i="18"/>
  <c r="F183" i="18" s="1"/>
  <c r="E26" i="18"/>
  <c r="D26" i="18"/>
  <c r="B183" i="18" s="1"/>
  <c r="F25" i="18"/>
  <c r="G25" i="18" s="1"/>
  <c r="F24" i="18"/>
  <c r="G24" i="18" s="1"/>
  <c r="F23" i="18"/>
  <c r="G23" i="18" s="1"/>
  <c r="F22" i="18"/>
  <c r="G22" i="18" s="1"/>
  <c r="F21" i="18"/>
  <c r="G21" i="18" s="1"/>
  <c r="F20" i="18"/>
  <c r="G20" i="18" s="1"/>
  <c r="F19" i="18"/>
  <c r="G19" i="18" s="1"/>
  <c r="F18" i="18"/>
  <c r="G18" i="18" s="1"/>
  <c r="F17" i="18"/>
  <c r="G17" i="18" s="1"/>
  <c r="F16" i="18"/>
  <c r="G16" i="18" s="1"/>
  <c r="F15" i="18"/>
  <c r="G15" i="18" s="1"/>
  <c r="F14" i="18"/>
  <c r="G14" i="18" s="1"/>
  <c r="F13" i="18"/>
  <c r="G13" i="18" s="1"/>
  <c r="F12" i="18"/>
  <c r="G12" i="18" s="1"/>
  <c r="F11" i="18"/>
  <c r="G11" i="18" s="1"/>
  <c r="F10" i="18"/>
  <c r="G10" i="18" s="1"/>
  <c r="F9" i="18"/>
  <c r="G9" i="18" s="1"/>
  <c r="F8" i="18"/>
  <c r="G8" i="18" s="1"/>
  <c r="F7" i="18"/>
  <c r="G7" i="18" s="1"/>
  <c r="F6" i="18"/>
  <c r="G6" i="18" s="1"/>
  <c r="F5" i="18"/>
  <c r="G5" i="18" s="1"/>
  <c r="F4" i="18"/>
  <c r="G4" i="18" s="1"/>
  <c r="F102" i="12" l="1"/>
  <c r="H102" i="12"/>
  <c r="I99" i="12"/>
  <c r="I102" i="12" s="1"/>
  <c r="I206" i="12"/>
  <c r="F40" i="18"/>
  <c r="I46" i="12"/>
  <c r="I45" i="12"/>
  <c r="I39" i="12"/>
  <c r="I49" i="12"/>
  <c r="I51" i="18"/>
  <c r="I40" i="18"/>
  <c r="F61" i="18"/>
  <c r="I61" i="18"/>
  <c r="I84" i="18"/>
  <c r="F111" i="18"/>
  <c r="F143" i="18"/>
  <c r="F166" i="18"/>
  <c r="F127" i="18"/>
  <c r="F69" i="18"/>
  <c r="H73" i="18"/>
  <c r="F186" i="18" s="1"/>
  <c r="F84" i="18"/>
  <c r="F92" i="18"/>
  <c r="I92" i="18"/>
  <c r="F103" i="18"/>
  <c r="I111" i="18"/>
  <c r="F119" i="18"/>
  <c r="I127" i="18"/>
  <c r="F135" i="18"/>
  <c r="D147" i="18"/>
  <c r="B189" i="18" s="1"/>
  <c r="I143" i="18"/>
  <c r="F158" i="18"/>
  <c r="H177" i="18"/>
  <c r="F174" i="18"/>
  <c r="F177" i="18" s="1"/>
  <c r="D192" i="18" s="1"/>
  <c r="E180" i="18"/>
  <c r="F51" i="18"/>
  <c r="D73" i="18"/>
  <c r="B186" i="18" s="1"/>
  <c r="I69" i="18"/>
  <c r="G26" i="18"/>
  <c r="F26" i="18"/>
  <c r="F192" i="18"/>
  <c r="H147" i="18"/>
  <c r="F189" i="18" s="1"/>
  <c r="F195" i="18" s="1"/>
  <c r="D177" i="18"/>
  <c r="I166" i="18"/>
  <c r="I177" i="18" s="1"/>
  <c r="I26" i="18"/>
  <c r="G183" i="18" s="1"/>
  <c r="J220" i="17"/>
  <c r="E177" i="17"/>
  <c r="I174" i="17"/>
  <c r="H174" i="17"/>
  <c r="D174" i="17"/>
  <c r="F173" i="17"/>
  <c r="F172" i="17"/>
  <c r="F171" i="17"/>
  <c r="F170" i="17"/>
  <c r="F169" i="17"/>
  <c r="F168" i="17"/>
  <c r="H166" i="17"/>
  <c r="D166" i="17"/>
  <c r="I166" i="17" s="1"/>
  <c r="F165" i="17"/>
  <c r="F164" i="17"/>
  <c r="F163" i="17"/>
  <c r="F162" i="17"/>
  <c r="F161" i="17"/>
  <c r="F160" i="17"/>
  <c r="H158" i="17"/>
  <c r="D158" i="17"/>
  <c r="D177" i="17" s="1"/>
  <c r="F157" i="17"/>
  <c r="F156" i="17"/>
  <c r="F155" i="17"/>
  <c r="F154" i="17"/>
  <c r="F153" i="17"/>
  <c r="F152" i="17"/>
  <c r="H143" i="17"/>
  <c r="D143" i="17"/>
  <c r="F142" i="17"/>
  <c r="F141" i="17"/>
  <c r="F140" i="17"/>
  <c r="F139" i="17"/>
  <c r="F138" i="17"/>
  <c r="F137" i="17"/>
  <c r="H135" i="17"/>
  <c r="D135" i="17"/>
  <c r="F134" i="17"/>
  <c r="F133" i="17"/>
  <c r="F132" i="17"/>
  <c r="F131" i="17"/>
  <c r="F130" i="17"/>
  <c r="F129" i="17"/>
  <c r="H127" i="17"/>
  <c r="D127" i="17"/>
  <c r="I127" i="17" s="1"/>
  <c r="F126" i="17"/>
  <c r="F125" i="17"/>
  <c r="F124" i="17"/>
  <c r="F123" i="17"/>
  <c r="F122" i="17"/>
  <c r="F121" i="17"/>
  <c r="H119" i="17"/>
  <c r="D119" i="17"/>
  <c r="F118" i="17"/>
  <c r="F117" i="17"/>
  <c r="F116" i="17"/>
  <c r="F115" i="17"/>
  <c r="F114" i="17"/>
  <c r="F113" i="17"/>
  <c r="H111" i="17"/>
  <c r="D111" i="17"/>
  <c r="F110" i="17"/>
  <c r="F109" i="17"/>
  <c r="F108" i="17"/>
  <c r="F107" i="17"/>
  <c r="F106" i="17"/>
  <c r="F105" i="17"/>
  <c r="H103" i="17"/>
  <c r="D103" i="17"/>
  <c r="F102" i="17"/>
  <c r="F101" i="17"/>
  <c r="F100" i="17"/>
  <c r="F99" i="17"/>
  <c r="F98" i="17"/>
  <c r="F97" i="17"/>
  <c r="F96" i="17"/>
  <c r="F95" i="17"/>
  <c r="F94" i="17"/>
  <c r="H92" i="17"/>
  <c r="D92" i="17"/>
  <c r="F91" i="17"/>
  <c r="F90" i="17"/>
  <c r="F89" i="17"/>
  <c r="F88" i="17"/>
  <c r="F87" i="17"/>
  <c r="F86" i="17"/>
  <c r="H84" i="17"/>
  <c r="D84" i="17"/>
  <c r="F83" i="17"/>
  <c r="F82" i="17"/>
  <c r="F81" i="17"/>
  <c r="F80" i="17"/>
  <c r="F79" i="17"/>
  <c r="F78" i="17"/>
  <c r="F72" i="17"/>
  <c r="F71" i="17"/>
  <c r="F70" i="17"/>
  <c r="H69" i="17"/>
  <c r="D69" i="17"/>
  <c r="F68" i="17"/>
  <c r="F67" i="17"/>
  <c r="F66" i="17"/>
  <c r="F65" i="17"/>
  <c r="F64" i="17"/>
  <c r="F63" i="17"/>
  <c r="F62" i="17"/>
  <c r="H61" i="17"/>
  <c r="D61" i="17"/>
  <c r="I61" i="17" s="1"/>
  <c r="F60" i="17"/>
  <c r="F59" i="17"/>
  <c r="F58" i="17"/>
  <c r="F57" i="17"/>
  <c r="F56" i="17"/>
  <c r="F55" i="17"/>
  <c r="F54" i="17"/>
  <c r="F53" i="17"/>
  <c r="H51" i="17"/>
  <c r="D51" i="17"/>
  <c r="F50" i="17"/>
  <c r="F49" i="17"/>
  <c r="F48" i="17"/>
  <c r="F47" i="17"/>
  <c r="F46" i="17"/>
  <c r="F45" i="17"/>
  <c r="F44" i="17"/>
  <c r="F43" i="17"/>
  <c r="H40" i="17"/>
  <c r="D40" i="17"/>
  <c r="F39" i="17"/>
  <c r="F38" i="17"/>
  <c r="F37" i="17"/>
  <c r="F36" i="17"/>
  <c r="F35" i="17"/>
  <c r="F34" i="17"/>
  <c r="F33" i="17"/>
  <c r="F32" i="17"/>
  <c r="F31" i="17"/>
  <c r="H26" i="17"/>
  <c r="F183" i="17" s="1"/>
  <c r="E26" i="17"/>
  <c r="D26" i="17"/>
  <c r="B183" i="17" s="1"/>
  <c r="F25" i="17"/>
  <c r="G25" i="17" s="1"/>
  <c r="F24" i="17"/>
  <c r="G24" i="17" s="1"/>
  <c r="F23" i="17"/>
  <c r="G23" i="17" s="1"/>
  <c r="F22" i="17"/>
  <c r="G22" i="17" s="1"/>
  <c r="F21" i="17"/>
  <c r="G21" i="17" s="1"/>
  <c r="F20" i="17"/>
  <c r="G20" i="17" s="1"/>
  <c r="F19" i="17"/>
  <c r="G19" i="17" s="1"/>
  <c r="F18" i="17"/>
  <c r="G18" i="17" s="1"/>
  <c r="F17" i="17"/>
  <c r="G17" i="17" s="1"/>
  <c r="F16" i="17"/>
  <c r="G16" i="17" s="1"/>
  <c r="F15" i="17"/>
  <c r="G15" i="17" s="1"/>
  <c r="F14" i="17"/>
  <c r="G14" i="17" s="1"/>
  <c r="F13" i="17"/>
  <c r="G13" i="17" s="1"/>
  <c r="F12" i="17"/>
  <c r="G12" i="17" s="1"/>
  <c r="F11" i="17"/>
  <c r="G11" i="17" s="1"/>
  <c r="F10" i="17"/>
  <c r="G10" i="17" s="1"/>
  <c r="F9" i="17"/>
  <c r="G9" i="17" s="1"/>
  <c r="F8" i="17"/>
  <c r="G8" i="17" s="1"/>
  <c r="F7" i="17"/>
  <c r="G7" i="17" s="1"/>
  <c r="F6" i="17"/>
  <c r="G6" i="17" s="1"/>
  <c r="F5" i="17"/>
  <c r="F4" i="17"/>
  <c r="G4" i="17" s="1"/>
  <c r="J256" i="12"/>
  <c r="H175" i="13"/>
  <c r="H176" i="13"/>
  <c r="H177" i="13"/>
  <c r="H178" i="13"/>
  <c r="H179" i="13"/>
  <c r="H180" i="13"/>
  <c r="H181" i="13"/>
  <c r="H182" i="13"/>
  <c r="H183" i="13"/>
  <c r="H184" i="13"/>
  <c r="F175" i="13"/>
  <c r="F176" i="13"/>
  <c r="F177" i="13"/>
  <c r="F178" i="13"/>
  <c r="F179" i="13"/>
  <c r="F180" i="13"/>
  <c r="F181" i="13"/>
  <c r="I181" i="13" s="1"/>
  <c r="F182" i="13"/>
  <c r="I182" i="13" s="1"/>
  <c r="F183" i="13"/>
  <c r="F184" i="13"/>
  <c r="H172" i="13"/>
  <c r="I172" i="13" s="1"/>
  <c r="L220" i="16"/>
  <c r="J220" i="16"/>
  <c r="E177" i="16"/>
  <c r="I174" i="16"/>
  <c r="H174" i="16"/>
  <c r="D174" i="16"/>
  <c r="F173" i="16"/>
  <c r="F172" i="16"/>
  <c r="F171" i="16"/>
  <c r="F170" i="16"/>
  <c r="F169" i="16"/>
  <c r="F168" i="16"/>
  <c r="H166" i="16"/>
  <c r="D166" i="16"/>
  <c r="F165" i="16"/>
  <c r="F164" i="16"/>
  <c r="F163" i="16"/>
  <c r="F162" i="16"/>
  <c r="F161" i="16"/>
  <c r="F160" i="16"/>
  <c r="H158" i="16"/>
  <c r="D158" i="16"/>
  <c r="F157" i="16"/>
  <c r="F156" i="16"/>
  <c r="F155" i="16"/>
  <c r="F154" i="16"/>
  <c r="F153" i="16"/>
  <c r="F152" i="16"/>
  <c r="H143" i="16"/>
  <c r="D143" i="16"/>
  <c r="F142" i="16"/>
  <c r="F141" i="16"/>
  <c r="F140" i="16"/>
  <c r="F139" i="16"/>
  <c r="F138" i="16"/>
  <c r="F137" i="16"/>
  <c r="H135" i="16"/>
  <c r="D135" i="16"/>
  <c r="F134" i="16"/>
  <c r="F133" i="16"/>
  <c r="F132" i="16"/>
  <c r="F131" i="16"/>
  <c r="F130" i="16"/>
  <c r="F129" i="16"/>
  <c r="H127" i="16"/>
  <c r="D127" i="16"/>
  <c r="F126" i="16"/>
  <c r="F125" i="16"/>
  <c r="F124" i="16"/>
  <c r="F123" i="16"/>
  <c r="F122" i="16"/>
  <c r="F121" i="16"/>
  <c r="H119" i="16"/>
  <c r="D119" i="16"/>
  <c r="F118" i="16"/>
  <c r="F117" i="16"/>
  <c r="F116" i="16"/>
  <c r="F115" i="16"/>
  <c r="F114" i="16"/>
  <c r="F113" i="16"/>
  <c r="H111" i="16"/>
  <c r="D111" i="16"/>
  <c r="F110" i="16"/>
  <c r="F109" i="16"/>
  <c r="F108" i="16"/>
  <c r="F107" i="16"/>
  <c r="F106" i="16"/>
  <c r="F105" i="16"/>
  <c r="H103" i="16"/>
  <c r="D103" i="16"/>
  <c r="F102" i="16"/>
  <c r="F101" i="16"/>
  <c r="F100" i="16"/>
  <c r="F99" i="16"/>
  <c r="F98" i="16"/>
  <c r="F97" i="16"/>
  <c r="F96" i="16"/>
  <c r="F95" i="16"/>
  <c r="F94" i="16"/>
  <c r="H92" i="16"/>
  <c r="D92" i="16"/>
  <c r="F91" i="16"/>
  <c r="F90" i="16"/>
  <c r="F89" i="16"/>
  <c r="F88" i="16"/>
  <c r="F87" i="16"/>
  <c r="F86" i="16"/>
  <c r="H84" i="16"/>
  <c r="D84" i="16"/>
  <c r="F83" i="16"/>
  <c r="F82" i="16"/>
  <c r="F81" i="16"/>
  <c r="F80" i="16"/>
  <c r="F79" i="16"/>
  <c r="F78" i="16"/>
  <c r="F72" i="16"/>
  <c r="F71" i="16"/>
  <c r="F70" i="16"/>
  <c r="H69" i="16"/>
  <c r="D69" i="16"/>
  <c r="F68" i="16"/>
  <c r="F67" i="16"/>
  <c r="F66" i="16"/>
  <c r="F65" i="16"/>
  <c r="F64" i="16"/>
  <c r="F63" i="16"/>
  <c r="F62" i="16"/>
  <c r="H61" i="16"/>
  <c r="D61" i="16"/>
  <c r="F60" i="16"/>
  <c r="F59" i="16"/>
  <c r="F58" i="16"/>
  <c r="F57" i="16"/>
  <c r="F56" i="16"/>
  <c r="F55" i="16"/>
  <c r="F54" i="16"/>
  <c r="F53" i="16"/>
  <c r="H51" i="16"/>
  <c r="D51" i="16"/>
  <c r="F50" i="16"/>
  <c r="F49" i="16"/>
  <c r="F48" i="16"/>
  <c r="F47" i="16"/>
  <c r="F46" i="16"/>
  <c r="F45" i="16"/>
  <c r="F44" i="16"/>
  <c r="F43" i="16"/>
  <c r="H40" i="16"/>
  <c r="D40" i="16"/>
  <c r="F39" i="16"/>
  <c r="F38" i="16"/>
  <c r="F37" i="16"/>
  <c r="F36" i="16"/>
  <c r="F35" i="16"/>
  <c r="F34" i="16"/>
  <c r="F33" i="16"/>
  <c r="F32" i="16"/>
  <c r="F31" i="16"/>
  <c r="H26" i="16"/>
  <c r="F183" i="16" s="1"/>
  <c r="E26" i="16"/>
  <c r="D26" i="16"/>
  <c r="B183" i="16" s="1"/>
  <c r="F25" i="16"/>
  <c r="G25" i="16" s="1"/>
  <c r="F24" i="16"/>
  <c r="F23" i="16"/>
  <c r="F22" i="16"/>
  <c r="F21" i="16"/>
  <c r="G21" i="16" s="1"/>
  <c r="F20" i="16"/>
  <c r="G20" i="16" s="1"/>
  <c r="F19" i="16"/>
  <c r="G19" i="16" s="1"/>
  <c r="F18" i="16"/>
  <c r="F17" i="16"/>
  <c r="F16" i="16"/>
  <c r="F15" i="16"/>
  <c r="F14" i="16"/>
  <c r="G14" i="16" s="1"/>
  <c r="F13" i="16"/>
  <c r="G13" i="16" s="1"/>
  <c r="F12" i="16"/>
  <c r="G12" i="16" s="1"/>
  <c r="F11" i="16"/>
  <c r="G11" i="16" s="1"/>
  <c r="F10" i="16"/>
  <c r="F9" i="16"/>
  <c r="G9" i="16" s="1"/>
  <c r="F8" i="16"/>
  <c r="F7" i="16"/>
  <c r="F6" i="16"/>
  <c r="F5" i="16"/>
  <c r="G5" i="16" s="1"/>
  <c r="F4" i="16"/>
  <c r="A106" i="6"/>
  <c r="A110" i="6"/>
  <c r="A109" i="6"/>
  <c r="A108" i="6"/>
  <c r="A107" i="6"/>
  <c r="H171" i="13"/>
  <c r="I171" i="13" s="1"/>
  <c r="D94" i="13"/>
  <c r="H89" i="13"/>
  <c r="F89" i="13"/>
  <c r="H88" i="13"/>
  <c r="F88" i="13"/>
  <c r="I88" i="13" s="1"/>
  <c r="D210" i="12"/>
  <c r="H205" i="12"/>
  <c r="F205" i="12"/>
  <c r="H204" i="12"/>
  <c r="F204" i="12"/>
  <c r="H203" i="12"/>
  <c r="F203" i="12"/>
  <c r="H120" i="12"/>
  <c r="F120" i="12"/>
  <c r="H119" i="12"/>
  <c r="F119" i="12"/>
  <c r="F121" i="12"/>
  <c r="H121" i="12"/>
  <c r="F122" i="12"/>
  <c r="H122" i="12"/>
  <c r="H78" i="12"/>
  <c r="F78" i="12"/>
  <c r="H67" i="12"/>
  <c r="F67" i="12"/>
  <c r="H38" i="12"/>
  <c r="F38" i="12"/>
  <c r="H51" i="12"/>
  <c r="F51" i="12"/>
  <c r="H52" i="12"/>
  <c r="F52" i="12"/>
  <c r="H48" i="12"/>
  <c r="F48" i="12"/>
  <c r="H55" i="12"/>
  <c r="F55" i="12"/>
  <c r="H32" i="12"/>
  <c r="F32" i="12"/>
  <c r="H56" i="12"/>
  <c r="F56" i="12"/>
  <c r="H50" i="12"/>
  <c r="F50" i="12"/>
  <c r="H43" i="12"/>
  <c r="F43" i="12"/>
  <c r="H33" i="12"/>
  <c r="F33" i="12"/>
  <c r="H47" i="12"/>
  <c r="F47" i="12"/>
  <c r="H41" i="12"/>
  <c r="F41" i="12"/>
  <c r="H53" i="12"/>
  <c r="F53" i="12"/>
  <c r="H40" i="12"/>
  <c r="F40" i="12"/>
  <c r="H37" i="12"/>
  <c r="F37" i="12"/>
  <c r="H35" i="12"/>
  <c r="F35" i="12"/>
  <c r="H36" i="12"/>
  <c r="F36" i="12"/>
  <c r="H34" i="12"/>
  <c r="F34" i="12"/>
  <c r="H42" i="12"/>
  <c r="F42" i="12"/>
  <c r="H44" i="12"/>
  <c r="F44" i="12"/>
  <c r="H54" i="12"/>
  <c r="F54" i="12"/>
  <c r="L220" i="15"/>
  <c r="J220" i="15"/>
  <c r="D201" i="15"/>
  <c r="D200" i="15"/>
  <c r="J180" i="15"/>
  <c r="G177" i="15"/>
  <c r="E177" i="15"/>
  <c r="L174" i="15"/>
  <c r="K174" i="15"/>
  <c r="D174" i="15"/>
  <c r="H173" i="15"/>
  <c r="F173" i="15"/>
  <c r="H172" i="15"/>
  <c r="F172" i="15"/>
  <c r="H171" i="15"/>
  <c r="F171" i="15"/>
  <c r="H170" i="15"/>
  <c r="F170" i="15"/>
  <c r="H169" i="15"/>
  <c r="F169" i="15"/>
  <c r="H168" i="15"/>
  <c r="F168" i="15"/>
  <c r="K166" i="15"/>
  <c r="D166" i="15"/>
  <c r="H165" i="15"/>
  <c r="F165" i="15"/>
  <c r="H164" i="15"/>
  <c r="F164" i="15"/>
  <c r="H163" i="15"/>
  <c r="F163" i="15"/>
  <c r="H162" i="15"/>
  <c r="F162" i="15"/>
  <c r="H161" i="15"/>
  <c r="F161" i="15"/>
  <c r="H160" i="15"/>
  <c r="H166" i="15" s="1"/>
  <c r="F160" i="15"/>
  <c r="K158" i="15"/>
  <c r="D158" i="15"/>
  <c r="H157" i="15"/>
  <c r="F157" i="15"/>
  <c r="H156" i="15"/>
  <c r="F156" i="15"/>
  <c r="H155" i="15"/>
  <c r="F155" i="15"/>
  <c r="H154" i="15"/>
  <c r="F154" i="15"/>
  <c r="H153" i="15"/>
  <c r="F153" i="15"/>
  <c r="H152" i="15"/>
  <c r="F152" i="15"/>
  <c r="K143" i="15"/>
  <c r="D143" i="15"/>
  <c r="H142" i="15"/>
  <c r="F142" i="15"/>
  <c r="H141" i="15"/>
  <c r="F141" i="15"/>
  <c r="H140" i="15"/>
  <c r="F140" i="15"/>
  <c r="H139" i="15"/>
  <c r="F139" i="15"/>
  <c r="H138" i="15"/>
  <c r="F138" i="15"/>
  <c r="H137" i="15"/>
  <c r="F137" i="15"/>
  <c r="K135" i="15"/>
  <c r="D135" i="15"/>
  <c r="H134" i="15"/>
  <c r="F134" i="15"/>
  <c r="H133" i="15"/>
  <c r="F133" i="15"/>
  <c r="H132" i="15"/>
  <c r="F132" i="15"/>
  <c r="H131" i="15"/>
  <c r="F131" i="15"/>
  <c r="H130" i="15"/>
  <c r="F130" i="15"/>
  <c r="H129" i="15"/>
  <c r="F129" i="15"/>
  <c r="K127" i="15"/>
  <c r="D127" i="15"/>
  <c r="H126" i="15"/>
  <c r="F126" i="15"/>
  <c r="H125" i="15"/>
  <c r="F125" i="15"/>
  <c r="H124" i="15"/>
  <c r="F124" i="15"/>
  <c r="H123" i="15"/>
  <c r="F123" i="15"/>
  <c r="H122" i="15"/>
  <c r="F122" i="15"/>
  <c r="H121" i="15"/>
  <c r="F121" i="15"/>
  <c r="F127" i="15" s="1"/>
  <c r="K119" i="15"/>
  <c r="D119" i="15"/>
  <c r="H118" i="15"/>
  <c r="F118" i="15"/>
  <c r="H117" i="15"/>
  <c r="F117" i="15"/>
  <c r="H116" i="15"/>
  <c r="F116" i="15"/>
  <c r="H115" i="15"/>
  <c r="F115" i="15"/>
  <c r="H114" i="15"/>
  <c r="F114" i="15"/>
  <c r="H113" i="15"/>
  <c r="F113" i="15"/>
  <c r="K111" i="15"/>
  <c r="D111" i="15"/>
  <c r="H110" i="15"/>
  <c r="F110" i="15"/>
  <c r="H109" i="15"/>
  <c r="F109" i="15"/>
  <c r="H108" i="15"/>
  <c r="F108" i="15"/>
  <c r="H107" i="15"/>
  <c r="F107" i="15"/>
  <c r="H106" i="15"/>
  <c r="F106" i="15"/>
  <c r="H105" i="15"/>
  <c r="F105" i="15"/>
  <c r="K103" i="15"/>
  <c r="D103" i="15"/>
  <c r="H102" i="15"/>
  <c r="F102" i="15"/>
  <c r="H101" i="15"/>
  <c r="F101" i="15"/>
  <c r="H100" i="15"/>
  <c r="F100" i="15"/>
  <c r="H99" i="15"/>
  <c r="F99" i="15"/>
  <c r="H98" i="15"/>
  <c r="F98" i="15"/>
  <c r="H97" i="15"/>
  <c r="F97" i="15"/>
  <c r="H96" i="15"/>
  <c r="F96" i="15"/>
  <c r="H95" i="15"/>
  <c r="F95" i="15"/>
  <c r="H94" i="15"/>
  <c r="H103" i="15" s="1"/>
  <c r="F94" i="15"/>
  <c r="F103" i="15" s="1"/>
  <c r="K92" i="15"/>
  <c r="D92" i="15"/>
  <c r="H91" i="15"/>
  <c r="F91" i="15"/>
  <c r="H90" i="15"/>
  <c r="F90" i="15"/>
  <c r="H89" i="15"/>
  <c r="F89" i="15"/>
  <c r="H88" i="15"/>
  <c r="F88" i="15"/>
  <c r="H87" i="15"/>
  <c r="F87" i="15"/>
  <c r="H86" i="15"/>
  <c r="F86" i="15"/>
  <c r="K84" i="15"/>
  <c r="D84" i="15"/>
  <c r="H83" i="15"/>
  <c r="F83" i="15"/>
  <c r="H82" i="15"/>
  <c r="F82" i="15"/>
  <c r="H81" i="15"/>
  <c r="F81" i="15"/>
  <c r="I81" i="15" s="1"/>
  <c r="H80" i="15"/>
  <c r="F80" i="15"/>
  <c r="H79" i="15"/>
  <c r="F79" i="15"/>
  <c r="H78" i="15"/>
  <c r="F78" i="15"/>
  <c r="H72" i="15"/>
  <c r="F72" i="15"/>
  <c r="I72" i="15" s="1"/>
  <c r="H71" i="15"/>
  <c r="F71" i="15"/>
  <c r="H70" i="15"/>
  <c r="F70" i="15"/>
  <c r="K69" i="15"/>
  <c r="D69" i="15"/>
  <c r="H68" i="15"/>
  <c r="F68" i="15"/>
  <c r="I68" i="15" s="1"/>
  <c r="H67" i="15"/>
  <c r="F67" i="15"/>
  <c r="H66" i="15"/>
  <c r="F66" i="15"/>
  <c r="H65" i="15"/>
  <c r="F65" i="15"/>
  <c r="H64" i="15"/>
  <c r="F64" i="15"/>
  <c r="I64" i="15" s="1"/>
  <c r="H63" i="15"/>
  <c r="F63" i="15"/>
  <c r="F69" i="15" s="1"/>
  <c r="H62" i="15"/>
  <c r="F62" i="15"/>
  <c r="K61" i="15"/>
  <c r="D61" i="15"/>
  <c r="H60" i="15"/>
  <c r="F60" i="15"/>
  <c r="I60" i="15" s="1"/>
  <c r="H59" i="15"/>
  <c r="F59" i="15"/>
  <c r="H58" i="15"/>
  <c r="F58" i="15"/>
  <c r="H57" i="15"/>
  <c r="F57" i="15"/>
  <c r="H56" i="15"/>
  <c r="F56" i="15"/>
  <c r="I56" i="15" s="1"/>
  <c r="H55" i="15"/>
  <c r="F55" i="15"/>
  <c r="H54" i="15"/>
  <c r="F54" i="15"/>
  <c r="H53" i="15"/>
  <c r="F53" i="15"/>
  <c r="K51" i="15"/>
  <c r="D51" i="15"/>
  <c r="H50" i="15"/>
  <c r="F50" i="15"/>
  <c r="H49" i="15"/>
  <c r="F49" i="15"/>
  <c r="H48" i="15"/>
  <c r="F48" i="15"/>
  <c r="H47" i="15"/>
  <c r="F47" i="15"/>
  <c r="I47" i="15" s="1"/>
  <c r="H46" i="15"/>
  <c r="F46" i="15"/>
  <c r="H45" i="15"/>
  <c r="F45" i="15"/>
  <c r="H44" i="15"/>
  <c r="F44" i="15"/>
  <c r="H43" i="15"/>
  <c r="F43" i="15"/>
  <c r="I43" i="15" s="1"/>
  <c r="K40" i="15"/>
  <c r="D40" i="15"/>
  <c r="H39" i="15"/>
  <c r="F39" i="15"/>
  <c r="I39" i="15" s="1"/>
  <c r="H38" i="15"/>
  <c r="F38" i="15"/>
  <c r="H37" i="15"/>
  <c r="F37" i="15"/>
  <c r="I37" i="15" s="1"/>
  <c r="H36" i="15"/>
  <c r="F36" i="15"/>
  <c r="H35" i="15"/>
  <c r="F35" i="15"/>
  <c r="I35" i="15" s="1"/>
  <c r="H34" i="15"/>
  <c r="F34" i="15"/>
  <c r="H33" i="15"/>
  <c r="F33" i="15"/>
  <c r="I33" i="15" s="1"/>
  <c r="H32" i="15"/>
  <c r="F32" i="15"/>
  <c r="H31" i="15"/>
  <c r="F31" i="15"/>
  <c r="I31" i="15" s="1"/>
  <c r="K26" i="15"/>
  <c r="F183" i="15" s="1"/>
  <c r="F72" i="6" s="1"/>
  <c r="E26" i="15"/>
  <c r="D26" i="15"/>
  <c r="B183" i="15" s="1"/>
  <c r="B72" i="6" s="1"/>
  <c r="F25" i="15"/>
  <c r="G25" i="15" s="1"/>
  <c r="H25" i="15" s="1"/>
  <c r="F24" i="15"/>
  <c r="G24" i="15" s="1"/>
  <c r="H24" i="15" s="1"/>
  <c r="F23" i="15"/>
  <c r="F22" i="15"/>
  <c r="F21" i="15"/>
  <c r="F20" i="15"/>
  <c r="F19" i="15"/>
  <c r="F18" i="15"/>
  <c r="F17" i="15"/>
  <c r="G17" i="15" s="1"/>
  <c r="H17" i="15" s="1"/>
  <c r="F16" i="15"/>
  <c r="G16" i="15" s="1"/>
  <c r="H16" i="15" s="1"/>
  <c r="F15" i="15"/>
  <c r="F14" i="15"/>
  <c r="F13" i="15"/>
  <c r="G13" i="15" s="1"/>
  <c r="H13" i="15" s="1"/>
  <c r="F12" i="15"/>
  <c r="F11" i="15"/>
  <c r="F10" i="15"/>
  <c r="F9" i="15"/>
  <c r="G9" i="15" s="1"/>
  <c r="H9" i="15" s="1"/>
  <c r="F8" i="15"/>
  <c r="G8" i="15" s="1"/>
  <c r="H8" i="15" s="1"/>
  <c r="F7" i="15"/>
  <c r="F6" i="15"/>
  <c r="F5" i="15"/>
  <c r="G5" i="15" s="1"/>
  <c r="H5" i="15" s="1"/>
  <c r="F4" i="15"/>
  <c r="L220" i="14"/>
  <c r="J220" i="14"/>
  <c r="D201" i="14"/>
  <c r="D200" i="14"/>
  <c r="J180" i="14"/>
  <c r="G177" i="14"/>
  <c r="E177" i="14"/>
  <c r="L174" i="14"/>
  <c r="K174" i="14"/>
  <c r="D174" i="14"/>
  <c r="H173" i="14"/>
  <c r="F173" i="14"/>
  <c r="I173" i="14" s="1"/>
  <c r="H172" i="14"/>
  <c r="F172" i="14"/>
  <c r="H171" i="14"/>
  <c r="F171" i="14"/>
  <c r="H170" i="14"/>
  <c r="F170" i="14"/>
  <c r="I170" i="14" s="1"/>
  <c r="H169" i="14"/>
  <c r="F169" i="14"/>
  <c r="I169" i="14" s="1"/>
  <c r="H168" i="14"/>
  <c r="H174" i="14" s="1"/>
  <c r="F168" i="14"/>
  <c r="K166" i="14"/>
  <c r="D166" i="14"/>
  <c r="H165" i="14"/>
  <c r="F165" i="14"/>
  <c r="I165" i="14" s="1"/>
  <c r="H164" i="14"/>
  <c r="F164" i="14"/>
  <c r="I164" i="14" s="1"/>
  <c r="H163" i="14"/>
  <c r="F163" i="14"/>
  <c r="H162" i="14"/>
  <c r="F162" i="14"/>
  <c r="H161" i="14"/>
  <c r="F161" i="14"/>
  <c r="I161" i="14" s="1"/>
  <c r="H160" i="14"/>
  <c r="F160" i="14"/>
  <c r="F166" i="14" s="1"/>
  <c r="K158" i="14"/>
  <c r="D158" i="14"/>
  <c r="H157" i="14"/>
  <c r="F157" i="14"/>
  <c r="H156" i="14"/>
  <c r="F156" i="14"/>
  <c r="I156" i="14" s="1"/>
  <c r="H155" i="14"/>
  <c r="F155" i="14"/>
  <c r="I155" i="14" s="1"/>
  <c r="H154" i="14"/>
  <c r="F154" i="14"/>
  <c r="H153" i="14"/>
  <c r="F153" i="14"/>
  <c r="H152" i="14"/>
  <c r="F152" i="14"/>
  <c r="K143" i="14"/>
  <c r="D143" i="14"/>
  <c r="H142" i="14"/>
  <c r="F142" i="14"/>
  <c r="H141" i="14"/>
  <c r="F141" i="14"/>
  <c r="H140" i="14"/>
  <c r="F140" i="14"/>
  <c r="I140" i="14" s="1"/>
  <c r="H139" i="14"/>
  <c r="F139" i="14"/>
  <c r="I139" i="14" s="1"/>
  <c r="H138" i="14"/>
  <c r="F138" i="14"/>
  <c r="H137" i="14"/>
  <c r="F137" i="14"/>
  <c r="K135" i="14"/>
  <c r="D135" i="14"/>
  <c r="H134" i="14"/>
  <c r="F134" i="14"/>
  <c r="I134" i="14" s="1"/>
  <c r="H133" i="14"/>
  <c r="F133" i="14"/>
  <c r="H132" i="14"/>
  <c r="F132" i="14"/>
  <c r="H131" i="14"/>
  <c r="F131" i="14"/>
  <c r="H130" i="14"/>
  <c r="F130" i="14"/>
  <c r="H129" i="14"/>
  <c r="F129" i="14"/>
  <c r="K127" i="14"/>
  <c r="D127" i="14"/>
  <c r="H126" i="14"/>
  <c r="F126" i="14"/>
  <c r="I126" i="14" s="1"/>
  <c r="H125" i="14"/>
  <c r="F125" i="14"/>
  <c r="I125" i="14" s="1"/>
  <c r="H124" i="14"/>
  <c r="F124" i="14"/>
  <c r="H123" i="14"/>
  <c r="F123" i="14"/>
  <c r="H122" i="14"/>
  <c r="F122" i="14"/>
  <c r="H121" i="14"/>
  <c r="F121" i="14"/>
  <c r="F127" i="14" s="1"/>
  <c r="K119" i="14"/>
  <c r="D119" i="14"/>
  <c r="H118" i="14"/>
  <c r="F118" i="14"/>
  <c r="H117" i="14"/>
  <c r="F117" i="14"/>
  <c r="I117" i="14" s="1"/>
  <c r="H116" i="14"/>
  <c r="F116" i="14"/>
  <c r="H115" i="14"/>
  <c r="F115" i="14"/>
  <c r="H114" i="14"/>
  <c r="F114" i="14"/>
  <c r="H113" i="14"/>
  <c r="F113" i="14"/>
  <c r="K111" i="14"/>
  <c r="D111" i="14"/>
  <c r="L111" i="14" s="1"/>
  <c r="H110" i="14"/>
  <c r="F110" i="14"/>
  <c r="H109" i="14"/>
  <c r="F109" i="14"/>
  <c r="H108" i="14"/>
  <c r="F108" i="14"/>
  <c r="I108" i="14" s="1"/>
  <c r="H107" i="14"/>
  <c r="F107" i="14"/>
  <c r="I107" i="14" s="1"/>
  <c r="H106" i="14"/>
  <c r="F106" i="14"/>
  <c r="H105" i="14"/>
  <c r="F105" i="14"/>
  <c r="K103" i="14"/>
  <c r="D103" i="14"/>
  <c r="L103" i="14" s="1"/>
  <c r="H102" i="14"/>
  <c r="F102" i="14"/>
  <c r="I102" i="14" s="1"/>
  <c r="H101" i="14"/>
  <c r="F101" i="14"/>
  <c r="H100" i="14"/>
  <c r="F100" i="14"/>
  <c r="H99" i="14"/>
  <c r="F99" i="14"/>
  <c r="I99" i="14" s="1"/>
  <c r="H98" i="14"/>
  <c r="F98" i="14"/>
  <c r="H97" i="14"/>
  <c r="F97" i="14"/>
  <c r="H96" i="14"/>
  <c r="F96" i="14"/>
  <c r="H95" i="14"/>
  <c r="F95" i="14"/>
  <c r="I95" i="14" s="1"/>
  <c r="H94" i="14"/>
  <c r="F94" i="14"/>
  <c r="K92" i="14"/>
  <c r="D92" i="14"/>
  <c r="H91" i="14"/>
  <c r="F91" i="14"/>
  <c r="H90" i="14"/>
  <c r="F90" i="14"/>
  <c r="H89" i="14"/>
  <c r="F89" i="14"/>
  <c r="I89" i="14" s="1"/>
  <c r="H88" i="14"/>
  <c r="F88" i="14"/>
  <c r="H87" i="14"/>
  <c r="F87" i="14"/>
  <c r="H86" i="14"/>
  <c r="F86" i="14"/>
  <c r="K84" i="14"/>
  <c r="D84" i="14"/>
  <c r="L84" i="14" s="1"/>
  <c r="H83" i="14"/>
  <c r="F83" i="14"/>
  <c r="H82" i="14"/>
  <c r="F82" i="14"/>
  <c r="H81" i="14"/>
  <c r="F81" i="14"/>
  <c r="I81" i="14" s="1"/>
  <c r="H80" i="14"/>
  <c r="F80" i="14"/>
  <c r="I80" i="14" s="1"/>
  <c r="H79" i="14"/>
  <c r="F79" i="14"/>
  <c r="H78" i="14"/>
  <c r="F78" i="14"/>
  <c r="H72" i="14"/>
  <c r="F72" i="14"/>
  <c r="I72" i="14" s="1"/>
  <c r="H71" i="14"/>
  <c r="F71" i="14"/>
  <c r="H70" i="14"/>
  <c r="F70" i="14"/>
  <c r="K69" i="14"/>
  <c r="D69" i="14"/>
  <c r="H68" i="14"/>
  <c r="F68" i="14"/>
  <c r="I68" i="14" s="1"/>
  <c r="H67" i="14"/>
  <c r="F67" i="14"/>
  <c r="I67" i="14" s="1"/>
  <c r="H66" i="14"/>
  <c r="F66" i="14"/>
  <c r="H65" i="14"/>
  <c r="F65" i="14"/>
  <c r="H64" i="14"/>
  <c r="F64" i="14"/>
  <c r="H63" i="14"/>
  <c r="F63" i="14"/>
  <c r="F69" i="14" s="1"/>
  <c r="H62" i="14"/>
  <c r="F62" i="14"/>
  <c r="K61" i="14"/>
  <c r="D61" i="14"/>
  <c r="H60" i="14"/>
  <c r="F60" i="14"/>
  <c r="I60" i="14" s="1"/>
  <c r="H59" i="14"/>
  <c r="F59" i="14"/>
  <c r="I59" i="14" s="1"/>
  <c r="H58" i="14"/>
  <c r="F58" i="14"/>
  <c r="H57" i="14"/>
  <c r="F57" i="14"/>
  <c r="H56" i="14"/>
  <c r="F56" i="14"/>
  <c r="I56" i="14" s="1"/>
  <c r="H55" i="14"/>
  <c r="F55" i="14"/>
  <c r="I55" i="14" s="1"/>
  <c r="H54" i="14"/>
  <c r="F54" i="14"/>
  <c r="H53" i="14"/>
  <c r="F53" i="14"/>
  <c r="K51" i="14"/>
  <c r="D51" i="14"/>
  <c r="L51" i="14" s="1"/>
  <c r="H50" i="14"/>
  <c r="F50" i="14"/>
  <c r="I50" i="14" s="1"/>
  <c r="H49" i="14"/>
  <c r="F49" i="14"/>
  <c r="H48" i="14"/>
  <c r="F48" i="14"/>
  <c r="H47" i="14"/>
  <c r="F47" i="14"/>
  <c r="I47" i="14" s="1"/>
  <c r="H46" i="14"/>
  <c r="F46" i="14"/>
  <c r="I46" i="14" s="1"/>
  <c r="H45" i="14"/>
  <c r="F45" i="14"/>
  <c r="H44" i="14"/>
  <c r="F44" i="14"/>
  <c r="H43" i="14"/>
  <c r="F43" i="14"/>
  <c r="I43" i="14" s="1"/>
  <c r="K40" i="14"/>
  <c r="D40" i="14"/>
  <c r="H39" i="14"/>
  <c r="F39" i="14"/>
  <c r="H38" i="14"/>
  <c r="F38" i="14"/>
  <c r="H37" i="14"/>
  <c r="F37" i="14"/>
  <c r="I37" i="14" s="1"/>
  <c r="H36" i="14"/>
  <c r="F36" i="14"/>
  <c r="I36" i="14" s="1"/>
  <c r="H35" i="14"/>
  <c r="F35" i="14"/>
  <c r="H34" i="14"/>
  <c r="F34" i="14"/>
  <c r="H33" i="14"/>
  <c r="F33" i="14"/>
  <c r="I33" i="14" s="1"/>
  <c r="H32" i="14"/>
  <c r="F32" i="14"/>
  <c r="H31" i="14"/>
  <c r="H40" i="14" s="1"/>
  <c r="F31" i="14"/>
  <c r="K26" i="14"/>
  <c r="F183" i="14" s="1"/>
  <c r="F56" i="6" s="1"/>
  <c r="E26" i="14"/>
  <c r="D26" i="14"/>
  <c r="F25" i="14"/>
  <c r="F24" i="14"/>
  <c r="G24" i="14" s="1"/>
  <c r="H24" i="14" s="1"/>
  <c r="F23" i="14"/>
  <c r="F22" i="14"/>
  <c r="F21" i="14"/>
  <c r="F20" i="14"/>
  <c r="F19" i="14"/>
  <c r="F18" i="14"/>
  <c r="F17" i="14"/>
  <c r="F16" i="14"/>
  <c r="G16" i="14" s="1"/>
  <c r="H16" i="14" s="1"/>
  <c r="F15" i="14"/>
  <c r="F14" i="14"/>
  <c r="G14" i="14" s="1"/>
  <c r="H14" i="14" s="1"/>
  <c r="F13" i="14"/>
  <c r="F12" i="14"/>
  <c r="F11" i="14"/>
  <c r="F10" i="14"/>
  <c r="F9" i="14"/>
  <c r="F8" i="14"/>
  <c r="G8" i="14" s="1"/>
  <c r="H8" i="14" s="1"/>
  <c r="F7" i="14"/>
  <c r="F6" i="14"/>
  <c r="F5" i="14"/>
  <c r="F4" i="14"/>
  <c r="L232" i="13"/>
  <c r="J232" i="13"/>
  <c r="D213" i="13"/>
  <c r="D212" i="13"/>
  <c r="J192" i="13"/>
  <c r="G189" i="13"/>
  <c r="E189" i="13"/>
  <c r="L186" i="13"/>
  <c r="K186" i="13"/>
  <c r="D186" i="13"/>
  <c r="H185" i="13"/>
  <c r="F185" i="13"/>
  <c r="H174" i="13"/>
  <c r="I174" i="13" s="1"/>
  <c r="H173" i="13"/>
  <c r="I173" i="13" s="1"/>
  <c r="H170" i="13"/>
  <c r="F170" i="13"/>
  <c r="K168" i="13"/>
  <c r="D168" i="13"/>
  <c r="H167" i="13"/>
  <c r="F167" i="13"/>
  <c r="H166" i="13"/>
  <c r="F166" i="13"/>
  <c r="H165" i="13"/>
  <c r="F165" i="13"/>
  <c r="H164" i="13"/>
  <c r="F164" i="13"/>
  <c r="H163" i="13"/>
  <c r="F163" i="13"/>
  <c r="H162" i="13"/>
  <c r="F162" i="13"/>
  <c r="K160" i="13"/>
  <c r="D160" i="13"/>
  <c r="H159" i="13"/>
  <c r="F159" i="13"/>
  <c r="H158" i="13"/>
  <c r="F158" i="13"/>
  <c r="H157" i="13"/>
  <c r="F157" i="13"/>
  <c r="H156" i="13"/>
  <c r="F156" i="13"/>
  <c r="H155" i="13"/>
  <c r="F155" i="13"/>
  <c r="H154" i="13"/>
  <c r="F154" i="13"/>
  <c r="K145" i="13"/>
  <c r="D145" i="13"/>
  <c r="H144" i="13"/>
  <c r="F144" i="13"/>
  <c r="H143" i="13"/>
  <c r="F143" i="13"/>
  <c r="H142" i="13"/>
  <c r="F142" i="13"/>
  <c r="H141" i="13"/>
  <c r="F141" i="13"/>
  <c r="H140" i="13"/>
  <c r="F140" i="13"/>
  <c r="H139" i="13"/>
  <c r="F139" i="13"/>
  <c r="K137" i="13"/>
  <c r="D137" i="13"/>
  <c r="H136" i="13"/>
  <c r="F136" i="13"/>
  <c r="H135" i="13"/>
  <c r="F135" i="13"/>
  <c r="H134" i="13"/>
  <c r="F134" i="13"/>
  <c r="H133" i="13"/>
  <c r="F133" i="13"/>
  <c r="H132" i="13"/>
  <c r="F132" i="13"/>
  <c r="H131" i="13"/>
  <c r="F131" i="13"/>
  <c r="K129" i="13"/>
  <c r="D129" i="13"/>
  <c r="H128" i="13"/>
  <c r="F128" i="13"/>
  <c r="H127" i="13"/>
  <c r="F127" i="13"/>
  <c r="H126" i="13"/>
  <c r="F126" i="13"/>
  <c r="H125" i="13"/>
  <c r="F125" i="13"/>
  <c r="H124" i="13"/>
  <c r="F124" i="13"/>
  <c r="H123" i="13"/>
  <c r="F123" i="13"/>
  <c r="K121" i="13"/>
  <c r="D121" i="13"/>
  <c r="H120" i="13"/>
  <c r="F120" i="13"/>
  <c r="H119" i="13"/>
  <c r="F119" i="13"/>
  <c r="H118" i="13"/>
  <c r="F118" i="13"/>
  <c r="H117" i="13"/>
  <c r="F117" i="13"/>
  <c r="H116" i="13"/>
  <c r="F116" i="13"/>
  <c r="H115" i="13"/>
  <c r="F115" i="13"/>
  <c r="K113" i="13"/>
  <c r="D113" i="13"/>
  <c r="H112" i="13"/>
  <c r="F112" i="13"/>
  <c r="H111" i="13"/>
  <c r="F111" i="13"/>
  <c r="H110" i="13"/>
  <c r="F110" i="13"/>
  <c r="H109" i="13"/>
  <c r="F109" i="13"/>
  <c r="H108" i="13"/>
  <c r="F108" i="13"/>
  <c r="H107" i="13"/>
  <c r="F107" i="13"/>
  <c r="K105" i="13"/>
  <c r="D105" i="13"/>
  <c r="H104" i="13"/>
  <c r="F104" i="13"/>
  <c r="H103" i="13"/>
  <c r="F103" i="13"/>
  <c r="H102" i="13"/>
  <c r="F102" i="13"/>
  <c r="H101" i="13"/>
  <c r="F101" i="13"/>
  <c r="H100" i="13"/>
  <c r="F100" i="13"/>
  <c r="H99" i="13"/>
  <c r="F99" i="13"/>
  <c r="H98" i="13"/>
  <c r="F98" i="13"/>
  <c r="H97" i="13"/>
  <c r="F97" i="13"/>
  <c r="H96" i="13"/>
  <c r="F96" i="13"/>
  <c r="K94" i="13"/>
  <c r="L94" i="13" s="1"/>
  <c r="H93" i="13"/>
  <c r="F93" i="13"/>
  <c r="H92" i="13"/>
  <c r="F92" i="13"/>
  <c r="H91" i="13"/>
  <c r="F91" i="13"/>
  <c r="H90" i="13"/>
  <c r="F90" i="13"/>
  <c r="H87" i="13"/>
  <c r="F87" i="13"/>
  <c r="H86" i="13"/>
  <c r="F86" i="13"/>
  <c r="K84" i="13"/>
  <c r="D84" i="13"/>
  <c r="H83" i="13"/>
  <c r="F83" i="13"/>
  <c r="H82" i="13"/>
  <c r="F82" i="13"/>
  <c r="H81" i="13"/>
  <c r="F81" i="13"/>
  <c r="H80" i="13"/>
  <c r="F80" i="13"/>
  <c r="I80" i="13" s="1"/>
  <c r="H79" i="13"/>
  <c r="F79" i="13"/>
  <c r="H78" i="13"/>
  <c r="F78" i="13"/>
  <c r="H72" i="13"/>
  <c r="F72" i="13"/>
  <c r="H71" i="13"/>
  <c r="F71" i="13"/>
  <c r="H70" i="13"/>
  <c r="F70" i="13"/>
  <c r="K69" i="13"/>
  <c r="D69" i="13"/>
  <c r="H68" i="13"/>
  <c r="F68" i="13"/>
  <c r="I68" i="13" s="1"/>
  <c r="H67" i="13"/>
  <c r="F67" i="13"/>
  <c r="H66" i="13"/>
  <c r="F66" i="13"/>
  <c r="H65" i="13"/>
  <c r="F65" i="13"/>
  <c r="H64" i="13"/>
  <c r="F64" i="13"/>
  <c r="I64" i="13" s="1"/>
  <c r="H63" i="13"/>
  <c r="F63" i="13"/>
  <c r="H62" i="13"/>
  <c r="F62" i="13"/>
  <c r="K61" i="13"/>
  <c r="D61" i="13"/>
  <c r="H60" i="13"/>
  <c r="F60" i="13"/>
  <c r="H59" i="13"/>
  <c r="F59" i="13"/>
  <c r="I59" i="13" s="1"/>
  <c r="H58" i="13"/>
  <c r="F58" i="13"/>
  <c r="H57" i="13"/>
  <c r="F57" i="13"/>
  <c r="H56" i="13"/>
  <c r="F56" i="13"/>
  <c r="I56" i="13" s="1"/>
  <c r="H55" i="13"/>
  <c r="F55" i="13"/>
  <c r="H54" i="13"/>
  <c r="F54" i="13"/>
  <c r="H53" i="13"/>
  <c r="F53" i="13"/>
  <c r="K51" i="13"/>
  <c r="D51" i="13"/>
  <c r="H50" i="13"/>
  <c r="F50" i="13"/>
  <c r="I50" i="13" s="1"/>
  <c r="H49" i="13"/>
  <c r="F49" i="13"/>
  <c r="H48" i="13"/>
  <c r="F48" i="13"/>
  <c r="H47" i="13"/>
  <c r="F47" i="13"/>
  <c r="H46" i="13"/>
  <c r="F46" i="13"/>
  <c r="I46" i="13" s="1"/>
  <c r="H45" i="13"/>
  <c r="F45" i="13"/>
  <c r="H44" i="13"/>
  <c r="F44" i="13"/>
  <c r="H43" i="13"/>
  <c r="F43" i="13"/>
  <c r="I43" i="13" s="1"/>
  <c r="K40" i="13"/>
  <c r="D40" i="13"/>
  <c r="H39" i="13"/>
  <c r="F39" i="13"/>
  <c r="H38" i="13"/>
  <c r="F38" i="13"/>
  <c r="H37" i="13"/>
  <c r="F37" i="13"/>
  <c r="H36" i="13"/>
  <c r="F36" i="13"/>
  <c r="H35" i="13"/>
  <c r="F35" i="13"/>
  <c r="H34" i="13"/>
  <c r="F34" i="13"/>
  <c r="H33" i="13"/>
  <c r="F33" i="13"/>
  <c r="I33" i="13" s="1"/>
  <c r="H32" i="13"/>
  <c r="F32" i="13"/>
  <c r="I32" i="13" s="1"/>
  <c r="H31" i="13"/>
  <c r="F31" i="13"/>
  <c r="K26" i="13"/>
  <c r="F195" i="13" s="1"/>
  <c r="F40" i="6" s="1"/>
  <c r="E26" i="13"/>
  <c r="D26" i="13"/>
  <c r="B195" i="13" s="1"/>
  <c r="B40" i="6" s="1"/>
  <c r="F25" i="13"/>
  <c r="G25" i="13" s="1"/>
  <c r="H25" i="13" s="1"/>
  <c r="F24" i="13"/>
  <c r="F23" i="13"/>
  <c r="F22" i="13"/>
  <c r="F21" i="13"/>
  <c r="G21" i="13" s="1"/>
  <c r="H21" i="13" s="1"/>
  <c r="F20" i="13"/>
  <c r="F19" i="13"/>
  <c r="G19" i="13" s="1"/>
  <c r="H19" i="13" s="1"/>
  <c r="F18" i="13"/>
  <c r="F17" i="13"/>
  <c r="G17" i="13" s="1"/>
  <c r="H17" i="13" s="1"/>
  <c r="F16" i="13"/>
  <c r="G16" i="13" s="1"/>
  <c r="F15" i="13"/>
  <c r="F14" i="13"/>
  <c r="F13" i="13"/>
  <c r="F12" i="13"/>
  <c r="G12" i="13" s="1"/>
  <c r="F11" i="13"/>
  <c r="G11" i="13" s="1"/>
  <c r="H11" i="13" s="1"/>
  <c r="F10" i="13"/>
  <c r="F9" i="13"/>
  <c r="G9" i="13" s="1"/>
  <c r="H9" i="13" s="1"/>
  <c r="F8" i="13"/>
  <c r="F7" i="13"/>
  <c r="F6" i="13"/>
  <c r="F5" i="13"/>
  <c r="G5" i="13" s="1"/>
  <c r="H5" i="13" s="1"/>
  <c r="F4" i="13"/>
  <c r="G4" i="13" s="1"/>
  <c r="J216" i="12"/>
  <c r="G213" i="12"/>
  <c r="E213" i="12"/>
  <c r="L210" i="12"/>
  <c r="K210" i="12"/>
  <c r="H209" i="12"/>
  <c r="F209" i="12"/>
  <c r="H208" i="12"/>
  <c r="F208" i="12"/>
  <c r="H207" i="12"/>
  <c r="F207" i="12"/>
  <c r="H202" i="12"/>
  <c r="F202" i="12"/>
  <c r="K200" i="12"/>
  <c r="D200" i="12"/>
  <c r="H199" i="12"/>
  <c r="F199" i="12"/>
  <c r="H198" i="12"/>
  <c r="F198" i="12"/>
  <c r="H197" i="12"/>
  <c r="F197" i="12"/>
  <c r="H196" i="12"/>
  <c r="F196" i="12"/>
  <c r="H195" i="12"/>
  <c r="F195" i="12"/>
  <c r="H194" i="12"/>
  <c r="F194" i="12"/>
  <c r="K192" i="12"/>
  <c r="D192" i="12"/>
  <c r="H191" i="12"/>
  <c r="F191" i="12"/>
  <c r="H190" i="12"/>
  <c r="F190" i="12"/>
  <c r="H189" i="12"/>
  <c r="F189" i="12"/>
  <c r="H188" i="12"/>
  <c r="F188" i="12"/>
  <c r="H187" i="12"/>
  <c r="F187" i="12"/>
  <c r="H186" i="12"/>
  <c r="F186" i="12"/>
  <c r="K177" i="12"/>
  <c r="D177" i="12"/>
  <c r="H176" i="12"/>
  <c r="F176" i="12"/>
  <c r="H175" i="12"/>
  <c r="F175" i="12"/>
  <c r="H174" i="12"/>
  <c r="F174" i="12"/>
  <c r="H173" i="12"/>
  <c r="F173" i="12"/>
  <c r="H172" i="12"/>
  <c r="F172" i="12"/>
  <c r="H171" i="12"/>
  <c r="F171" i="12"/>
  <c r="K169" i="12"/>
  <c r="D169" i="12"/>
  <c r="H168" i="12"/>
  <c r="F168" i="12"/>
  <c r="H167" i="12"/>
  <c r="F167" i="12"/>
  <c r="H166" i="12"/>
  <c r="F166" i="12"/>
  <c r="H165" i="12"/>
  <c r="F165" i="12"/>
  <c r="H164" i="12"/>
  <c r="F164" i="12"/>
  <c r="H163" i="12"/>
  <c r="F163" i="12"/>
  <c r="K161" i="12"/>
  <c r="D161" i="12"/>
  <c r="H160" i="12"/>
  <c r="F160" i="12"/>
  <c r="H159" i="12"/>
  <c r="F159" i="12"/>
  <c r="H158" i="12"/>
  <c r="F158" i="12"/>
  <c r="H157" i="12"/>
  <c r="F157" i="12"/>
  <c r="H156" i="12"/>
  <c r="F156" i="12"/>
  <c r="H155" i="12"/>
  <c r="F155" i="12"/>
  <c r="K153" i="12"/>
  <c r="D153" i="12"/>
  <c r="H152" i="12"/>
  <c r="F152" i="12"/>
  <c r="H151" i="12"/>
  <c r="F151" i="12"/>
  <c r="H150" i="12"/>
  <c r="F150" i="12"/>
  <c r="H149" i="12"/>
  <c r="F149" i="12"/>
  <c r="H148" i="12"/>
  <c r="F148" i="12"/>
  <c r="H147" i="12"/>
  <c r="F147" i="12"/>
  <c r="K145" i="12"/>
  <c r="D145" i="12"/>
  <c r="H144" i="12"/>
  <c r="F144" i="12"/>
  <c r="H143" i="12"/>
  <c r="F143" i="12"/>
  <c r="H142" i="12"/>
  <c r="F142" i="12"/>
  <c r="H141" i="12"/>
  <c r="F141" i="12"/>
  <c r="H140" i="12"/>
  <c r="F140" i="12"/>
  <c r="H139" i="12"/>
  <c r="F139" i="12"/>
  <c r="K137" i="12"/>
  <c r="D137" i="12"/>
  <c r="H136" i="12"/>
  <c r="F136" i="12"/>
  <c r="H135" i="12"/>
  <c r="F135" i="12"/>
  <c r="H134" i="12"/>
  <c r="F134" i="12"/>
  <c r="H133" i="12"/>
  <c r="F133" i="12"/>
  <c r="H132" i="12"/>
  <c r="F132" i="12"/>
  <c r="H131" i="12"/>
  <c r="F131" i="12"/>
  <c r="H130" i="12"/>
  <c r="F130" i="12"/>
  <c r="H129" i="12"/>
  <c r="F129" i="12"/>
  <c r="H128" i="12"/>
  <c r="F128" i="12"/>
  <c r="K126" i="12"/>
  <c r="H125" i="12"/>
  <c r="F125" i="12"/>
  <c r="H124" i="12"/>
  <c r="F124" i="12"/>
  <c r="H123" i="12"/>
  <c r="F123" i="12"/>
  <c r="H118" i="12"/>
  <c r="F118" i="12"/>
  <c r="K116" i="12"/>
  <c r="D116" i="12"/>
  <c r="H115" i="12"/>
  <c r="F115" i="12"/>
  <c r="H114" i="12"/>
  <c r="F114" i="12"/>
  <c r="H113" i="12"/>
  <c r="F113" i="12"/>
  <c r="H112" i="12"/>
  <c r="F112" i="12"/>
  <c r="H111" i="12"/>
  <c r="F111" i="12"/>
  <c r="H110" i="12"/>
  <c r="F110" i="12"/>
  <c r="H104" i="12"/>
  <c r="F104" i="12"/>
  <c r="H103" i="12"/>
  <c r="F103" i="12"/>
  <c r="H95" i="12"/>
  <c r="F95" i="12"/>
  <c r="K94" i="12"/>
  <c r="D94" i="12"/>
  <c r="H93" i="12"/>
  <c r="F93" i="12"/>
  <c r="H92" i="12"/>
  <c r="F92" i="12"/>
  <c r="H91" i="12"/>
  <c r="F91" i="12"/>
  <c r="H90" i="12"/>
  <c r="F90" i="12"/>
  <c r="H89" i="12"/>
  <c r="F89" i="12"/>
  <c r="H88" i="12"/>
  <c r="F88" i="12"/>
  <c r="H87" i="12"/>
  <c r="F87" i="12"/>
  <c r="K86" i="12"/>
  <c r="D86" i="12"/>
  <c r="H85" i="12"/>
  <c r="F85" i="12"/>
  <c r="H84" i="12"/>
  <c r="F84" i="12"/>
  <c r="H83" i="12"/>
  <c r="F83" i="12"/>
  <c r="H82" i="12"/>
  <c r="F82" i="12"/>
  <c r="H81" i="12"/>
  <c r="F81" i="12"/>
  <c r="H80" i="12"/>
  <c r="F80" i="12"/>
  <c r="H79" i="12"/>
  <c r="F79" i="12"/>
  <c r="H77" i="12"/>
  <c r="F77" i="12"/>
  <c r="K75" i="12"/>
  <c r="D75" i="12"/>
  <c r="H74" i="12"/>
  <c r="F74" i="12"/>
  <c r="H73" i="12"/>
  <c r="F73" i="12"/>
  <c r="H72" i="12"/>
  <c r="F72" i="12"/>
  <c r="H71" i="12"/>
  <c r="F71" i="12"/>
  <c r="H70" i="12"/>
  <c r="F70" i="12"/>
  <c r="H69" i="12"/>
  <c r="F69" i="12"/>
  <c r="H68" i="12"/>
  <c r="F68" i="12"/>
  <c r="H66" i="12"/>
  <c r="F66" i="12"/>
  <c r="K63" i="12"/>
  <c r="H62" i="12"/>
  <c r="F62" i="12"/>
  <c r="H61" i="12"/>
  <c r="F61" i="12"/>
  <c r="H60" i="12"/>
  <c r="F60" i="12"/>
  <c r="H59" i="12"/>
  <c r="F59" i="12"/>
  <c r="H58" i="12"/>
  <c r="F58" i="12"/>
  <c r="H57" i="12"/>
  <c r="F57" i="12"/>
  <c r="H31" i="12"/>
  <c r="F31" i="12"/>
  <c r="K26" i="12"/>
  <c r="F219" i="12" s="1"/>
  <c r="F24" i="6" s="1"/>
  <c r="E26" i="12"/>
  <c r="D26" i="12"/>
  <c r="B219" i="12" s="1"/>
  <c r="B24" i="6" s="1"/>
  <c r="F25" i="12"/>
  <c r="G25" i="12" s="1"/>
  <c r="H25" i="12" s="1"/>
  <c r="F24" i="12"/>
  <c r="G24" i="12" s="1"/>
  <c r="H24" i="12" s="1"/>
  <c r="F23" i="12"/>
  <c r="F22" i="12"/>
  <c r="G22" i="12" s="1"/>
  <c r="H22" i="12" s="1"/>
  <c r="F21" i="12"/>
  <c r="G21" i="12" s="1"/>
  <c r="F20" i="12"/>
  <c r="G20" i="12" s="1"/>
  <c r="F19" i="12"/>
  <c r="F18" i="12"/>
  <c r="G18" i="12" s="1"/>
  <c r="H18" i="12" s="1"/>
  <c r="F17" i="12"/>
  <c r="G17" i="12" s="1"/>
  <c r="H17" i="12" s="1"/>
  <c r="F16" i="12"/>
  <c r="G16" i="12" s="1"/>
  <c r="H16" i="12" s="1"/>
  <c r="F15" i="12"/>
  <c r="F14" i="12"/>
  <c r="G14" i="12" s="1"/>
  <c r="H14" i="12" s="1"/>
  <c r="F13" i="12"/>
  <c r="G13" i="12" s="1"/>
  <c r="H13" i="12" s="1"/>
  <c r="F12" i="12"/>
  <c r="G12" i="12" s="1"/>
  <c r="F11" i="12"/>
  <c r="F10" i="12"/>
  <c r="F9" i="12"/>
  <c r="G9" i="12" s="1"/>
  <c r="H9" i="12" s="1"/>
  <c r="F8" i="12"/>
  <c r="G8" i="12" s="1"/>
  <c r="H8" i="12" s="1"/>
  <c r="F7" i="12"/>
  <c r="F6" i="12"/>
  <c r="G6" i="12" s="1"/>
  <c r="H6" i="12" s="1"/>
  <c r="F5" i="12"/>
  <c r="G5" i="12" s="1"/>
  <c r="F4" i="12"/>
  <c r="G84" i="6"/>
  <c r="F84" i="6"/>
  <c r="E84" i="6"/>
  <c r="D84" i="6"/>
  <c r="C84" i="6"/>
  <c r="B84" i="6"/>
  <c r="J180" i="9"/>
  <c r="K143" i="9"/>
  <c r="K135" i="9"/>
  <c r="K158" i="9"/>
  <c r="K174" i="9"/>
  <c r="L174" i="9"/>
  <c r="K40" i="9"/>
  <c r="K166" i="9"/>
  <c r="K127" i="9"/>
  <c r="K119" i="9"/>
  <c r="K111" i="9"/>
  <c r="K103" i="9"/>
  <c r="K92" i="9"/>
  <c r="K84" i="9"/>
  <c r="K69" i="9"/>
  <c r="K61" i="9"/>
  <c r="K51" i="9"/>
  <c r="K26" i="9"/>
  <c r="F183" i="9" s="1"/>
  <c r="F8" i="6" s="1"/>
  <c r="L220" i="9"/>
  <c r="J220" i="9"/>
  <c r="D201" i="9"/>
  <c r="D200" i="9"/>
  <c r="G177" i="9"/>
  <c r="E177" i="9"/>
  <c r="D174" i="9"/>
  <c r="H173" i="9"/>
  <c r="F173" i="9"/>
  <c r="H172" i="9"/>
  <c r="F172" i="9"/>
  <c r="H171" i="9"/>
  <c r="F171" i="9"/>
  <c r="I171" i="9" s="1"/>
  <c r="H170" i="9"/>
  <c r="F170" i="9"/>
  <c r="H169" i="9"/>
  <c r="F169" i="9"/>
  <c r="H168" i="9"/>
  <c r="F168" i="9"/>
  <c r="D166" i="9"/>
  <c r="H165" i="9"/>
  <c r="F165" i="9"/>
  <c r="H164" i="9"/>
  <c r="F164" i="9"/>
  <c r="H163" i="9"/>
  <c r="F163" i="9"/>
  <c r="H162" i="9"/>
  <c r="F162" i="9"/>
  <c r="H161" i="9"/>
  <c r="F161" i="9"/>
  <c r="H160" i="9"/>
  <c r="F160" i="9"/>
  <c r="D158" i="9"/>
  <c r="H157" i="9"/>
  <c r="F157" i="9"/>
  <c r="H156" i="9"/>
  <c r="F156" i="9"/>
  <c r="H155" i="9"/>
  <c r="F155" i="9"/>
  <c r="H154" i="9"/>
  <c r="F154" i="9"/>
  <c r="I154" i="9" s="1"/>
  <c r="H153" i="9"/>
  <c r="F153" i="9"/>
  <c r="H152" i="9"/>
  <c r="F152" i="9"/>
  <c r="D143" i="9"/>
  <c r="H142" i="9"/>
  <c r="F142" i="9"/>
  <c r="H141" i="9"/>
  <c r="F141" i="9"/>
  <c r="H140" i="9"/>
  <c r="F140" i="9"/>
  <c r="H139" i="9"/>
  <c r="F139" i="9"/>
  <c r="H138" i="9"/>
  <c r="F138" i="9"/>
  <c r="H137" i="9"/>
  <c r="F137" i="9"/>
  <c r="D135" i="9"/>
  <c r="H134" i="9"/>
  <c r="F134" i="9"/>
  <c r="H133" i="9"/>
  <c r="F133" i="9"/>
  <c r="H132" i="9"/>
  <c r="F132" i="9"/>
  <c r="H131" i="9"/>
  <c r="F131" i="9"/>
  <c r="H130" i="9"/>
  <c r="F130" i="9"/>
  <c r="H129" i="9"/>
  <c r="F129" i="9"/>
  <c r="D127" i="9"/>
  <c r="H126" i="9"/>
  <c r="F126" i="9"/>
  <c r="H125" i="9"/>
  <c r="F125" i="9"/>
  <c r="H124" i="9"/>
  <c r="F124" i="9"/>
  <c r="H123" i="9"/>
  <c r="F123" i="9"/>
  <c r="H122" i="9"/>
  <c r="F122" i="9"/>
  <c r="H121" i="9"/>
  <c r="F121" i="9"/>
  <c r="D119" i="9"/>
  <c r="H118" i="9"/>
  <c r="F118" i="9"/>
  <c r="H117" i="9"/>
  <c r="F117" i="9"/>
  <c r="I117" i="9" s="1"/>
  <c r="H116" i="9"/>
  <c r="F116" i="9"/>
  <c r="H115" i="9"/>
  <c r="F115" i="9"/>
  <c r="H114" i="9"/>
  <c r="F114" i="9"/>
  <c r="H113" i="9"/>
  <c r="F113" i="9"/>
  <c r="D111" i="9"/>
  <c r="H110" i="9"/>
  <c r="F110" i="9"/>
  <c r="H109" i="9"/>
  <c r="F109" i="9"/>
  <c r="H108" i="9"/>
  <c r="F108" i="9"/>
  <c r="H107" i="9"/>
  <c r="F107" i="9"/>
  <c r="H106" i="9"/>
  <c r="F106" i="9"/>
  <c r="H105" i="9"/>
  <c r="F105" i="9"/>
  <c r="D103" i="9"/>
  <c r="H102" i="9"/>
  <c r="F102" i="9"/>
  <c r="I102" i="9" s="1"/>
  <c r="H101" i="9"/>
  <c r="F101" i="9"/>
  <c r="H100" i="9"/>
  <c r="F100" i="9"/>
  <c r="H99" i="9"/>
  <c r="F99" i="9"/>
  <c r="H98" i="9"/>
  <c r="F98" i="9"/>
  <c r="I98" i="9" s="1"/>
  <c r="H97" i="9"/>
  <c r="F97" i="9"/>
  <c r="H96" i="9"/>
  <c r="F96" i="9"/>
  <c r="H95" i="9"/>
  <c r="F95" i="9"/>
  <c r="H94" i="9"/>
  <c r="F94" i="9"/>
  <c r="D92" i="9"/>
  <c r="H91" i="9"/>
  <c r="F91" i="9"/>
  <c r="H90" i="9"/>
  <c r="F90" i="9"/>
  <c r="H89" i="9"/>
  <c r="F89" i="9"/>
  <c r="H88" i="9"/>
  <c r="F88" i="9"/>
  <c r="H87" i="9"/>
  <c r="F87" i="9"/>
  <c r="H86" i="9"/>
  <c r="F86" i="9"/>
  <c r="D84" i="9"/>
  <c r="H83" i="9"/>
  <c r="F83" i="9"/>
  <c r="H82" i="9"/>
  <c r="F82" i="9"/>
  <c r="H81" i="9"/>
  <c r="F81" i="9"/>
  <c r="H80" i="9"/>
  <c r="F80" i="9"/>
  <c r="H79" i="9"/>
  <c r="F79" i="9"/>
  <c r="H78" i="9"/>
  <c r="F78" i="9"/>
  <c r="H72" i="9"/>
  <c r="F72" i="9"/>
  <c r="I72" i="9" s="1"/>
  <c r="H71" i="9"/>
  <c r="F71" i="9"/>
  <c r="H70" i="9"/>
  <c r="F70" i="9"/>
  <c r="D69" i="9"/>
  <c r="H68" i="9"/>
  <c r="F68" i="9"/>
  <c r="H67" i="9"/>
  <c r="F67" i="9"/>
  <c r="H66" i="9"/>
  <c r="F66" i="9"/>
  <c r="H65" i="9"/>
  <c r="F65" i="9"/>
  <c r="H64" i="9"/>
  <c r="F64" i="9"/>
  <c r="H63" i="9"/>
  <c r="F63" i="9"/>
  <c r="H62" i="9"/>
  <c r="F62" i="9"/>
  <c r="D61" i="9"/>
  <c r="H60" i="9"/>
  <c r="F60" i="9"/>
  <c r="H59" i="9"/>
  <c r="F59" i="9"/>
  <c r="I59" i="9" s="1"/>
  <c r="H58" i="9"/>
  <c r="F58" i="9"/>
  <c r="H57" i="9"/>
  <c r="F57" i="9"/>
  <c r="H56" i="9"/>
  <c r="F56" i="9"/>
  <c r="H55" i="9"/>
  <c r="F55" i="9"/>
  <c r="I55" i="9" s="1"/>
  <c r="H54" i="9"/>
  <c r="F54" i="9"/>
  <c r="H53" i="9"/>
  <c r="F53" i="9"/>
  <c r="D51" i="9"/>
  <c r="H50" i="9"/>
  <c r="F50" i="9"/>
  <c r="H49" i="9"/>
  <c r="F49" i="9"/>
  <c r="H48" i="9"/>
  <c r="F48" i="9"/>
  <c r="H47" i="9"/>
  <c r="F47" i="9"/>
  <c r="H46" i="9"/>
  <c r="F46" i="9"/>
  <c r="H45" i="9"/>
  <c r="F45" i="9"/>
  <c r="H44" i="9"/>
  <c r="F44" i="9"/>
  <c r="H43" i="9"/>
  <c r="F43" i="9"/>
  <c r="D40" i="9"/>
  <c r="H39" i="9"/>
  <c r="F39" i="9"/>
  <c r="H38" i="9"/>
  <c r="F38" i="9"/>
  <c r="H37" i="9"/>
  <c r="F37" i="9"/>
  <c r="H36" i="9"/>
  <c r="F36" i="9"/>
  <c r="H35" i="9"/>
  <c r="F35" i="9"/>
  <c r="H34" i="9"/>
  <c r="F34" i="9"/>
  <c r="H33" i="9"/>
  <c r="F33" i="9"/>
  <c r="H32" i="9"/>
  <c r="F32" i="9"/>
  <c r="H31" i="9"/>
  <c r="F31" i="9"/>
  <c r="E26" i="9"/>
  <c r="D26" i="9"/>
  <c r="F25" i="9"/>
  <c r="F24" i="9"/>
  <c r="F23" i="9"/>
  <c r="F22" i="9"/>
  <c r="F21" i="9"/>
  <c r="F20" i="9"/>
  <c r="G20" i="9" s="1"/>
  <c r="H20" i="9" s="1"/>
  <c r="F19" i="9"/>
  <c r="F18" i="9"/>
  <c r="F17" i="9"/>
  <c r="F16" i="9"/>
  <c r="F15" i="9"/>
  <c r="F14" i="9"/>
  <c r="F13" i="9"/>
  <c r="G13" i="9" s="1"/>
  <c r="F12" i="9"/>
  <c r="G12" i="9" s="1"/>
  <c r="H12" i="9" s="1"/>
  <c r="F11" i="9"/>
  <c r="F10" i="9"/>
  <c r="F9" i="9"/>
  <c r="F8" i="9"/>
  <c r="F7" i="9"/>
  <c r="F6" i="9"/>
  <c r="G6" i="9" s="1"/>
  <c r="F5" i="9"/>
  <c r="F4" i="9"/>
  <c r="G4" i="9" s="1"/>
  <c r="H135" i="14" l="1"/>
  <c r="I36" i="9"/>
  <c r="L40" i="9"/>
  <c r="I157" i="9"/>
  <c r="I168" i="9"/>
  <c r="I31" i="13"/>
  <c r="I39" i="13"/>
  <c r="I45" i="13"/>
  <c r="I54" i="13"/>
  <c r="I83" i="13"/>
  <c r="I90" i="13"/>
  <c r="I35" i="14"/>
  <c r="I39" i="14"/>
  <c r="I45" i="14"/>
  <c r="I54" i="14"/>
  <c r="I58" i="14"/>
  <c r="I62" i="14"/>
  <c r="I66" i="14"/>
  <c r="I70" i="14"/>
  <c r="I79" i="14"/>
  <c r="I83" i="14"/>
  <c r="I88" i="14"/>
  <c r="I97" i="14"/>
  <c r="I101" i="14"/>
  <c r="I110" i="14"/>
  <c r="I115" i="14"/>
  <c r="L119" i="14"/>
  <c r="I124" i="14"/>
  <c r="I142" i="14"/>
  <c r="I154" i="14"/>
  <c r="I163" i="14"/>
  <c r="F174" i="14"/>
  <c r="F177" i="14" s="1"/>
  <c r="I172" i="14"/>
  <c r="I177" i="13"/>
  <c r="I40" i="17"/>
  <c r="I84" i="17"/>
  <c r="I92" i="17"/>
  <c r="F73" i="18"/>
  <c r="D186" i="18" s="1"/>
  <c r="F126" i="12"/>
  <c r="H210" i="12"/>
  <c r="I108" i="15"/>
  <c r="I140" i="15"/>
  <c r="I156" i="15"/>
  <c r="I170" i="15"/>
  <c r="I147" i="18"/>
  <c r="G189" i="18" s="1"/>
  <c r="I58" i="9"/>
  <c r="I71" i="9"/>
  <c r="I80" i="9"/>
  <c r="F158" i="14"/>
  <c r="F147" i="18"/>
  <c r="D189" i="18" s="1"/>
  <c r="L26" i="14"/>
  <c r="G183" i="14" s="1"/>
  <c r="G56" i="6" s="1"/>
  <c r="H92" i="14"/>
  <c r="H158" i="14"/>
  <c r="F84" i="15"/>
  <c r="F111" i="15"/>
  <c r="F143" i="15"/>
  <c r="I53" i="13"/>
  <c r="I65" i="13"/>
  <c r="I87" i="13"/>
  <c r="I34" i="14"/>
  <c r="I38" i="14"/>
  <c r="I44" i="14"/>
  <c r="I51" i="14" s="1"/>
  <c r="I48" i="14"/>
  <c r="I53" i="14"/>
  <c r="I65" i="14"/>
  <c r="F84" i="14"/>
  <c r="I87" i="14"/>
  <c r="I91" i="14"/>
  <c r="I96" i="14"/>
  <c r="I100" i="14"/>
  <c r="F111" i="14"/>
  <c r="I109" i="14"/>
  <c r="I123" i="14"/>
  <c r="L127" i="14"/>
  <c r="I132" i="14"/>
  <c r="F143" i="14"/>
  <c r="I141" i="14"/>
  <c r="I153" i="14"/>
  <c r="I157" i="14"/>
  <c r="I162" i="14"/>
  <c r="I171" i="14"/>
  <c r="H61" i="15"/>
  <c r="H84" i="15"/>
  <c r="H105" i="12"/>
  <c r="I45" i="15"/>
  <c r="I54" i="15"/>
  <c r="I58" i="15"/>
  <c r="I62" i="15"/>
  <c r="I66" i="15"/>
  <c r="I70" i="15"/>
  <c r="I79" i="15"/>
  <c r="I83" i="15"/>
  <c r="I88" i="15"/>
  <c r="I110" i="15"/>
  <c r="I142" i="15"/>
  <c r="I154" i="15"/>
  <c r="I178" i="13"/>
  <c r="L126" i="12"/>
  <c r="L153" i="12"/>
  <c r="I188" i="12"/>
  <c r="I190" i="12"/>
  <c r="I57" i="12"/>
  <c r="I67" i="12"/>
  <c r="I119" i="12"/>
  <c r="I203" i="12"/>
  <c r="I205" i="12"/>
  <c r="I208" i="12"/>
  <c r="I46" i="9"/>
  <c r="I50" i="9"/>
  <c r="I123" i="9"/>
  <c r="L127" i="9"/>
  <c r="I138" i="9"/>
  <c r="I140" i="9"/>
  <c r="L105" i="13"/>
  <c r="I110" i="13"/>
  <c r="L121" i="13"/>
  <c r="L137" i="13"/>
  <c r="I144" i="13"/>
  <c r="I158" i="13"/>
  <c r="I163" i="13"/>
  <c r="I167" i="13"/>
  <c r="F26" i="14"/>
  <c r="C183" i="14" s="1"/>
  <c r="C56" i="6" s="1"/>
  <c r="H69" i="14"/>
  <c r="H84" i="14"/>
  <c r="H111" i="14"/>
  <c r="H166" i="14"/>
  <c r="F119" i="15"/>
  <c r="F147" i="15" s="1"/>
  <c r="C189" i="15" s="1"/>
  <c r="C78" i="6" s="1"/>
  <c r="F135" i="15"/>
  <c r="L158" i="15"/>
  <c r="I161" i="15"/>
  <c r="I163" i="15"/>
  <c r="I165" i="15"/>
  <c r="I172" i="15"/>
  <c r="H51" i="15"/>
  <c r="H92" i="15"/>
  <c r="H158" i="15"/>
  <c r="H174" i="15"/>
  <c r="I73" i="18"/>
  <c r="G186" i="18" s="1"/>
  <c r="F119" i="14"/>
  <c r="I45" i="9"/>
  <c r="I49" i="9"/>
  <c r="I88" i="9"/>
  <c r="I107" i="9"/>
  <c r="L111" i="9"/>
  <c r="I163" i="9"/>
  <c r="I109" i="13"/>
  <c r="I116" i="13"/>
  <c r="I118" i="13"/>
  <c r="L129" i="13"/>
  <c r="I141" i="13"/>
  <c r="I32" i="15"/>
  <c r="I34" i="15"/>
  <c r="I36" i="15"/>
  <c r="I38" i="15"/>
  <c r="L40" i="15"/>
  <c r="I44" i="15"/>
  <c r="I46" i="15"/>
  <c r="I48" i="15"/>
  <c r="I50" i="15"/>
  <c r="I53" i="15"/>
  <c r="I59" i="15"/>
  <c r="L61" i="15"/>
  <c r="I65" i="15"/>
  <c r="I67" i="15"/>
  <c r="I71" i="15"/>
  <c r="I80" i="15"/>
  <c r="I87" i="15"/>
  <c r="I89" i="15"/>
  <c r="I91" i="15"/>
  <c r="I107" i="15"/>
  <c r="I109" i="15"/>
  <c r="I139" i="15"/>
  <c r="I141" i="15"/>
  <c r="I153" i="15"/>
  <c r="I155" i="15"/>
  <c r="I157" i="15"/>
  <c r="I162" i="15"/>
  <c r="I164" i="15"/>
  <c r="I171" i="15"/>
  <c r="I173" i="15"/>
  <c r="I47" i="12"/>
  <c r="I78" i="12"/>
  <c r="I120" i="12"/>
  <c r="I204" i="12"/>
  <c r="I184" i="13"/>
  <c r="I180" i="13"/>
  <c r="I176" i="13"/>
  <c r="I183" i="13"/>
  <c r="I179" i="13"/>
  <c r="I175" i="13"/>
  <c r="I186" i="13" s="1"/>
  <c r="F51" i="17"/>
  <c r="I51" i="17"/>
  <c r="F84" i="17"/>
  <c r="F92" i="17"/>
  <c r="I126" i="13"/>
  <c r="I124" i="15"/>
  <c r="I126" i="15"/>
  <c r="I123" i="15"/>
  <c r="I125" i="15"/>
  <c r="I131" i="15"/>
  <c r="I133" i="15"/>
  <c r="I132" i="15"/>
  <c r="I134" i="15"/>
  <c r="I131" i="14"/>
  <c r="I133" i="14"/>
  <c r="F135" i="14"/>
  <c r="I136" i="13"/>
  <c r="I98" i="13"/>
  <c r="I100" i="13"/>
  <c r="I102" i="13"/>
  <c r="I116" i="14"/>
  <c r="I118" i="14"/>
  <c r="I115" i="15"/>
  <c r="I117" i="15"/>
  <c r="I116" i="15"/>
  <c r="I118" i="15"/>
  <c r="I95" i="15"/>
  <c r="I97" i="15"/>
  <c r="I99" i="15"/>
  <c r="I101" i="15"/>
  <c r="I96" i="15"/>
  <c r="I100" i="15"/>
  <c r="I102" i="15"/>
  <c r="F92" i="15"/>
  <c r="H103" i="14"/>
  <c r="F103" i="14"/>
  <c r="L26" i="9"/>
  <c r="G183" i="9" s="1"/>
  <c r="G8" i="6" s="1"/>
  <c r="B183" i="9"/>
  <c r="B8" i="6" s="1"/>
  <c r="I48" i="9"/>
  <c r="I56" i="9"/>
  <c r="I97" i="9"/>
  <c r="D177" i="9"/>
  <c r="I169" i="9"/>
  <c r="I199" i="12"/>
  <c r="G24" i="13"/>
  <c r="H24" i="13" s="1"/>
  <c r="I34" i="13"/>
  <c r="I44" i="13"/>
  <c r="L51" i="13"/>
  <c r="I57" i="13"/>
  <c r="I58" i="13"/>
  <c r="I79" i="13"/>
  <c r="I82" i="13"/>
  <c r="I92" i="13"/>
  <c r="I103" i="13"/>
  <c r="L113" i="13"/>
  <c r="I119" i="13"/>
  <c r="I124" i="13"/>
  <c r="I127" i="13"/>
  <c r="I132" i="13"/>
  <c r="I140" i="13"/>
  <c r="L145" i="13"/>
  <c r="I156" i="13"/>
  <c r="F168" i="13"/>
  <c r="I162" i="13"/>
  <c r="I170" i="13"/>
  <c r="G5" i="14"/>
  <c r="H5" i="14" s="1"/>
  <c r="G7" i="14"/>
  <c r="H7" i="14" s="1"/>
  <c r="G13" i="14"/>
  <c r="H13" i="14" s="1"/>
  <c r="G15" i="14"/>
  <c r="H15" i="14" s="1"/>
  <c r="G21" i="14"/>
  <c r="H21" i="14" s="1"/>
  <c r="G23" i="14"/>
  <c r="H23" i="14" s="1"/>
  <c r="I31" i="14"/>
  <c r="I40" i="14" s="1"/>
  <c r="F40" i="14"/>
  <c r="I32" i="14"/>
  <c r="L40" i="14"/>
  <c r="H51" i="14"/>
  <c r="I49" i="14"/>
  <c r="H61" i="14"/>
  <c r="I57" i="14"/>
  <c r="D73" i="14"/>
  <c r="B186" i="14" s="1"/>
  <c r="B59" i="6" s="1"/>
  <c r="L61" i="14"/>
  <c r="I64" i="14"/>
  <c r="L69" i="14"/>
  <c r="I71" i="14"/>
  <c r="I82" i="14"/>
  <c r="F92" i="14"/>
  <c r="I86" i="14"/>
  <c r="I90" i="14"/>
  <c r="D147" i="14"/>
  <c r="B189" i="14" s="1"/>
  <c r="B62" i="6" s="1"/>
  <c r="I98" i="14"/>
  <c r="I106" i="14"/>
  <c r="H119" i="14"/>
  <c r="I122" i="14"/>
  <c r="I130" i="14"/>
  <c r="L135" i="14"/>
  <c r="H143" i="14"/>
  <c r="L143" i="14"/>
  <c r="K147" i="14"/>
  <c r="F189" i="14" s="1"/>
  <c r="F62" i="6" s="1"/>
  <c r="L158" i="14"/>
  <c r="D177" i="14"/>
  <c r="B192" i="14" s="1"/>
  <c r="B65" i="6" s="1"/>
  <c r="K177" i="14"/>
  <c r="F192" i="14" s="1"/>
  <c r="F65" i="6" s="1"/>
  <c r="F26" i="15"/>
  <c r="C183" i="15" s="1"/>
  <c r="C72" i="6" s="1"/>
  <c r="G4" i="15"/>
  <c r="H4" i="15" s="1"/>
  <c r="G12" i="15"/>
  <c r="H12" i="15" s="1"/>
  <c r="G20" i="15"/>
  <c r="H20" i="15" s="1"/>
  <c r="G21" i="15"/>
  <c r="H21" i="15" s="1"/>
  <c r="H40" i="15"/>
  <c r="I49" i="15"/>
  <c r="L51" i="15"/>
  <c r="F61" i="15"/>
  <c r="I57" i="15"/>
  <c r="H69" i="15"/>
  <c r="H73" i="15" s="1"/>
  <c r="D186" i="15" s="1"/>
  <c r="D75" i="6" s="1"/>
  <c r="D73" i="15"/>
  <c r="B186" i="15" s="1"/>
  <c r="B75" i="6" s="1"/>
  <c r="L69" i="15"/>
  <c r="I82" i="15"/>
  <c r="L84" i="15"/>
  <c r="I90" i="15"/>
  <c r="L92" i="15"/>
  <c r="I98" i="15"/>
  <c r="L103" i="15"/>
  <c r="I106" i="15"/>
  <c r="L111" i="15"/>
  <c r="I114" i="15"/>
  <c r="L119" i="15"/>
  <c r="I122" i="15"/>
  <c r="L127" i="15"/>
  <c r="I130" i="15"/>
  <c r="L135" i="15"/>
  <c r="L147" i="15" s="1"/>
  <c r="G189" i="15" s="1"/>
  <c r="G78" i="6" s="1"/>
  <c r="I138" i="15"/>
  <c r="D147" i="15"/>
  <c r="B189" i="15" s="1"/>
  <c r="B78" i="6" s="1"/>
  <c r="L143" i="15"/>
  <c r="F158" i="15"/>
  <c r="I152" i="15"/>
  <c r="I158" i="15" s="1"/>
  <c r="F166" i="15"/>
  <c r="F177" i="15" s="1"/>
  <c r="I160" i="15"/>
  <c r="D177" i="15"/>
  <c r="B192" i="15" s="1"/>
  <c r="K177" i="15"/>
  <c r="F174" i="15"/>
  <c r="I168" i="15"/>
  <c r="I169" i="15"/>
  <c r="E180" i="16"/>
  <c r="F69" i="17"/>
  <c r="F73" i="17" s="1"/>
  <c r="D186" i="17" s="1"/>
  <c r="H73" i="17"/>
  <c r="F186" i="17" s="1"/>
  <c r="F111" i="17"/>
  <c r="F127" i="17"/>
  <c r="G192" i="18"/>
  <c r="B192" i="18"/>
  <c r="B195" i="18" s="1"/>
  <c r="D180" i="18"/>
  <c r="H180" i="18"/>
  <c r="D183" i="18"/>
  <c r="D195" i="18" s="1"/>
  <c r="G180" i="18"/>
  <c r="F26" i="17"/>
  <c r="F40" i="17"/>
  <c r="F143" i="17"/>
  <c r="F166" i="17"/>
  <c r="G5" i="17"/>
  <c r="F61" i="17"/>
  <c r="F103" i="17"/>
  <c r="I103" i="17"/>
  <c r="I111" i="17"/>
  <c r="F119" i="17"/>
  <c r="I119" i="17"/>
  <c r="D147" i="17"/>
  <c r="B189" i="17" s="1"/>
  <c r="F174" i="17"/>
  <c r="F135" i="17"/>
  <c r="I135" i="17"/>
  <c r="I143" i="17"/>
  <c r="I147" i="17" s="1"/>
  <c r="G189" i="17" s="1"/>
  <c r="F158" i="17"/>
  <c r="I158" i="17"/>
  <c r="I177" i="17" s="1"/>
  <c r="G192" i="17" s="1"/>
  <c r="H177" i="17"/>
  <c r="F192" i="17" s="1"/>
  <c r="I69" i="17"/>
  <c r="I73" i="17" s="1"/>
  <c r="G186" i="17" s="1"/>
  <c r="H147" i="17"/>
  <c r="I26" i="17"/>
  <c r="G183" i="17" s="1"/>
  <c r="E180" i="17"/>
  <c r="G26" i="17"/>
  <c r="D183" i="17" s="1"/>
  <c r="B192" i="17"/>
  <c r="D73" i="17"/>
  <c r="B186" i="17" s="1"/>
  <c r="I92" i="16"/>
  <c r="I84" i="16"/>
  <c r="I135" i="16"/>
  <c r="F61" i="16"/>
  <c r="I103" i="16"/>
  <c r="D147" i="16"/>
  <c r="B189" i="16" s="1"/>
  <c r="I119" i="16"/>
  <c r="F26" i="16"/>
  <c r="G17" i="16"/>
  <c r="F40" i="16"/>
  <c r="D73" i="16"/>
  <c r="B186" i="16" s="1"/>
  <c r="G8" i="16"/>
  <c r="G16" i="16"/>
  <c r="G24" i="16"/>
  <c r="I40" i="16"/>
  <c r="I69" i="16"/>
  <c r="F84" i="16"/>
  <c r="F92" i="16"/>
  <c r="F103" i="16"/>
  <c r="I111" i="16"/>
  <c r="F119" i="16"/>
  <c r="F127" i="16"/>
  <c r="F158" i="16"/>
  <c r="F166" i="16"/>
  <c r="F174" i="16"/>
  <c r="I51" i="16"/>
  <c r="I61" i="16"/>
  <c r="F111" i="16"/>
  <c r="I127" i="16"/>
  <c r="F135" i="16"/>
  <c r="F143" i="16"/>
  <c r="I143" i="16"/>
  <c r="I158" i="16"/>
  <c r="D177" i="16"/>
  <c r="F51" i="16"/>
  <c r="F69" i="16"/>
  <c r="H177" i="16"/>
  <c r="I158" i="12"/>
  <c r="I149" i="12"/>
  <c r="I135" i="12"/>
  <c r="I65" i="9"/>
  <c r="I132" i="9"/>
  <c r="I134" i="9"/>
  <c r="I131" i="9"/>
  <c r="I115" i="9"/>
  <c r="I95" i="9"/>
  <c r="I99" i="9"/>
  <c r="I148" i="12"/>
  <c r="I122" i="12"/>
  <c r="I111" i="12"/>
  <c r="I121" i="12"/>
  <c r="F121" i="13"/>
  <c r="H16" i="13"/>
  <c r="L69" i="13"/>
  <c r="I101" i="13"/>
  <c r="I125" i="13"/>
  <c r="I133" i="13"/>
  <c r="I55" i="13"/>
  <c r="I66" i="13"/>
  <c r="I93" i="13"/>
  <c r="I117" i="13"/>
  <c r="F160" i="13"/>
  <c r="I166" i="13"/>
  <c r="I35" i="13"/>
  <c r="I154" i="13"/>
  <c r="L40" i="13"/>
  <c r="I49" i="13"/>
  <c r="I60" i="13"/>
  <c r="I67" i="13"/>
  <c r="I71" i="13"/>
  <c r="I135" i="13"/>
  <c r="I143" i="13"/>
  <c r="I155" i="13"/>
  <c r="I159" i="13"/>
  <c r="I89" i="13"/>
  <c r="I72" i="13"/>
  <c r="I81" i="13"/>
  <c r="I108" i="13"/>
  <c r="H40" i="13"/>
  <c r="I37" i="13"/>
  <c r="I97" i="13"/>
  <c r="I104" i="13"/>
  <c r="I164" i="13"/>
  <c r="I185" i="13"/>
  <c r="H147" i="16"/>
  <c r="F189" i="16" s="1"/>
  <c r="H73" i="16"/>
  <c r="F186" i="16" s="1"/>
  <c r="I166" i="16"/>
  <c r="G6" i="16"/>
  <c r="G22" i="16"/>
  <c r="I26" i="16"/>
  <c r="G183" i="16" s="1"/>
  <c r="G4" i="16"/>
  <c r="G7" i="16"/>
  <c r="G15" i="16"/>
  <c r="G23" i="16"/>
  <c r="G10" i="16"/>
  <c r="G18" i="16"/>
  <c r="I47" i="13"/>
  <c r="L61" i="13"/>
  <c r="H94" i="13"/>
  <c r="F105" i="13"/>
  <c r="I120" i="13"/>
  <c r="H129" i="13"/>
  <c r="F145" i="13"/>
  <c r="I142" i="13"/>
  <c r="D149" i="13"/>
  <c r="B201" i="13" s="1"/>
  <c r="B46" i="6" s="1"/>
  <c r="I157" i="13"/>
  <c r="I165" i="13"/>
  <c r="K189" i="13"/>
  <c r="F204" i="13" s="1"/>
  <c r="F49" i="6" s="1"/>
  <c r="H105" i="13"/>
  <c r="F113" i="13"/>
  <c r="F186" i="13"/>
  <c r="G20" i="13"/>
  <c r="H20" i="13" s="1"/>
  <c r="I36" i="13"/>
  <c r="I48" i="13"/>
  <c r="I62" i="13"/>
  <c r="I128" i="13"/>
  <c r="H137" i="13"/>
  <c r="H160" i="13"/>
  <c r="H168" i="13"/>
  <c r="H186" i="13"/>
  <c r="K73" i="13"/>
  <c r="F198" i="13" s="1"/>
  <c r="F43" i="6" s="1"/>
  <c r="G8" i="13"/>
  <c r="H8" i="13" s="1"/>
  <c r="H61" i="13"/>
  <c r="I111" i="13"/>
  <c r="F129" i="13"/>
  <c r="D73" i="13"/>
  <c r="B198" i="13" s="1"/>
  <c r="B43" i="6" s="1"/>
  <c r="F69" i="13"/>
  <c r="H113" i="13"/>
  <c r="G13" i="13"/>
  <c r="H13" i="13" s="1"/>
  <c r="F51" i="13"/>
  <c r="I70" i="13"/>
  <c r="F84" i="13"/>
  <c r="L84" i="13"/>
  <c r="L149" i="13" s="1"/>
  <c r="G201" i="13" s="1"/>
  <c r="G46" i="6" s="1"/>
  <c r="I91" i="13"/>
  <c r="I112" i="13"/>
  <c r="H121" i="13"/>
  <c r="H12" i="13"/>
  <c r="H145" i="13"/>
  <c r="F26" i="13"/>
  <c r="C195" i="13" s="1"/>
  <c r="C40" i="6" s="1"/>
  <c r="I38" i="13"/>
  <c r="H51" i="13"/>
  <c r="H69" i="13"/>
  <c r="H84" i="13"/>
  <c r="F94" i="13"/>
  <c r="I99" i="13"/>
  <c r="F137" i="13"/>
  <c r="I134" i="13"/>
  <c r="L160" i="13"/>
  <c r="D189" i="13"/>
  <c r="B204" i="13" s="1"/>
  <c r="B49" i="6" s="1"/>
  <c r="I42" i="12"/>
  <c r="I34" i="12"/>
  <c r="I198" i="12"/>
  <c r="I209" i="12"/>
  <c r="I36" i="12"/>
  <c r="I53" i="12"/>
  <c r="I38" i="12"/>
  <c r="I124" i="12"/>
  <c r="I129" i="12"/>
  <c r="I112" i="12"/>
  <c r="L116" i="12"/>
  <c r="I54" i="12"/>
  <c r="I55" i="12"/>
  <c r="I150" i="12"/>
  <c r="I173" i="12"/>
  <c r="I61" i="12"/>
  <c r="I72" i="12"/>
  <c r="I77" i="12"/>
  <c r="I35" i="12"/>
  <c r="I165" i="12"/>
  <c r="L169" i="12"/>
  <c r="I174" i="12"/>
  <c r="I50" i="12"/>
  <c r="I79" i="12"/>
  <c r="I40" i="12"/>
  <c r="I52" i="12"/>
  <c r="I80" i="12"/>
  <c r="I140" i="12"/>
  <c r="I33" i="12"/>
  <c r="I66" i="12"/>
  <c r="I71" i="12"/>
  <c r="I81" i="12"/>
  <c r="I93" i="12"/>
  <c r="I141" i="12"/>
  <c r="L145" i="12"/>
  <c r="I197" i="12"/>
  <c r="I207" i="12"/>
  <c r="I44" i="12"/>
  <c r="F26" i="12"/>
  <c r="C219" i="12" s="1"/>
  <c r="C24" i="6" s="1"/>
  <c r="I60" i="12"/>
  <c r="I115" i="12"/>
  <c r="H153" i="12"/>
  <c r="I152" i="12"/>
  <c r="I157" i="12"/>
  <c r="L161" i="12"/>
  <c r="I187" i="12"/>
  <c r="I195" i="12"/>
  <c r="I37" i="12"/>
  <c r="I41" i="12"/>
  <c r="I51" i="12"/>
  <c r="I191" i="12"/>
  <c r="I103" i="12"/>
  <c r="I56" i="12"/>
  <c r="I48" i="12"/>
  <c r="D181" i="12"/>
  <c r="B225" i="12" s="1"/>
  <c r="K213" i="12"/>
  <c r="F228" i="12" s="1"/>
  <c r="I62" i="12"/>
  <c r="I69" i="12"/>
  <c r="H86" i="12"/>
  <c r="L94" i="12"/>
  <c r="I133" i="12"/>
  <c r="L137" i="12"/>
  <c r="I142" i="12"/>
  <c r="I164" i="12"/>
  <c r="F210" i="12"/>
  <c r="I132" i="12"/>
  <c r="I59" i="12"/>
  <c r="H200" i="12"/>
  <c r="I70" i="12"/>
  <c r="I87" i="12"/>
  <c r="I91" i="12"/>
  <c r="I114" i="12"/>
  <c r="I125" i="12"/>
  <c r="I130" i="12"/>
  <c r="I134" i="12"/>
  <c r="I156" i="12"/>
  <c r="H192" i="12"/>
  <c r="I194" i="12"/>
  <c r="I43" i="12"/>
  <c r="H5" i="12"/>
  <c r="H21" i="12"/>
  <c r="I73" i="12"/>
  <c r="I104" i="12"/>
  <c r="H75" i="12"/>
  <c r="K105" i="12"/>
  <c r="F222" i="12" s="1"/>
  <c r="F27" i="6" s="1"/>
  <c r="F94" i="12"/>
  <c r="I92" i="12"/>
  <c r="I136" i="12"/>
  <c r="I151" i="12"/>
  <c r="I159" i="12"/>
  <c r="I167" i="12"/>
  <c r="I175" i="12"/>
  <c r="F192" i="12"/>
  <c r="I85" i="12"/>
  <c r="I144" i="12"/>
  <c r="F200" i="12"/>
  <c r="D213" i="12"/>
  <c r="B228" i="12" s="1"/>
  <c r="B33" i="6" s="1"/>
  <c r="I160" i="12"/>
  <c r="I168" i="12"/>
  <c r="I172" i="12"/>
  <c r="I176" i="12"/>
  <c r="I186" i="12"/>
  <c r="I89" i="12"/>
  <c r="I82" i="12"/>
  <c r="I90" i="12"/>
  <c r="F116" i="12"/>
  <c r="I113" i="12"/>
  <c r="I123" i="12"/>
  <c r="K181" i="12"/>
  <c r="F225" i="12" s="1"/>
  <c r="F30" i="6" s="1"/>
  <c r="I131" i="12"/>
  <c r="F145" i="12"/>
  <c r="I202" i="12"/>
  <c r="L26" i="12"/>
  <c r="G219" i="12" s="1"/>
  <c r="G24" i="6" s="1"/>
  <c r="I74" i="12"/>
  <c r="I83" i="12"/>
  <c r="H116" i="12"/>
  <c r="F137" i="12"/>
  <c r="F153" i="12"/>
  <c r="I166" i="12"/>
  <c r="L177" i="12"/>
  <c r="B222" i="12"/>
  <c r="B27" i="6" s="1"/>
  <c r="L63" i="12"/>
  <c r="I31" i="12"/>
  <c r="I58" i="12"/>
  <c r="I68" i="12"/>
  <c r="L75" i="12"/>
  <c r="I84" i="12"/>
  <c r="I95" i="12"/>
  <c r="H126" i="12"/>
  <c r="H137" i="12"/>
  <c r="I143" i="12"/>
  <c r="F161" i="12"/>
  <c r="F169" i="12"/>
  <c r="F177" i="12"/>
  <c r="I189" i="12"/>
  <c r="L192" i="12"/>
  <c r="I196" i="12"/>
  <c r="F89" i="6"/>
  <c r="D180" i="15"/>
  <c r="F192" i="15"/>
  <c r="F81" i="6" s="1"/>
  <c r="H177" i="15"/>
  <c r="F40" i="15"/>
  <c r="H111" i="15"/>
  <c r="H119" i="15"/>
  <c r="H127" i="15"/>
  <c r="H135" i="15"/>
  <c r="H143" i="15"/>
  <c r="K147" i="15"/>
  <c r="G11" i="15"/>
  <c r="H11" i="15" s="1"/>
  <c r="G19" i="15"/>
  <c r="H19" i="15" s="1"/>
  <c r="K73" i="15"/>
  <c r="F186" i="15" s="1"/>
  <c r="F75" i="6" s="1"/>
  <c r="L166" i="15"/>
  <c r="L177" i="15" s="1"/>
  <c r="G6" i="15"/>
  <c r="G14" i="15"/>
  <c r="H14" i="15" s="1"/>
  <c r="G22" i="15"/>
  <c r="H22" i="15" s="1"/>
  <c r="L26" i="15"/>
  <c r="G183" i="15" s="1"/>
  <c r="G72" i="6" s="1"/>
  <c r="I55" i="15"/>
  <c r="G7" i="15"/>
  <c r="H7" i="15" s="1"/>
  <c r="G15" i="15"/>
  <c r="H15" i="15" s="1"/>
  <c r="G23" i="15"/>
  <c r="H23" i="15" s="1"/>
  <c r="I78" i="15"/>
  <c r="I86" i="15"/>
  <c r="I94" i="15"/>
  <c r="G10" i="15"/>
  <c r="H10" i="15" s="1"/>
  <c r="G18" i="15"/>
  <c r="H18" i="15" s="1"/>
  <c r="F51" i="15"/>
  <c r="I63" i="15"/>
  <c r="I69" i="15" s="1"/>
  <c r="I105" i="15"/>
  <c r="I113" i="15"/>
  <c r="I121" i="15"/>
  <c r="I129" i="15"/>
  <c r="I137" i="15"/>
  <c r="H177" i="14"/>
  <c r="F147" i="14"/>
  <c r="C189" i="14" s="1"/>
  <c r="C62" i="6" s="1"/>
  <c r="H127" i="14"/>
  <c r="G11" i="14"/>
  <c r="H11" i="14" s="1"/>
  <c r="G19" i="14"/>
  <c r="H19" i="14" s="1"/>
  <c r="K73" i="14"/>
  <c r="F186" i="14" s="1"/>
  <c r="I114" i="14"/>
  <c r="I138" i="14"/>
  <c r="L166" i="14"/>
  <c r="L177" i="14" s="1"/>
  <c r="B183" i="14"/>
  <c r="G6" i="14"/>
  <c r="H6" i="14" s="1"/>
  <c r="G22" i="14"/>
  <c r="H22" i="14" s="1"/>
  <c r="L92" i="14"/>
  <c r="G9" i="14"/>
  <c r="H9" i="14" s="1"/>
  <c r="G17" i="14"/>
  <c r="H17" i="14" s="1"/>
  <c r="G25" i="14"/>
  <c r="H25" i="14" s="1"/>
  <c r="G4" i="14"/>
  <c r="H4" i="14" s="1"/>
  <c r="G12" i="14"/>
  <c r="H12" i="14" s="1"/>
  <c r="G20" i="14"/>
  <c r="H20" i="14" s="1"/>
  <c r="F61" i="14"/>
  <c r="I152" i="14"/>
  <c r="I160" i="14"/>
  <c r="I166" i="14" s="1"/>
  <c r="I168" i="14"/>
  <c r="I174" i="14" s="1"/>
  <c r="I78" i="14"/>
  <c r="I94" i="14"/>
  <c r="G10" i="14"/>
  <c r="H10" i="14" s="1"/>
  <c r="G18" i="14"/>
  <c r="H18" i="14" s="1"/>
  <c r="F51" i="14"/>
  <c r="I63" i="14"/>
  <c r="I69" i="14" s="1"/>
  <c r="I105" i="14"/>
  <c r="I111" i="14" s="1"/>
  <c r="I113" i="14"/>
  <c r="I121" i="14"/>
  <c r="I129" i="14"/>
  <c r="I137" i="14"/>
  <c r="F40" i="13"/>
  <c r="K149" i="13"/>
  <c r="F201" i="13" s="1"/>
  <c r="L168" i="13"/>
  <c r="G6" i="13"/>
  <c r="H6" i="13" s="1"/>
  <c r="G14" i="13"/>
  <c r="H14" i="13" s="1"/>
  <c r="G22" i="13"/>
  <c r="H22" i="13" s="1"/>
  <c r="L26" i="13"/>
  <c r="G195" i="13" s="1"/>
  <c r="G40" i="6" s="1"/>
  <c r="F61" i="13"/>
  <c r="H4" i="13"/>
  <c r="G7" i="13"/>
  <c r="H7" i="13" s="1"/>
  <c r="G15" i="13"/>
  <c r="H15" i="13" s="1"/>
  <c r="G23" i="13"/>
  <c r="H23" i="13" s="1"/>
  <c r="I78" i="13"/>
  <c r="I86" i="13"/>
  <c r="I96" i="13"/>
  <c r="G10" i="13"/>
  <c r="H10" i="13" s="1"/>
  <c r="G18" i="13"/>
  <c r="H18" i="13" s="1"/>
  <c r="I63" i="13"/>
  <c r="I107" i="13"/>
  <c r="I115" i="13"/>
  <c r="I123" i="13"/>
  <c r="I131" i="13"/>
  <c r="I139" i="13"/>
  <c r="L86" i="12"/>
  <c r="H94" i="12"/>
  <c r="H145" i="12"/>
  <c r="H161" i="12"/>
  <c r="H169" i="12"/>
  <c r="H177" i="12"/>
  <c r="L200" i="12"/>
  <c r="G11" i="12"/>
  <c r="H11" i="12" s="1"/>
  <c r="G19" i="12"/>
  <c r="H19" i="12" s="1"/>
  <c r="F86" i="12"/>
  <c r="G7" i="12"/>
  <c r="H7" i="12" s="1"/>
  <c r="H12" i="12"/>
  <c r="G15" i="12"/>
  <c r="H15" i="12" s="1"/>
  <c r="H20" i="12"/>
  <c r="G23" i="12"/>
  <c r="H23" i="12" s="1"/>
  <c r="I110" i="12"/>
  <c r="I118" i="12"/>
  <c r="I128" i="12"/>
  <c r="G10" i="12"/>
  <c r="H10" i="12" s="1"/>
  <c r="F75" i="12"/>
  <c r="I88" i="12"/>
  <c r="I139" i="12"/>
  <c r="I147" i="12"/>
  <c r="I155" i="12"/>
  <c r="I163" i="12"/>
  <c r="I171" i="12"/>
  <c r="G4" i="12"/>
  <c r="L92" i="9"/>
  <c r="L143" i="9"/>
  <c r="K177" i="9"/>
  <c r="F192" i="9" s="1"/>
  <c r="F17" i="6" s="1"/>
  <c r="L135" i="9"/>
  <c r="L103" i="9"/>
  <c r="K73" i="9"/>
  <c r="F186" i="9" s="1"/>
  <c r="F11" i="6" s="1"/>
  <c r="L69" i="9"/>
  <c r="I87" i="9"/>
  <c r="I160" i="9"/>
  <c r="G14" i="9"/>
  <c r="H14" i="9" s="1"/>
  <c r="I38" i="9"/>
  <c r="D73" i="9"/>
  <c r="B186" i="9" s="1"/>
  <c r="B11" i="6" s="1"/>
  <c r="I70" i="9"/>
  <c r="I82" i="9"/>
  <c r="I91" i="9"/>
  <c r="I110" i="9"/>
  <c r="I121" i="9"/>
  <c r="I130" i="9"/>
  <c r="L51" i="9"/>
  <c r="I62" i="9"/>
  <c r="I66" i="9"/>
  <c r="I152" i="9"/>
  <c r="I83" i="9"/>
  <c r="G9" i="9"/>
  <c r="H9" i="9" s="1"/>
  <c r="H127" i="9"/>
  <c r="K147" i="9"/>
  <c r="F189" i="9" s="1"/>
  <c r="I39" i="9"/>
  <c r="I94" i="9"/>
  <c r="I113" i="9"/>
  <c r="I141" i="9"/>
  <c r="I33" i="9"/>
  <c r="I37" i="9"/>
  <c r="I47" i="9"/>
  <c r="I81" i="9"/>
  <c r="I90" i="9"/>
  <c r="I118" i="9"/>
  <c r="I124" i="9"/>
  <c r="G25" i="9"/>
  <c r="H25" i="9" s="1"/>
  <c r="I32" i="9"/>
  <c r="I57" i="9"/>
  <c r="H69" i="9"/>
  <c r="I68" i="9"/>
  <c r="L84" i="9"/>
  <c r="I89" i="9"/>
  <c r="I101" i="9"/>
  <c r="I106" i="9"/>
  <c r="I114" i="9"/>
  <c r="I126" i="9"/>
  <c r="I142" i="9"/>
  <c r="H158" i="9"/>
  <c r="I162" i="9"/>
  <c r="I170" i="9"/>
  <c r="H61" i="9"/>
  <c r="L61" i="9"/>
  <c r="H92" i="9"/>
  <c r="I139" i="9"/>
  <c r="F166" i="9"/>
  <c r="L166" i="9"/>
  <c r="H119" i="9"/>
  <c r="H6" i="9"/>
  <c r="H51" i="9"/>
  <c r="H84" i="9"/>
  <c r="H103" i="9"/>
  <c r="I155" i="9"/>
  <c r="G17" i="9"/>
  <c r="H17" i="9" s="1"/>
  <c r="G22" i="9"/>
  <c r="H22" i="9" s="1"/>
  <c r="I34" i="9"/>
  <c r="I44" i="9"/>
  <c r="I63" i="9"/>
  <c r="I79" i="9"/>
  <c r="I96" i="9"/>
  <c r="F111" i="9"/>
  <c r="I116" i="9"/>
  <c r="F143" i="9"/>
  <c r="I156" i="9"/>
  <c r="I164" i="9"/>
  <c r="I172" i="9"/>
  <c r="F127" i="9"/>
  <c r="I67" i="9"/>
  <c r="I100" i="9"/>
  <c r="I125" i="9"/>
  <c r="I129" i="9"/>
  <c r="H143" i="9"/>
  <c r="I161" i="9"/>
  <c r="F84" i="9"/>
  <c r="D147" i="9"/>
  <c r="B189" i="9" s="1"/>
  <c r="H40" i="9"/>
  <c r="I35" i="9"/>
  <c r="I53" i="9"/>
  <c r="I60" i="9"/>
  <c r="H111" i="9"/>
  <c r="I109" i="9"/>
  <c r="I122" i="9"/>
  <c r="I133" i="9"/>
  <c r="I153" i="9"/>
  <c r="H166" i="9"/>
  <c r="I165" i="9"/>
  <c r="I173" i="9"/>
  <c r="F51" i="9"/>
  <c r="H135" i="9"/>
  <c r="H174" i="9"/>
  <c r="H4" i="9"/>
  <c r="G7" i="9"/>
  <c r="H7" i="9" s="1"/>
  <c r="G15" i="9"/>
  <c r="H15" i="9" s="1"/>
  <c r="G23" i="9"/>
  <c r="H23" i="9" s="1"/>
  <c r="I31" i="9"/>
  <c r="I43" i="9"/>
  <c r="I54" i="9"/>
  <c r="I64" i="9"/>
  <c r="I105" i="9"/>
  <c r="G10" i="9"/>
  <c r="H10" i="9" s="1"/>
  <c r="F92" i="9"/>
  <c r="I108" i="9"/>
  <c r="F69" i="9"/>
  <c r="F135" i="9"/>
  <c r="F174" i="9"/>
  <c r="G5" i="9"/>
  <c r="H5" i="9" s="1"/>
  <c r="G21" i="9"/>
  <c r="H21" i="9" s="1"/>
  <c r="F40" i="9"/>
  <c r="G8" i="9"/>
  <c r="H8" i="9" s="1"/>
  <c r="H13" i="9"/>
  <c r="G16" i="9"/>
  <c r="H16" i="9" s="1"/>
  <c r="G24" i="9"/>
  <c r="H24" i="9" s="1"/>
  <c r="L119" i="9"/>
  <c r="L158" i="9"/>
  <c r="I86" i="9"/>
  <c r="F158" i="9"/>
  <c r="G18" i="9"/>
  <c r="H18" i="9" s="1"/>
  <c r="I78" i="9"/>
  <c r="F26" i="9"/>
  <c r="C183" i="9" s="1"/>
  <c r="C8" i="6" s="1"/>
  <c r="G11" i="9"/>
  <c r="G19" i="9"/>
  <c r="H19" i="9" s="1"/>
  <c r="F61" i="9"/>
  <c r="I137" i="9"/>
  <c r="F119" i="9"/>
  <c r="F103" i="9"/>
  <c r="D180" i="14" l="1"/>
  <c r="I61" i="14"/>
  <c r="L147" i="14"/>
  <c r="G189" i="14" s="1"/>
  <c r="G62" i="6" s="1"/>
  <c r="I135" i="15"/>
  <c r="H180" i="17"/>
  <c r="F180" i="18"/>
  <c r="H73" i="14"/>
  <c r="D186" i="14" s="1"/>
  <c r="D59" i="6" s="1"/>
  <c r="I158" i="14"/>
  <c r="I145" i="13"/>
  <c r="I92" i="15"/>
  <c r="L73" i="14"/>
  <c r="G186" i="14" s="1"/>
  <c r="G59" i="6" s="1"/>
  <c r="I40" i="15"/>
  <c r="G195" i="18"/>
  <c r="I143" i="15"/>
  <c r="I84" i="14"/>
  <c r="I210" i="12"/>
  <c r="L73" i="15"/>
  <c r="G186" i="15" s="1"/>
  <c r="G75" i="6" s="1"/>
  <c r="I61" i="15"/>
  <c r="L147" i="9"/>
  <c r="G189" i="9" s="1"/>
  <c r="I61" i="9"/>
  <c r="I84" i="13"/>
  <c r="I111" i="15"/>
  <c r="H73" i="13"/>
  <c r="D198" i="13" s="1"/>
  <c r="D43" i="6" s="1"/>
  <c r="L73" i="13"/>
  <c r="G198" i="13" s="1"/>
  <c r="G43" i="6" s="1"/>
  <c r="I192" i="12"/>
  <c r="F73" i="15"/>
  <c r="C186" i="15" s="1"/>
  <c r="C75" i="6" s="1"/>
  <c r="I40" i="13"/>
  <c r="F189" i="17"/>
  <c r="F195" i="17" s="1"/>
  <c r="H177" i="9"/>
  <c r="D192" i="9" s="1"/>
  <c r="D17" i="6" s="1"/>
  <c r="I143" i="14"/>
  <c r="I84" i="15"/>
  <c r="F189" i="13"/>
  <c r="C204" i="13" s="1"/>
  <c r="I51" i="15"/>
  <c r="I180" i="18"/>
  <c r="I166" i="15"/>
  <c r="I92" i="14"/>
  <c r="I127" i="14"/>
  <c r="I127" i="15"/>
  <c r="I135" i="14"/>
  <c r="I137" i="13"/>
  <c r="F149" i="13"/>
  <c r="C201" i="13" s="1"/>
  <c r="C46" i="6" s="1"/>
  <c r="I121" i="13"/>
  <c r="I105" i="13"/>
  <c r="I119" i="15"/>
  <c r="H147" i="15"/>
  <c r="D189" i="15" s="1"/>
  <c r="D78" i="6" s="1"/>
  <c r="I103" i="15"/>
  <c r="H147" i="14"/>
  <c r="D189" i="14" s="1"/>
  <c r="D62" i="6" s="1"/>
  <c r="I103" i="14"/>
  <c r="I94" i="13"/>
  <c r="B14" i="6"/>
  <c r="I174" i="9"/>
  <c r="I166" i="9"/>
  <c r="I177" i="14"/>
  <c r="E192" i="14" s="1"/>
  <c r="E65" i="6" s="1"/>
  <c r="F73" i="14"/>
  <c r="C186" i="14" s="1"/>
  <c r="C59" i="6" s="1"/>
  <c r="B195" i="14"/>
  <c r="B68" i="6" s="1"/>
  <c r="B56" i="6"/>
  <c r="B89" i="6" s="1"/>
  <c r="F195" i="14"/>
  <c r="F68" i="6" s="1"/>
  <c r="F59" i="6"/>
  <c r="G26" i="15"/>
  <c r="D183" i="15" s="1"/>
  <c r="D72" i="6" s="1"/>
  <c r="F189" i="15"/>
  <c r="F78" i="6" s="1"/>
  <c r="K180" i="15"/>
  <c r="B81" i="6"/>
  <c r="B195" i="15"/>
  <c r="C89" i="6"/>
  <c r="I160" i="13"/>
  <c r="I61" i="13"/>
  <c r="B195" i="17"/>
  <c r="F177" i="17"/>
  <c r="D192" i="17" s="1"/>
  <c r="F147" i="17"/>
  <c r="D189" i="17" s="1"/>
  <c r="I174" i="15"/>
  <c r="B192" i="9"/>
  <c r="D180" i="9"/>
  <c r="I180" i="17"/>
  <c r="D180" i="17"/>
  <c r="G180" i="17"/>
  <c r="G195" i="17"/>
  <c r="B192" i="16"/>
  <c r="B195" i="16" s="1"/>
  <c r="D180" i="16"/>
  <c r="F192" i="16"/>
  <c r="F195" i="16" s="1"/>
  <c r="H180" i="16"/>
  <c r="F177" i="16"/>
  <c r="F147" i="16"/>
  <c r="D189" i="16" s="1"/>
  <c r="I73" i="16"/>
  <c r="G186" i="16" s="1"/>
  <c r="I177" i="16"/>
  <c r="I147" i="16"/>
  <c r="G189" i="16" s="1"/>
  <c r="F73" i="16"/>
  <c r="D186" i="16" s="1"/>
  <c r="I119" i="9"/>
  <c r="B30" i="6"/>
  <c r="B95" i="6" s="1"/>
  <c r="B231" i="12"/>
  <c r="B36" i="6" s="1"/>
  <c r="L181" i="12"/>
  <c r="G225" i="12" s="1"/>
  <c r="G30" i="6" s="1"/>
  <c r="H189" i="13"/>
  <c r="D192" i="13"/>
  <c r="H149" i="13"/>
  <c r="D201" i="13" s="1"/>
  <c r="D46" i="6" s="1"/>
  <c r="L189" i="13"/>
  <c r="I51" i="13"/>
  <c r="I113" i="13"/>
  <c r="I69" i="13"/>
  <c r="I168" i="13"/>
  <c r="B207" i="13"/>
  <c r="B52" i="6" s="1"/>
  <c r="G26" i="16"/>
  <c r="I189" i="13"/>
  <c r="E204" i="13" s="1"/>
  <c r="E49" i="6" s="1"/>
  <c r="I129" i="13"/>
  <c r="B92" i="6"/>
  <c r="G89" i="6"/>
  <c r="F207" i="13"/>
  <c r="F52" i="6" s="1"/>
  <c r="F46" i="6"/>
  <c r="F73" i="13"/>
  <c r="C198" i="13" s="1"/>
  <c r="C43" i="6" s="1"/>
  <c r="H213" i="12"/>
  <c r="D228" i="12" s="1"/>
  <c r="D33" i="6" s="1"/>
  <c r="L105" i="12"/>
  <c r="G222" i="12" s="1"/>
  <c r="G27" i="6" s="1"/>
  <c r="I126" i="12"/>
  <c r="F181" i="12"/>
  <c r="C225" i="12" s="1"/>
  <c r="I200" i="12"/>
  <c r="F92" i="6"/>
  <c r="I137" i="12"/>
  <c r="D216" i="12"/>
  <c r="I116" i="12"/>
  <c r="I177" i="12"/>
  <c r="I169" i="12"/>
  <c r="D222" i="12"/>
  <c r="D27" i="6" s="1"/>
  <c r="I153" i="12"/>
  <c r="F105" i="12"/>
  <c r="C222" i="12" s="1"/>
  <c r="C27" i="6" s="1"/>
  <c r="I161" i="12"/>
  <c r="F213" i="12"/>
  <c r="C228" i="12" s="1"/>
  <c r="C33" i="6" s="1"/>
  <c r="I145" i="12"/>
  <c r="K216" i="12"/>
  <c r="L213" i="12"/>
  <c r="G228" i="12" s="1"/>
  <c r="H181" i="12"/>
  <c r="D225" i="12" s="1"/>
  <c r="D30" i="6" s="1"/>
  <c r="F231" i="12"/>
  <c r="F36" i="6" s="1"/>
  <c r="F33" i="6"/>
  <c r="F98" i="6" s="1"/>
  <c r="H6" i="15"/>
  <c r="H26" i="15" s="1"/>
  <c r="E183" i="15" s="1"/>
  <c r="E72" i="6" s="1"/>
  <c r="C192" i="15"/>
  <c r="F180" i="15"/>
  <c r="D192" i="15"/>
  <c r="G192" i="15"/>
  <c r="L180" i="15"/>
  <c r="C192" i="14"/>
  <c r="I73" i="14"/>
  <c r="E186" i="14" s="1"/>
  <c r="E59" i="6" s="1"/>
  <c r="D192" i="14"/>
  <c r="D65" i="6" s="1"/>
  <c r="G192" i="14"/>
  <c r="L180" i="14"/>
  <c r="H26" i="14"/>
  <c r="G26" i="14"/>
  <c r="D183" i="14" s="1"/>
  <c r="K180" i="14"/>
  <c r="I119" i="14"/>
  <c r="G204" i="13"/>
  <c r="L192" i="13"/>
  <c r="D204" i="13"/>
  <c r="G26" i="13"/>
  <c r="D195" i="13" s="1"/>
  <c r="D40" i="6" s="1"/>
  <c r="H26" i="13"/>
  <c r="E195" i="13" s="1"/>
  <c r="E40" i="6" s="1"/>
  <c r="K192" i="13"/>
  <c r="G26" i="12"/>
  <c r="D219" i="12" s="1"/>
  <c r="H4" i="12"/>
  <c r="H26" i="12" s="1"/>
  <c r="E219" i="12" s="1"/>
  <c r="E24" i="6" s="1"/>
  <c r="G14" i="6"/>
  <c r="F195" i="9"/>
  <c r="F20" i="6" s="1"/>
  <c r="F14" i="6"/>
  <c r="K180" i="9"/>
  <c r="L177" i="9"/>
  <c r="G192" i="9" s="1"/>
  <c r="G17" i="6" s="1"/>
  <c r="I127" i="9"/>
  <c r="I103" i="9"/>
  <c r="I135" i="9"/>
  <c r="L73" i="9"/>
  <c r="G186" i="9" s="1"/>
  <c r="G11" i="6" s="1"/>
  <c r="H73" i="9"/>
  <c r="D186" i="9" s="1"/>
  <c r="D11" i="6" s="1"/>
  <c r="I158" i="9"/>
  <c r="I92" i="9"/>
  <c r="I143" i="9"/>
  <c r="G26" i="9"/>
  <c r="D183" i="9" s="1"/>
  <c r="D8" i="6" s="1"/>
  <c r="F177" i="9"/>
  <c r="H147" i="9"/>
  <c r="F147" i="9"/>
  <c r="C189" i="9" s="1"/>
  <c r="I51" i="9"/>
  <c r="I69" i="9"/>
  <c r="I84" i="9"/>
  <c r="I40" i="9"/>
  <c r="F73" i="9"/>
  <c r="C186" i="9" s="1"/>
  <c r="C11" i="6" s="1"/>
  <c r="H11" i="9"/>
  <c r="H26" i="9" s="1"/>
  <c r="E183" i="9" s="1"/>
  <c r="E8" i="6" s="1"/>
  <c r="I111" i="9"/>
  <c r="I73" i="13" l="1"/>
  <c r="E198" i="13" s="1"/>
  <c r="E43" i="6" s="1"/>
  <c r="I73" i="15"/>
  <c r="E186" i="15" s="1"/>
  <c r="E75" i="6" s="1"/>
  <c r="F195" i="15"/>
  <c r="I177" i="15"/>
  <c r="E192" i="15" s="1"/>
  <c r="E81" i="6" s="1"/>
  <c r="I177" i="9"/>
  <c r="E192" i="9" s="1"/>
  <c r="E17" i="6" s="1"/>
  <c r="F180" i="14"/>
  <c r="F180" i="17"/>
  <c r="D195" i="17"/>
  <c r="I147" i="15"/>
  <c r="E189" i="15" s="1"/>
  <c r="I149" i="13"/>
  <c r="E201" i="13" s="1"/>
  <c r="E46" i="6" s="1"/>
  <c r="I147" i="14"/>
  <c r="E189" i="14" s="1"/>
  <c r="E62" i="6" s="1"/>
  <c r="I147" i="9"/>
  <c r="E189" i="9" s="1"/>
  <c r="C14" i="6"/>
  <c r="C192" i="9"/>
  <c r="F180" i="9"/>
  <c r="D195" i="14"/>
  <c r="D56" i="6"/>
  <c r="E183" i="14"/>
  <c r="H180" i="14"/>
  <c r="G195" i="14"/>
  <c r="G68" i="6" s="1"/>
  <c r="G65" i="6"/>
  <c r="C195" i="14"/>
  <c r="C68" i="6" s="1"/>
  <c r="C65" i="6"/>
  <c r="G195" i="15"/>
  <c r="G81" i="6"/>
  <c r="D195" i="15"/>
  <c r="B202" i="15" s="1"/>
  <c r="D202" i="15" s="1"/>
  <c r="D204" i="15" s="1"/>
  <c r="B110" i="6" s="1"/>
  <c r="D81" i="6"/>
  <c r="C195" i="15"/>
  <c r="D205" i="15" s="1"/>
  <c r="C81" i="6"/>
  <c r="D92" i="6"/>
  <c r="B17" i="6"/>
  <c r="B98" i="6" s="1"/>
  <c r="B195" i="9"/>
  <c r="B20" i="6" s="1"/>
  <c r="D183" i="16"/>
  <c r="G180" i="16"/>
  <c r="D192" i="16"/>
  <c r="F180" i="16"/>
  <c r="G192" i="16"/>
  <c r="G195" i="16" s="1"/>
  <c r="I180" i="16"/>
  <c r="D189" i="9"/>
  <c r="H180" i="9"/>
  <c r="I213" i="12"/>
  <c r="E228" i="12" s="1"/>
  <c r="C30" i="6"/>
  <c r="C231" i="12"/>
  <c r="E27" i="6"/>
  <c r="G95" i="6"/>
  <c r="F192" i="13"/>
  <c r="C207" i="13"/>
  <c r="C49" i="6"/>
  <c r="F95" i="6"/>
  <c r="F101" i="6" s="1"/>
  <c r="D207" i="13"/>
  <c r="D49" i="6"/>
  <c r="G207" i="13"/>
  <c r="G52" i="6" s="1"/>
  <c r="G49" i="6"/>
  <c r="C92" i="6"/>
  <c r="G92" i="6"/>
  <c r="I181" i="12"/>
  <c r="E225" i="12" s="1"/>
  <c r="E30" i="6" s="1"/>
  <c r="F216" i="12"/>
  <c r="G231" i="12"/>
  <c r="G36" i="6" s="1"/>
  <c r="G33" i="6"/>
  <c r="L216" i="12"/>
  <c r="D231" i="12"/>
  <c r="D24" i="6"/>
  <c r="D89" i="6" s="1"/>
  <c r="H180" i="15"/>
  <c r="H192" i="13"/>
  <c r="H216" i="12"/>
  <c r="G195" i="9"/>
  <c r="G20" i="6" s="1"/>
  <c r="L180" i="9"/>
  <c r="I73" i="9"/>
  <c r="E186" i="9" s="1"/>
  <c r="E11" i="6" s="1"/>
  <c r="E195" i="15" l="1"/>
  <c r="D195" i="16"/>
  <c r="E78" i="6"/>
  <c r="E207" i="13"/>
  <c r="D217" i="13" s="1"/>
  <c r="D219" i="13" s="1"/>
  <c r="I180" i="15"/>
  <c r="I192" i="13"/>
  <c r="D207" i="15"/>
  <c r="I180" i="14"/>
  <c r="C36" i="6"/>
  <c r="C95" i="6"/>
  <c r="D98" i="6"/>
  <c r="C52" i="6"/>
  <c r="E92" i="6"/>
  <c r="E56" i="6"/>
  <c r="E89" i="6" s="1"/>
  <c r="E195" i="14"/>
  <c r="B202" i="14"/>
  <c r="D202" i="14" s="1"/>
  <c r="D204" i="14" s="1"/>
  <c r="B109" i="6" s="1"/>
  <c r="D68" i="6"/>
  <c r="C17" i="6"/>
  <c r="C98" i="6" s="1"/>
  <c r="C195" i="9"/>
  <c r="I180" i="9"/>
  <c r="E195" i="9"/>
  <c r="E14" i="6"/>
  <c r="E95" i="6" s="1"/>
  <c r="D14" i="6"/>
  <c r="D95" i="6" s="1"/>
  <c r="D101" i="6" s="1"/>
  <c r="D195" i="9"/>
  <c r="G98" i="6"/>
  <c r="G101" i="6" s="1"/>
  <c r="B214" i="13"/>
  <c r="D214" i="13" s="1"/>
  <c r="D216" i="13" s="1"/>
  <c r="D52" i="6"/>
  <c r="E52" i="6"/>
  <c r="I216" i="12"/>
  <c r="E231" i="12"/>
  <c r="D241" i="12" s="1"/>
  <c r="E33" i="6"/>
  <c r="E98" i="6" s="1"/>
  <c r="B238" i="12"/>
  <c r="D36" i="6"/>
  <c r="D240" i="12" l="1"/>
  <c r="E20" i="6"/>
  <c r="D205" i="9"/>
  <c r="C101" i="6"/>
  <c r="C20" i="6"/>
  <c r="D205" i="14"/>
  <c r="D207" i="14" s="1"/>
  <c r="E68" i="6"/>
  <c r="E101" i="6"/>
  <c r="B118" i="6" s="1"/>
  <c r="D20" i="6"/>
  <c r="B202" i="9"/>
  <c r="D202" i="9" s="1"/>
  <c r="D204" i="9" s="1"/>
  <c r="B108" i="6"/>
  <c r="E36" i="6"/>
  <c r="D243" i="12" l="1"/>
  <c r="B107" i="6"/>
  <c r="B106" i="6"/>
  <c r="D207" i="9"/>
  <c r="B113" i="6" l="1"/>
  <c r="B119" i="6" s="1"/>
  <c r="B120" i="6" s="1"/>
</calcChain>
</file>

<file path=xl/sharedStrings.xml><?xml version="1.0" encoding="utf-8"?>
<sst xmlns="http://schemas.openxmlformats.org/spreadsheetml/2006/main" count="1644" uniqueCount="270">
  <si>
    <t>SALES TEAM  REPORT 2023</t>
  </si>
  <si>
    <t>Sales 1 - CB</t>
  </si>
  <si>
    <t xml:space="preserve">TOTAL Field Events </t>
  </si>
  <si>
    <t>CA</t>
  </si>
  <si>
    <t>Marge</t>
  </si>
  <si>
    <t xml:space="preserve"> Comm Sales </t>
  </si>
  <si>
    <t xml:space="preserve">Marge VF </t>
  </si>
  <si>
    <t>Target</t>
  </si>
  <si>
    <t xml:space="preserve">Result </t>
  </si>
  <si>
    <t>Projet</t>
  </si>
  <si>
    <t>Comm</t>
  </si>
  <si>
    <t xml:space="preserve">event </t>
  </si>
  <si>
    <t xml:space="preserve">120 000 € </t>
  </si>
  <si>
    <t xml:space="preserve">TOTAL Sponsoring </t>
  </si>
  <si>
    <t xml:space="preserve">roue </t>
  </si>
  <si>
    <t xml:space="preserve">Reine Elisabeth </t>
  </si>
  <si>
    <t xml:space="preserve">TOTAL Package VIP </t>
  </si>
  <si>
    <t xml:space="preserve">Roland Garros </t>
  </si>
  <si>
    <t>Total Divers</t>
  </si>
  <si>
    <t xml:space="preserve">Target </t>
  </si>
  <si>
    <t xml:space="preserve">Padel </t>
  </si>
  <si>
    <t xml:space="preserve">Esports </t>
  </si>
  <si>
    <t>Total General - Sales23</t>
  </si>
  <si>
    <t xml:space="preserve"> </t>
  </si>
  <si>
    <t>Sales 2 - GL</t>
  </si>
  <si>
    <t>Sales 3 - TV</t>
  </si>
  <si>
    <t>Sales 4</t>
  </si>
  <si>
    <t>Sales 5</t>
  </si>
  <si>
    <t>Result Sales Team 2023</t>
  </si>
  <si>
    <t>Cost Sales Team 2023</t>
  </si>
  <si>
    <t>Total Cost - Sales23</t>
  </si>
  <si>
    <t xml:space="preserve">Marge V&amp;F </t>
  </si>
  <si>
    <t xml:space="preserve">Total Cost </t>
  </si>
  <si>
    <t xml:space="preserve">TOTAL </t>
  </si>
  <si>
    <t xml:space="preserve">SALES  CB - 2023 </t>
  </si>
  <si>
    <t xml:space="preserve">FIELD EVENTS </t>
  </si>
  <si>
    <t>Diff CA</t>
  </si>
  <si>
    <t xml:space="preserve">Société </t>
  </si>
  <si>
    <t>Sales</t>
  </si>
  <si>
    <t>DATE EVENT</t>
  </si>
  <si>
    <t>PA</t>
  </si>
  <si>
    <t>MARGE Event</t>
  </si>
  <si>
    <t xml:space="preserve"> Comm Sales 20%</t>
  </si>
  <si>
    <t>MARGE Verhulst</t>
  </si>
  <si>
    <t>Remarques</t>
  </si>
  <si>
    <t xml:space="preserve">SPONSORING </t>
  </si>
  <si>
    <t>% V&amp;F</t>
  </si>
  <si>
    <t>€ V&amp;F</t>
  </si>
  <si>
    <t>% Sales</t>
  </si>
  <si>
    <t xml:space="preserve">€ Sales </t>
  </si>
  <si>
    <t>Royal Leopold Club</t>
  </si>
  <si>
    <t>TOTAL  Sponsoring RLC</t>
  </si>
  <si>
    <t>Esports</t>
  </si>
  <si>
    <t xml:space="preserve">TOTAL  Sponsoring Esports </t>
  </si>
  <si>
    <t>AAF</t>
  </si>
  <si>
    <t xml:space="preserve">TOTAL  Sponsoring AAF </t>
  </si>
  <si>
    <t xml:space="preserve">Real Estate Golf </t>
  </si>
  <si>
    <t xml:space="preserve">TOTAL Real Esta Golf </t>
  </si>
  <si>
    <t>TOTAL  Sponsoring</t>
  </si>
  <si>
    <t>PACKAGES VIP</t>
  </si>
  <si>
    <t xml:space="preserve">TML </t>
  </si>
  <si>
    <t xml:space="preserve">TOTAL TML </t>
  </si>
  <si>
    <t>Padel</t>
  </si>
  <si>
    <t xml:space="preserve">TOTAL Padel </t>
  </si>
  <si>
    <t xml:space="preserve">TOTAL Roland Garros </t>
  </si>
  <si>
    <t xml:space="preserve">Dinner on the Wheel </t>
  </si>
  <si>
    <t xml:space="preserve">TOTAL Dinner on the Wheel </t>
  </si>
  <si>
    <t xml:space="preserve">Concours Reine Eli. </t>
  </si>
  <si>
    <t xml:space="preserve">Total Concours Reine Eli. </t>
  </si>
  <si>
    <t xml:space="preserve">F1 - Spa </t>
  </si>
  <si>
    <t xml:space="preserve">Total F1 Spa </t>
  </si>
  <si>
    <t>Rugby WC23</t>
  </si>
  <si>
    <t>Total Rugby WC23</t>
  </si>
  <si>
    <t xml:space="preserve">125 ans Magritte </t>
  </si>
  <si>
    <t xml:space="preserve">Total 125 ans Magritte </t>
  </si>
  <si>
    <t>TOTAL VIP</t>
  </si>
  <si>
    <t>DIVERS</t>
  </si>
  <si>
    <t xml:space="preserve">LED Boarding </t>
  </si>
  <si>
    <t xml:space="preserve">TOTAL LED Boarding </t>
  </si>
  <si>
    <t>100 ans Golf Waterloo</t>
  </si>
  <si>
    <t>TOTAL 100 ans Waterloo</t>
  </si>
  <si>
    <t>Concert &amp; Divers</t>
  </si>
  <si>
    <t xml:space="preserve">TOTAL Concert &amp; Divers </t>
  </si>
  <si>
    <t xml:space="preserve">TOTAL DIVERS  </t>
  </si>
  <si>
    <t xml:space="preserve">TOTAL General </t>
  </si>
  <si>
    <t xml:space="preserve">Leopold </t>
  </si>
  <si>
    <t xml:space="preserve">AAF </t>
  </si>
  <si>
    <t xml:space="preserve">Cost Sales 1 </t>
  </si>
  <si>
    <t xml:space="preserve">Activation AAF </t>
  </si>
  <si>
    <t xml:space="preserve">10 000 € </t>
  </si>
  <si>
    <t xml:space="preserve">Forfait </t>
  </si>
  <si>
    <t>NF</t>
  </si>
  <si>
    <t xml:space="preserve">LED </t>
  </si>
  <si>
    <t xml:space="preserve">La Hulpe </t>
  </si>
  <si>
    <t>Total Sales - GL23</t>
  </si>
  <si>
    <t>Total Marge V&amp;F</t>
  </si>
  <si>
    <t xml:space="preserve">Golf Waterloo </t>
  </si>
  <si>
    <t>Diff</t>
  </si>
  <si>
    <t xml:space="preserve">Foot </t>
  </si>
  <si>
    <t xml:space="preserve">F1 </t>
  </si>
  <si>
    <t xml:space="preserve">Rugby </t>
  </si>
  <si>
    <t xml:space="preserve">Golf </t>
  </si>
  <si>
    <t xml:space="preserve">Magritte </t>
  </si>
  <si>
    <t xml:space="preserve">18 000 € </t>
  </si>
  <si>
    <t>TARGET 2023</t>
  </si>
  <si>
    <t xml:space="preserve">SALES GL- 2023 </t>
  </si>
  <si>
    <t xml:space="preserve">TAO </t>
  </si>
  <si>
    <t>GL</t>
  </si>
  <si>
    <t>RLC</t>
  </si>
  <si>
    <t>HLS</t>
  </si>
  <si>
    <t>Flex</t>
  </si>
  <si>
    <t xml:space="preserve">Carlsberg - cash </t>
  </si>
  <si>
    <t>Carlsberg -Visibilité</t>
  </si>
  <si>
    <t>Carlsberg - mobilier</t>
  </si>
  <si>
    <t>Carroserie Weekend</t>
  </si>
  <si>
    <t>ECS</t>
  </si>
  <si>
    <t>Segafredo</t>
  </si>
  <si>
    <t>EF Education</t>
  </si>
  <si>
    <t xml:space="preserve">KBC Brussels </t>
  </si>
  <si>
    <t>Bon repos</t>
  </si>
  <si>
    <t>GBL</t>
  </si>
  <si>
    <t>miniox</t>
  </si>
  <si>
    <t>Velu Vin</t>
  </si>
  <si>
    <t>BMW</t>
  </si>
  <si>
    <t>Top Secret</t>
  </si>
  <si>
    <t xml:space="preserve">Laurent Perrier </t>
  </si>
  <si>
    <t>schweppes</t>
  </si>
  <si>
    <t>nestlé</t>
  </si>
  <si>
    <t>Dim's</t>
  </si>
  <si>
    <t xml:space="preserve">Dr Oetker </t>
  </si>
  <si>
    <t>ARCH-Consult</t>
  </si>
  <si>
    <t>Segestra</t>
  </si>
  <si>
    <t xml:space="preserve">Nicolas Logé - Softimat </t>
  </si>
  <si>
    <t>BW Open</t>
  </si>
  <si>
    <t xml:space="preserve">Delcap </t>
  </si>
  <si>
    <t xml:space="preserve">Stromae </t>
  </si>
  <si>
    <t xml:space="preserve">FW Mgt </t>
  </si>
  <si>
    <t>Total General - Sales 2</t>
  </si>
  <si>
    <t>Cost Sales 2</t>
  </si>
  <si>
    <t>Total  Cost Sales 2</t>
  </si>
  <si>
    <t xml:space="preserve">SALES TV - 2023 </t>
  </si>
  <si>
    <t>AG bart Smets</t>
  </si>
  <si>
    <t>TV</t>
  </si>
  <si>
    <t xml:space="preserve">AG Laurent Brugmans </t>
  </si>
  <si>
    <t xml:space="preserve">Ladbrokes </t>
  </si>
  <si>
    <t>CL2023</t>
  </si>
  <si>
    <t>Gold forex</t>
  </si>
  <si>
    <t xml:space="preserve">Weekend </t>
  </si>
  <si>
    <t xml:space="preserve">Jeete Clean </t>
  </si>
  <si>
    <t>Total General - Sales 3</t>
  </si>
  <si>
    <t>Cost Sales 3</t>
  </si>
  <si>
    <t>Total  Cost Sales 3</t>
  </si>
  <si>
    <t>Total Marge</t>
  </si>
  <si>
    <t xml:space="preserve">SALES 4 - 2023 </t>
  </si>
  <si>
    <t>Total General - Sales 4</t>
  </si>
  <si>
    <t>Cost Sales 4</t>
  </si>
  <si>
    <t>Total  Cost Sales 4</t>
  </si>
  <si>
    <t>Cost Sales 5</t>
  </si>
  <si>
    <t>Total  Cost Sales 5</t>
  </si>
  <si>
    <t>Comm Package RP sur CA</t>
  </si>
  <si>
    <t>Général</t>
  </si>
  <si>
    <t>Chapelle Reine Elisabeth</t>
  </si>
  <si>
    <t>Concours Reine Elisabeth</t>
  </si>
  <si>
    <t>Dinner on the Wheel</t>
  </si>
  <si>
    <t>Football : coupe de Belgique</t>
  </si>
  <si>
    <t>Football : Champions League</t>
  </si>
  <si>
    <t>Football : Championnat de Belgique</t>
  </si>
  <si>
    <t>Football : Red Devils</t>
  </si>
  <si>
    <t>Formule 1 à Spa et Monaco</t>
  </si>
  <si>
    <t>Roland Garros / Wimbledon</t>
  </si>
  <si>
    <t>Cyclisme: ASO: Flêche, Paris-Roubaix,...</t>
  </si>
  <si>
    <t xml:space="preserve">Palais 12 </t>
  </si>
  <si>
    <t>sur CA Hors tickets</t>
  </si>
  <si>
    <t>MB Productions (Cirque du Soleil, … )</t>
  </si>
  <si>
    <t>NBC</t>
  </si>
  <si>
    <t>Padel Tour</t>
  </si>
  <si>
    <t>Autre à definir selon accord avec l'organisateur</t>
  </si>
  <si>
    <t>Comm sur l'apport de nouveaux  sponsors:</t>
  </si>
  <si>
    <t>Hockey ARBH / Cas par cas</t>
  </si>
  <si>
    <t>CAS</t>
  </si>
  <si>
    <t>Fédération de Rugby</t>
  </si>
  <si>
    <t>Namur HC  / Cash</t>
  </si>
  <si>
    <t>Namur HC  / Echange</t>
  </si>
  <si>
    <t>Royal Léopold Club  / Cash</t>
  </si>
  <si>
    <t>Royal Léopold Club  / Echange</t>
  </si>
  <si>
    <t>E-Sports</t>
  </si>
  <si>
    <t>Led / Foot</t>
  </si>
  <si>
    <t>La Hulpe concert / Cash</t>
  </si>
  <si>
    <t>La Hulpe concert / Echange</t>
  </si>
  <si>
    <t>Dinner on the Wheel / Cash</t>
  </si>
  <si>
    <t>Dinner on the Wheel / Echange</t>
  </si>
  <si>
    <t>Toots Festival / Cash</t>
  </si>
  <si>
    <t>Toots Festival/ Echange</t>
  </si>
  <si>
    <t>AAF / Cash</t>
  </si>
  <si>
    <t>AAF / Echange</t>
  </si>
  <si>
    <t>Comm sur Event "à la carte"</t>
  </si>
  <si>
    <t>Dans le cadre de la vente d'un événement "sur mesure" le commissionnement sera le suivant</t>
  </si>
  <si>
    <t>1.  Base commerciale</t>
  </si>
  <si>
    <t>Marge brut réalisée sur l'événément</t>
  </si>
  <si>
    <t>Event - marge brut - par marge brut on entend le montant toutes frais liés à la réalisation de l'événement</t>
  </si>
  <si>
    <t>Exemple concret:</t>
  </si>
  <si>
    <t>Vente</t>
  </si>
  <si>
    <t>Achat</t>
  </si>
  <si>
    <t>Marge Brut</t>
  </si>
  <si>
    <t>Com.</t>
  </si>
  <si>
    <t xml:space="preserve">SALES report CB - 2023 </t>
  </si>
  <si>
    <t>Total General - Sales CB</t>
  </si>
  <si>
    <t xml:space="preserve">SALES report GL - 2023 </t>
  </si>
  <si>
    <t xml:space="preserve">SALES report TV - 2023 </t>
  </si>
  <si>
    <t>Total General - Sales TV</t>
  </si>
  <si>
    <t xml:space="preserve">Date </t>
  </si>
  <si>
    <t xml:space="preserve">Rugby : World Cup </t>
  </si>
  <si>
    <t>Contacts</t>
  </si>
  <si>
    <t>Company</t>
  </si>
  <si>
    <t>Name</t>
  </si>
  <si>
    <t xml:space="preserve">First name </t>
  </si>
  <si>
    <t>Phone</t>
  </si>
  <si>
    <t>Phone Pro</t>
  </si>
  <si>
    <t>Email address</t>
  </si>
  <si>
    <t xml:space="preserve">Event </t>
  </si>
  <si>
    <t xml:space="preserve">Theme </t>
  </si>
  <si>
    <t>Concept</t>
  </si>
  <si>
    <t>Number</t>
  </si>
  <si>
    <t>Place</t>
  </si>
  <si>
    <t xml:space="preserve">Budget </t>
  </si>
  <si>
    <t>Hour</t>
  </si>
  <si>
    <t>Technical</t>
  </si>
  <si>
    <t xml:space="preserve">Decoration </t>
  </si>
  <si>
    <t>Presentation</t>
  </si>
  <si>
    <t>Screen</t>
  </si>
  <si>
    <t>Video</t>
  </si>
  <si>
    <t>Speech</t>
  </si>
  <si>
    <t xml:space="preserve">Animations </t>
  </si>
  <si>
    <t>Catering</t>
  </si>
  <si>
    <t xml:space="preserve">             Open Bar                                                             Walking dinner </t>
  </si>
  <si>
    <t xml:space="preserve">             Reception                                                             Dinner</t>
  </si>
  <si>
    <t xml:space="preserve">             Other</t>
  </si>
  <si>
    <t>Communication</t>
  </si>
  <si>
    <t>Invitations ____________________________________</t>
  </si>
  <si>
    <t>Website  __________________________________</t>
  </si>
  <si>
    <t>Printing ___________________________________</t>
  </si>
  <si>
    <t xml:space="preserve">various  </t>
  </si>
  <si>
    <t>Hotel  ____________________________________</t>
  </si>
  <si>
    <t>Transport __________________________________</t>
  </si>
  <si>
    <t>feedback</t>
  </si>
  <si>
    <t xml:space="preserve"> _________________________________________________________</t>
  </si>
  <si>
    <t>_________________________________________________________</t>
  </si>
  <si>
    <t>Specific Requests</t>
  </si>
  <si>
    <t xml:space="preserve">Comm V&amp;F </t>
  </si>
  <si>
    <t xml:space="preserve">Hockey : ION Hockey Finals - Via Sportero (tbc) </t>
  </si>
  <si>
    <t xml:space="preserve">Concert - La Hulpe </t>
  </si>
  <si>
    <t xml:space="preserve">Van den Berge </t>
  </si>
  <si>
    <t>Les grands Crus</t>
  </si>
  <si>
    <t>6 a 8%</t>
  </si>
  <si>
    <t>5 a 7%</t>
  </si>
  <si>
    <t>Duvel</t>
  </si>
  <si>
    <t xml:space="preserve">Hockey Player </t>
  </si>
  <si>
    <t xml:space="preserve">Hockey Tennis </t>
  </si>
  <si>
    <t>worldline</t>
  </si>
  <si>
    <t xml:space="preserve">tomorrowland </t>
  </si>
  <si>
    <t xml:space="preserve">arthur &amp; Emilie </t>
  </si>
  <si>
    <t xml:space="preserve">Carlsberg </t>
  </si>
  <si>
    <t xml:space="preserve">Segafredo </t>
  </si>
  <si>
    <t xml:space="preserve">Bernard Massard </t>
  </si>
  <si>
    <t xml:space="preserve">Coca-Cola </t>
  </si>
  <si>
    <t xml:space="preserve">Tomorrowland </t>
  </si>
  <si>
    <t>Sponsoring Divers</t>
  </si>
  <si>
    <t>TOTAL Sponsoring Divers</t>
  </si>
  <si>
    <t xml:space="preserve">TAO/Carlsberg  - Tom </t>
  </si>
  <si>
    <t xml:space="preserve">TAO / Carlsberg - Vincent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</si>
</sst>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_-* #,##0.00\ &quot;€&quot;_-;\-* #,##0.00\ &quot;€&quot;_-;_-* &quot;-&quot;??\ &quot;€&quot;_-;_-@_-"/>
    <numFmt numFmtId="165" formatCode="0.0%"/>
    <numFmt numFmtId="166" formatCode="[$€-2]\ #,##0.00;[Red]\-[$€-2]\ #,##0.00"/>
    <numFmt numFmtId="167" formatCode="&quot;€&quot;\ #,##0.00"/>
  </numFmts>
  <fonts count="3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u/>
      <sz val="1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rgb="FFFFFFFF"/>
      <name val="Corbel"/>
      <family val="2"/>
    </font>
    <font>
      <b/>
      <sz val="4"/>
      <color theme="1"/>
      <name val="Corbe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31F1C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6">
    <xf numFmtId="0" fontId="0" fillId="0" borderId="0" xfId="0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0" fontId="0" fillId="0" borderId="2" xfId="0" applyBorder="1"/>
    <xf numFmtId="164" fontId="0" fillId="0" borderId="2" xfId="1" applyFont="1" applyBorder="1"/>
    <xf numFmtId="0" fontId="0" fillId="0" borderId="3" xfId="0" applyBorder="1"/>
    <xf numFmtId="164" fontId="0" fillId="0" borderId="3" xfId="1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5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164" fontId="0" fillId="0" borderId="3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0" applyFont="1" applyBorder="1"/>
    <xf numFmtId="0" fontId="0" fillId="0" borderId="0" xfId="0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0" borderId="20" xfId="0" applyFont="1" applyBorder="1"/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9" fontId="0" fillId="0" borderId="3" xfId="2" applyFont="1" applyBorder="1"/>
    <xf numFmtId="9" fontId="0" fillId="0" borderId="1" xfId="2" applyFont="1" applyBorder="1"/>
    <xf numFmtId="9" fontId="0" fillId="0" borderId="2" xfId="2" applyFont="1" applyBorder="1"/>
    <xf numFmtId="16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165" fontId="0" fillId="0" borderId="3" xfId="2" applyNumberFormat="1" applyFont="1" applyBorder="1"/>
    <xf numFmtId="9" fontId="0" fillId="0" borderId="18" xfId="2" applyFont="1" applyBorder="1"/>
    <xf numFmtId="0" fontId="0" fillId="3" borderId="1" xfId="0" applyFill="1" applyBorder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65" fontId="0" fillId="0" borderId="1" xfId="2" applyNumberFormat="1" applyFont="1" applyBorder="1"/>
    <xf numFmtId="165" fontId="0" fillId="4" borderId="3" xfId="2" applyNumberFormat="1" applyFont="1" applyFill="1" applyBorder="1"/>
    <xf numFmtId="164" fontId="0" fillId="0" borderId="18" xfId="1" applyFont="1" applyBorder="1"/>
    <xf numFmtId="164" fontId="0" fillId="0" borderId="2" xfId="0" applyNumberFormat="1" applyBorder="1"/>
    <xf numFmtId="0" fontId="9" fillId="0" borderId="0" xfId="0" applyFont="1"/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0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0" fontId="6" fillId="7" borderId="0" xfId="0" applyFont="1" applyFill="1"/>
    <xf numFmtId="0" fontId="0" fillId="7" borderId="0" xfId="0" applyFill="1"/>
    <xf numFmtId="167" fontId="10" fillId="0" borderId="0" xfId="0" applyNumberFormat="1" applyFont="1" applyAlignment="1">
      <alignment horizontal="center"/>
    </xf>
    <xf numFmtId="167" fontId="10" fillId="0" borderId="14" xfId="0" applyNumberFormat="1" applyFont="1" applyBorder="1" applyAlignment="1">
      <alignment horizontal="center"/>
    </xf>
    <xf numFmtId="167" fontId="11" fillId="0" borderId="14" xfId="0" applyNumberFormat="1" applyFont="1" applyBorder="1" applyAlignment="1">
      <alignment horizontal="right"/>
    </xf>
    <xf numFmtId="167" fontId="8" fillId="0" borderId="7" xfId="0" applyNumberFormat="1" applyFont="1" applyBorder="1" applyAlignment="1">
      <alignment horizontal="center"/>
    </xf>
    <xf numFmtId="10" fontId="8" fillId="0" borderId="24" xfId="0" applyNumberFormat="1" applyFont="1" applyBorder="1" applyAlignment="1">
      <alignment horizontal="center"/>
    </xf>
    <xf numFmtId="0" fontId="11" fillId="0" borderId="14" xfId="0" applyFont="1" applyBorder="1"/>
    <xf numFmtId="10" fontId="12" fillId="7" borderId="6" xfId="0" applyNumberFormat="1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4" xfId="0" applyFont="1" applyFill="1" applyBorder="1"/>
    <xf numFmtId="165" fontId="0" fillId="0" borderId="0" xfId="0" applyNumberFormat="1" applyAlignment="1">
      <alignment horizontal="center"/>
    </xf>
    <xf numFmtId="0" fontId="7" fillId="7" borderId="0" xfId="0" applyFont="1" applyFill="1"/>
    <xf numFmtId="165" fontId="14" fillId="0" borderId="0" xfId="0" applyNumberFormat="1" applyFont="1" applyAlignment="1">
      <alignment horizontal="center"/>
    </xf>
    <xf numFmtId="165" fontId="14" fillId="7" borderId="0" xfId="0" applyNumberFormat="1" applyFont="1" applyFill="1" applyAlignment="1">
      <alignment horizontal="center"/>
    </xf>
    <xf numFmtId="10" fontId="15" fillId="0" borderId="15" xfId="0" applyNumberFormat="1" applyFont="1" applyBorder="1" applyAlignment="1">
      <alignment horizontal="center"/>
    </xf>
    <xf numFmtId="0" fontId="15" fillId="0" borderId="0" xfId="0" applyFont="1"/>
    <xf numFmtId="0" fontId="16" fillId="0" borderId="14" xfId="0" applyFont="1" applyBorder="1"/>
    <xf numFmtId="10" fontId="0" fillId="7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10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10" fontId="5" fillId="7" borderId="6" xfId="0" applyNumberFormat="1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4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167" fontId="18" fillId="8" borderId="0" xfId="0" applyNumberFormat="1" applyFont="1" applyFill="1"/>
    <xf numFmtId="0" fontId="19" fillId="8" borderId="0" xfId="0" applyFont="1" applyFill="1"/>
    <xf numFmtId="0" fontId="20" fillId="8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0" fontId="22" fillId="7" borderId="0" xfId="0" applyFont="1" applyFill="1" applyAlignment="1">
      <alignment horizontal="left"/>
    </xf>
    <xf numFmtId="9" fontId="4" fillId="4" borderId="3" xfId="2" applyFont="1" applyFill="1" applyBorder="1"/>
    <xf numFmtId="0" fontId="23" fillId="0" borderId="0" xfId="0" applyFont="1"/>
    <xf numFmtId="0" fontId="24" fillId="0" borderId="22" xfId="0" applyFont="1" applyBorder="1"/>
    <xf numFmtId="0" fontId="3" fillId="0" borderId="10" xfId="0" applyFont="1" applyBorder="1"/>
    <xf numFmtId="0" fontId="24" fillId="0" borderId="10" xfId="0" applyFont="1" applyBorder="1"/>
    <xf numFmtId="0" fontId="2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164" fontId="0" fillId="0" borderId="11" xfId="1" applyFont="1" applyBorder="1"/>
    <xf numFmtId="164" fontId="0" fillId="0" borderId="11" xfId="0" applyNumberFormat="1" applyBorder="1"/>
    <xf numFmtId="0" fontId="0" fillId="0" borderId="36" xfId="0" applyBorder="1"/>
    <xf numFmtId="0" fontId="0" fillId="0" borderId="37" xfId="0" applyBorder="1"/>
    <xf numFmtId="164" fontId="0" fillId="0" borderId="38" xfId="0" applyNumberFormat="1" applyBorder="1"/>
    <xf numFmtId="0" fontId="24" fillId="0" borderId="4" xfId="0" applyFont="1" applyBorder="1"/>
    <xf numFmtId="0" fontId="0" fillId="0" borderId="5" xfId="0" applyBorder="1"/>
    <xf numFmtId="0" fontId="0" fillId="0" borderId="6" xfId="0" applyBorder="1"/>
    <xf numFmtId="0" fontId="12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164" fontId="12" fillId="4" borderId="1" xfId="0" applyNumberFormat="1" applyFont="1" applyFill="1" applyBorder="1"/>
    <xf numFmtId="44" fontId="0" fillId="0" borderId="1" xfId="0" applyNumberFormat="1" applyBorder="1"/>
    <xf numFmtId="164" fontId="0" fillId="0" borderId="0" xfId="1" applyFont="1"/>
    <xf numFmtId="164" fontId="0" fillId="0" borderId="0" xfId="0" applyNumberForma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41" xfId="0" applyFill="1" applyBorder="1" applyAlignment="1">
      <alignment vertical="center"/>
    </xf>
    <xf numFmtId="164" fontId="9" fillId="0" borderId="0" xfId="1" applyFont="1"/>
    <xf numFmtId="165" fontId="0" fillId="0" borderId="3" xfId="2" applyNumberFormat="1" applyFont="1" applyFill="1" applyBorder="1"/>
    <xf numFmtId="9" fontId="4" fillId="0" borderId="3" xfId="2" applyFont="1" applyFill="1" applyBorder="1"/>
    <xf numFmtId="165" fontId="0" fillId="0" borderId="2" xfId="2" applyNumberFormat="1" applyFont="1" applyBorder="1"/>
    <xf numFmtId="0" fontId="3" fillId="3" borderId="4" xfId="0" applyFont="1" applyFill="1" applyBorder="1"/>
    <xf numFmtId="0" fontId="3" fillId="3" borderId="5" xfId="0" applyFont="1" applyFill="1" applyBorder="1"/>
    <xf numFmtId="164" fontId="3" fillId="3" borderId="5" xfId="1" applyFont="1" applyFill="1" applyBorder="1"/>
    <xf numFmtId="0" fontId="3" fillId="6" borderId="36" xfId="0" applyFont="1" applyFill="1" applyBorder="1"/>
    <xf numFmtId="0" fontId="3" fillId="6" borderId="37" xfId="0" applyFont="1" applyFill="1" applyBorder="1"/>
    <xf numFmtId="164" fontId="3" fillId="6" borderId="37" xfId="1" applyFont="1" applyFill="1" applyBorder="1"/>
    <xf numFmtId="164" fontId="3" fillId="0" borderId="5" xfId="1" applyFont="1" applyFill="1" applyBorder="1"/>
    <xf numFmtId="0" fontId="3" fillId="5" borderId="4" xfId="0" applyFont="1" applyFill="1" applyBorder="1"/>
    <xf numFmtId="0" fontId="3" fillId="5" borderId="20" xfId="0" applyFont="1" applyFill="1" applyBorder="1"/>
    <xf numFmtId="164" fontId="3" fillId="5" borderId="5" xfId="1" applyFont="1" applyFill="1" applyBorder="1"/>
    <xf numFmtId="0" fontId="3" fillId="0" borderId="18" xfId="0" applyFont="1" applyBorder="1"/>
    <xf numFmtId="164" fontId="3" fillId="0" borderId="18" xfId="1" applyFont="1" applyBorder="1"/>
    <xf numFmtId="0" fontId="3" fillId="0" borderId="25" xfId="0" applyFont="1" applyBorder="1"/>
    <xf numFmtId="164" fontId="0" fillId="0" borderId="4" xfId="1" applyFont="1" applyBorder="1"/>
    <xf numFmtId="44" fontId="0" fillId="0" borderId="6" xfId="0" applyNumberFormat="1" applyBorder="1"/>
    <xf numFmtId="0" fontId="0" fillId="0" borderId="44" xfId="0" applyBorder="1" applyAlignment="1">
      <alignment horizontal="center" vertical="center"/>
    </xf>
    <xf numFmtId="0" fontId="0" fillId="0" borderId="43" xfId="0" applyBorder="1"/>
    <xf numFmtId="0" fontId="3" fillId="0" borderId="26" xfId="0" applyFont="1" applyBorder="1"/>
    <xf numFmtId="16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3" fillId="2" borderId="4" xfId="1" applyFont="1" applyFill="1" applyBorder="1" applyAlignment="1"/>
    <xf numFmtId="0" fontId="23" fillId="2" borderId="6" xfId="0" applyFont="1" applyFill="1" applyBorder="1"/>
    <xf numFmtId="164" fontId="23" fillId="5" borderId="4" xfId="1" applyFont="1" applyFill="1" applyBorder="1" applyAlignment="1"/>
    <xf numFmtId="0" fontId="23" fillId="5" borderId="6" xfId="0" applyFont="1" applyFill="1" applyBorder="1"/>
    <xf numFmtId="0" fontId="0" fillId="0" borderId="45" xfId="0" applyBorder="1"/>
    <xf numFmtId="164" fontId="3" fillId="5" borderId="42" xfId="1" applyFont="1" applyFill="1" applyBorder="1"/>
    <xf numFmtId="164" fontId="0" fillId="0" borderId="3" xfId="1" applyFont="1" applyBorder="1" applyAlignment="1">
      <alignment horizontal="center" vertical="center"/>
    </xf>
    <xf numFmtId="164" fontId="0" fillId="0" borderId="40" xfId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64" fontId="0" fillId="0" borderId="5" xfId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23" fillId="5" borderId="46" xfId="1" applyFont="1" applyFill="1" applyBorder="1" applyAlignment="1"/>
    <xf numFmtId="0" fontId="23" fillId="5" borderId="47" xfId="0" applyFont="1" applyFill="1" applyBorder="1"/>
    <xf numFmtId="164" fontId="23" fillId="3" borderId="46" xfId="1" applyFont="1" applyFill="1" applyBorder="1" applyAlignment="1"/>
    <xf numFmtId="0" fontId="23" fillId="3" borderId="47" xfId="0" applyFont="1" applyFill="1" applyBorder="1"/>
    <xf numFmtId="0" fontId="0" fillId="0" borderId="44" xfId="0" applyBorder="1"/>
    <xf numFmtId="164" fontId="0" fillId="0" borderId="5" xfId="1" applyFont="1" applyBorder="1" applyAlignment="1">
      <alignment horizontal="center" vertical="center"/>
    </xf>
    <xf numFmtId="0" fontId="3" fillId="0" borderId="3" xfId="0" applyFont="1" applyBorder="1"/>
    <xf numFmtId="164" fontId="3" fillId="0" borderId="6" xfId="1" applyFont="1" applyBorder="1"/>
    <xf numFmtId="164" fontId="0" fillId="2" borderId="8" xfId="1" applyFont="1" applyFill="1" applyBorder="1"/>
    <xf numFmtId="0" fontId="0" fillId="2" borderId="9" xfId="0" applyFill="1" applyBorder="1"/>
    <xf numFmtId="164" fontId="3" fillId="0" borderId="0" xfId="1" applyFont="1" applyFill="1" applyBorder="1"/>
    <xf numFmtId="164" fontId="3" fillId="3" borderId="6" xfId="1" applyFont="1" applyFill="1" applyBorder="1"/>
    <xf numFmtId="0" fontId="23" fillId="0" borderId="0" xfId="0" applyFont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0" fillId="0" borderId="34" xfId="0" applyBorder="1"/>
    <xf numFmtId="0" fontId="0" fillId="0" borderId="33" xfId="0" applyBorder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3" borderId="10" xfId="0" applyFill="1" applyBorder="1"/>
    <xf numFmtId="0" fontId="0" fillId="3" borderId="11" xfId="0" applyFill="1" applyBorder="1"/>
    <xf numFmtId="0" fontId="12" fillId="4" borderId="10" xfId="0" applyFont="1" applyFill="1" applyBorder="1"/>
    <xf numFmtId="0" fontId="5" fillId="4" borderId="11" xfId="0" applyFont="1" applyFill="1" applyBorder="1" applyAlignment="1">
      <alignment horizontal="center" vertical="center" wrapText="1"/>
    </xf>
    <xf numFmtId="0" fontId="12" fillId="4" borderId="36" xfId="0" applyFont="1" applyFill="1" applyBorder="1"/>
    <xf numFmtId="164" fontId="12" fillId="4" borderId="37" xfId="0" applyNumberFormat="1" applyFont="1" applyFill="1" applyBorder="1"/>
    <xf numFmtId="164" fontId="12" fillId="4" borderId="38" xfId="0" applyNumberFormat="1" applyFont="1" applyFill="1" applyBorder="1"/>
    <xf numFmtId="0" fontId="0" fillId="0" borderId="18" xfId="0" applyBorder="1"/>
    <xf numFmtId="0" fontId="27" fillId="4" borderId="1" xfId="0" applyFont="1" applyFill="1" applyBorder="1"/>
    <xf numFmtId="164" fontId="27" fillId="4" borderId="1" xfId="0" applyNumberFormat="1" applyFont="1" applyFill="1" applyBorder="1"/>
    <xf numFmtId="9" fontId="0" fillId="4" borderId="1" xfId="2" applyFont="1" applyFill="1" applyBorder="1"/>
    <xf numFmtId="9" fontId="0" fillId="4" borderId="2" xfId="2" applyFont="1" applyFill="1" applyBorder="1"/>
    <xf numFmtId="164" fontId="3" fillId="6" borderId="49" xfId="1" applyFont="1" applyFill="1" applyBorder="1"/>
    <xf numFmtId="0" fontId="23" fillId="0" borderId="0" xfId="0" applyFont="1" applyAlignment="1">
      <alignment vertical="center"/>
    </xf>
    <xf numFmtId="164" fontId="0" fillId="0" borderId="0" xfId="1" applyFont="1" applyBorder="1"/>
    <xf numFmtId="0" fontId="0" fillId="0" borderId="5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164" fontId="0" fillId="0" borderId="0" xfId="1" applyFont="1" applyFill="1" applyBorder="1"/>
    <xf numFmtId="0" fontId="24" fillId="0" borderId="0" xfId="0" applyFont="1"/>
    <xf numFmtId="164" fontId="25" fillId="2" borderId="50" xfId="1" applyFont="1" applyFill="1" applyBorder="1" applyAlignment="1">
      <alignment horizontal="center" vertical="center"/>
    </xf>
    <xf numFmtId="164" fontId="25" fillId="2" borderId="50" xfId="1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5" fillId="0" borderId="0" xfId="0" applyFont="1" applyAlignment="1">
      <alignment horizontal="left" vertical="center" wrapText="1" indent="5"/>
    </xf>
    <xf numFmtId="0" fontId="25" fillId="0" borderId="0" xfId="0" applyFont="1" applyAlignment="1">
      <alignment vertical="center" wrapText="1"/>
    </xf>
    <xf numFmtId="0" fontId="25" fillId="0" borderId="53" xfId="0" applyFont="1" applyBorder="1" applyAlignment="1">
      <alignment vertical="center" wrapText="1"/>
    </xf>
    <xf numFmtId="0" fontId="25" fillId="0" borderId="8" xfId="0" applyFont="1" applyBorder="1" applyAlignment="1">
      <alignment vertical="center" wrapText="1"/>
    </xf>
    <xf numFmtId="0" fontId="25" fillId="0" borderId="26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17" fillId="7" borderId="25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9" fontId="0" fillId="0" borderId="1" xfId="2" applyFont="1" applyFill="1" applyBorder="1"/>
    <xf numFmtId="10" fontId="1" fillId="0" borderId="28" xfId="0" applyNumberFormat="1" applyFont="1" applyBorder="1" applyAlignment="1">
      <alignment horizontal="center"/>
    </xf>
    <xf numFmtId="166" fontId="1" fillId="0" borderId="29" xfId="0" applyNumberFormat="1" applyFont="1" applyBorder="1" applyAlignment="1">
      <alignment horizontal="center"/>
    </xf>
    <xf numFmtId="0" fontId="1" fillId="0" borderId="30" xfId="0" applyFont="1" applyBorder="1" applyAlignment="1">
      <alignment horizontal="right"/>
    </xf>
    <xf numFmtId="10" fontId="1" fillId="0" borderId="15" xfId="0" applyNumberFormat="1" applyFont="1" applyBorder="1" applyAlignment="1">
      <alignment horizontal="center"/>
    </xf>
    <xf numFmtId="166" fontId="1" fillId="0" borderId="15" xfId="0" applyNumberFormat="1" applyFont="1" applyBorder="1" applyAlignment="1">
      <alignment horizontal="center"/>
    </xf>
    <xf numFmtId="166" fontId="1" fillId="0" borderId="24" xfId="0" applyNumberFormat="1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7" fontId="1" fillId="0" borderId="0" xfId="0" applyNumberFormat="1" applyFont="1" applyAlignment="1">
      <alignment horizontal="center"/>
    </xf>
    <xf numFmtId="167" fontId="1" fillId="0" borderId="14" xfId="0" applyNumberFormat="1" applyFont="1" applyBorder="1" applyAlignment="1">
      <alignment horizontal="right"/>
    </xf>
    <xf numFmtId="167" fontId="1" fillId="0" borderId="29" xfId="0" applyNumberFormat="1" applyFont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10" fontId="1" fillId="0" borderId="31" xfId="0" applyNumberFormat="1" applyFont="1" applyBorder="1" applyAlignment="1">
      <alignment horizontal="center"/>
    </xf>
    <xf numFmtId="10" fontId="1" fillId="0" borderId="32" xfId="0" applyNumberFormat="1" applyFont="1" applyBorder="1" applyAlignment="1">
      <alignment horizontal="center"/>
    </xf>
    <xf numFmtId="0" fontId="1" fillId="0" borderId="0" xfId="0" applyFont="1"/>
    <xf numFmtId="0" fontId="1" fillId="0" borderId="14" xfId="0" applyFont="1" applyBorder="1"/>
    <xf numFmtId="0" fontId="1" fillId="0" borderId="15" xfId="0" applyFont="1" applyBorder="1"/>
    <xf numFmtId="10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/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9" fontId="1" fillId="0" borderId="43" xfId="0" applyNumberFormat="1" applyFont="1" applyBorder="1" applyAlignment="1">
      <alignment horizontal="center"/>
    </xf>
    <xf numFmtId="0" fontId="1" fillId="0" borderId="10" xfId="0" applyFont="1" applyBorder="1"/>
    <xf numFmtId="10" fontId="1" fillId="0" borderId="43" xfId="0" applyNumberFormat="1" applyFont="1" applyBorder="1"/>
    <xf numFmtId="9" fontId="1" fillId="0" borderId="1" xfId="2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9" fontId="1" fillId="0" borderId="45" xfId="2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/>
    <xf numFmtId="9" fontId="1" fillId="0" borderId="43" xfId="2" applyFont="1" applyBorder="1" applyAlignment="1">
      <alignment horizontal="center"/>
    </xf>
    <xf numFmtId="10" fontId="1" fillId="11" borderId="11" xfId="0" applyNumberFormat="1" applyFont="1" applyFill="1" applyBorder="1" applyAlignment="1">
      <alignment horizontal="center"/>
    </xf>
    <xf numFmtId="9" fontId="1" fillId="0" borderId="0" xfId="2" applyFont="1" applyBorder="1" applyAlignment="1">
      <alignment horizontal="center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3" fillId="2" borderId="40" xfId="0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23" fillId="6" borderId="40" xfId="0" applyFont="1" applyFill="1" applyBorder="1" applyAlignment="1">
      <alignment horizontal="center" vertical="center"/>
    </xf>
    <xf numFmtId="0" fontId="23" fillId="6" borderId="26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164" fontId="25" fillId="0" borderId="1" xfId="1" applyFont="1" applyFill="1" applyBorder="1" applyAlignment="1">
      <alignment horizontal="left"/>
    </xf>
    <xf numFmtId="164" fontId="25" fillId="0" borderId="1" xfId="1" applyFont="1" applyBorder="1" applyAlignment="1">
      <alignment horizontal="right"/>
    </xf>
    <xf numFmtId="164" fontId="0" fillId="0" borderId="1" xfId="1" applyFont="1" applyBorder="1" applyAlignment="1">
      <alignment horizontal="right"/>
    </xf>
    <xf numFmtId="164" fontId="25" fillId="9" borderId="1" xfId="1" applyFont="1" applyFill="1" applyBorder="1" applyAlignment="1">
      <alignment horizontal="left"/>
    </xf>
    <xf numFmtId="164" fontId="25" fillId="9" borderId="1" xfId="1" applyFont="1" applyFill="1" applyBorder="1" applyAlignment="1">
      <alignment horizontal="right"/>
    </xf>
    <xf numFmtId="164" fontId="0" fillId="9" borderId="1" xfId="1" applyFont="1" applyFill="1" applyBorder="1" applyAlignment="1">
      <alignment horizontal="right"/>
    </xf>
    <xf numFmtId="0" fontId="3" fillId="3" borderId="40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23" fillId="5" borderId="40" xfId="0" applyFont="1" applyFill="1" applyBorder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3" fillId="2" borderId="53" xfId="0" applyFont="1" applyFill="1" applyBorder="1" applyAlignment="1">
      <alignment horizontal="center" vertical="center"/>
    </xf>
    <xf numFmtId="0" fontId="23" fillId="2" borderId="5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25" fillId="0" borderId="0" xfId="0" applyFont="1" applyAlignment="1">
      <alignment horizontal="left" vertical="center" wrapText="1" indent="5"/>
    </xf>
    <xf numFmtId="0" fontId="25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8" fillId="10" borderId="0" xfId="0" applyFont="1" applyFill="1" applyAlignment="1">
      <alignment vertical="center" wrapText="1"/>
    </xf>
    <xf numFmtId="0" fontId="25" fillId="0" borderId="26" xfId="0" applyFont="1" applyBorder="1" applyAlignment="1">
      <alignment vertical="center" wrapText="1"/>
    </xf>
    <xf numFmtId="0" fontId="25" fillId="0" borderId="53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365124</xdr:colOff>
      <xdr:row>3</xdr:row>
      <xdr:rowOff>88899</xdr:rowOff>
    </xdr:from>
    <xdr:ext cx="2428875" cy="1232271"/>
    <xdr:pic>
      <xdr:nvPicPr>
        <xdr:cNvPr id="2" name="Image 1">
          <a:extLst>
            <a:ext uri="{FF2B5EF4-FFF2-40B4-BE49-F238E27FC236}">
              <a16:creationId xmlns:a16="http://schemas.microsoft.com/office/drawing/2014/main" id="{D464D039-47E6-4540-B180-B9E74D687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1424" y="660399"/>
          <a:ext cx="2428875" cy="1232271"/>
        </a:xfrm>
        <a:prstGeom prst="rect">
          <a:avLst/>
        </a:prstGeom>
      </xdr:spPr>
    </xdr:pic>
    <xdr:clientData/>
  </xdr:oneCellAnchor>
  <xdr:oneCellAnchor>
    <xdr:from>
      <xdr:col>2</xdr:col>
      <xdr:colOff>1276349</xdr:colOff>
      <xdr:row>2</xdr:row>
      <xdr:rowOff>31036</xdr:rowOff>
    </xdr:from>
    <xdr:ext cx="1845053" cy="1835864"/>
    <xdr:pic>
      <xdr:nvPicPr>
        <xdr:cNvPr id="3" name="Image 2">
          <a:extLst>
            <a:ext uri="{FF2B5EF4-FFF2-40B4-BE49-F238E27FC236}">
              <a16:creationId xmlns:a16="http://schemas.microsoft.com/office/drawing/2014/main" id="{9494267A-9B19-0240-A694-D7EE0B12B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249" y="412036"/>
          <a:ext cx="1845053" cy="18358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28</xdr:row>
      <xdr:rowOff>85725</xdr:rowOff>
    </xdr:from>
    <xdr:to>
      <xdr:col>5</xdr:col>
      <xdr:colOff>196850</xdr:colOff>
      <xdr:row>29</xdr:row>
      <xdr:rowOff>34290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D9ED1B-66C7-3076-B36D-52E0A16F8276}"/>
            </a:ext>
          </a:extLst>
        </xdr:cNvPr>
        <xdr:cNvSpPr/>
      </xdr:nvSpPr>
      <xdr:spPr>
        <a:xfrm>
          <a:off x="4220845" y="2309495"/>
          <a:ext cx="225425" cy="18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4</xdr:col>
      <xdr:colOff>733425</xdr:colOff>
      <xdr:row>27</xdr:row>
      <xdr:rowOff>28575</xdr:rowOff>
    </xdr:from>
    <xdr:to>
      <xdr:col>5</xdr:col>
      <xdr:colOff>196850</xdr:colOff>
      <xdr:row>27</xdr:row>
      <xdr:rowOff>226060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E87ACBD-3216-FAC0-D191-2A3B3805383E}"/>
            </a:ext>
          </a:extLst>
        </xdr:cNvPr>
        <xdr:cNvSpPr/>
      </xdr:nvSpPr>
      <xdr:spPr>
        <a:xfrm>
          <a:off x="4215765" y="2698115"/>
          <a:ext cx="225425" cy="1974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1</xdr:col>
      <xdr:colOff>228600</xdr:colOff>
      <xdr:row>28</xdr:row>
      <xdr:rowOff>85725</xdr:rowOff>
    </xdr:from>
    <xdr:to>
      <xdr:col>1</xdr:col>
      <xdr:colOff>454025</xdr:colOff>
      <xdr:row>29</xdr:row>
      <xdr:rowOff>45085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2A6B6AF-433C-0E00-1FDF-A0CE824FB353}"/>
            </a:ext>
          </a:extLst>
        </xdr:cNvPr>
        <xdr:cNvSpPr/>
      </xdr:nvSpPr>
      <xdr:spPr>
        <a:xfrm>
          <a:off x="1146175" y="2305050"/>
          <a:ext cx="225425" cy="1974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1</xdr:col>
      <xdr:colOff>228600</xdr:colOff>
      <xdr:row>27</xdr:row>
      <xdr:rowOff>28575</xdr:rowOff>
    </xdr:from>
    <xdr:to>
      <xdr:col>1</xdr:col>
      <xdr:colOff>454025</xdr:colOff>
      <xdr:row>27</xdr:row>
      <xdr:rowOff>226060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CD13C78-6E90-95E0-8473-68A381D30607}"/>
            </a:ext>
          </a:extLst>
        </xdr:cNvPr>
        <xdr:cNvSpPr/>
      </xdr:nvSpPr>
      <xdr:spPr>
        <a:xfrm>
          <a:off x="1146175" y="2694305"/>
          <a:ext cx="225425" cy="1974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  <xdr:twoCellAnchor>
    <xdr:from>
      <xdr:col>1</xdr:col>
      <xdr:colOff>228600</xdr:colOff>
      <xdr:row>28</xdr:row>
      <xdr:rowOff>47625</xdr:rowOff>
    </xdr:from>
    <xdr:to>
      <xdr:col>1</xdr:col>
      <xdr:colOff>454025</xdr:colOff>
      <xdr:row>29</xdr:row>
      <xdr:rowOff>6985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91C6E72-6E47-BB0C-F6E7-A07AA77B4CC5}"/>
            </a:ext>
          </a:extLst>
        </xdr:cNvPr>
        <xdr:cNvSpPr/>
      </xdr:nvSpPr>
      <xdr:spPr>
        <a:xfrm>
          <a:off x="1146175" y="3084195"/>
          <a:ext cx="225425" cy="19748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A233-BFEC-4CB1-B295-B609DE2AB581}">
  <dimension ref="A3:K120"/>
  <sheetViews>
    <sheetView topLeftCell="A67" zoomScaleNormal="100" workbookViewId="0">
      <selection activeCell="B102" sqref="B102"/>
    </sheetView>
  </sheetViews>
  <sheetFormatPr baseColWidth="10" defaultColWidth="11.5" defaultRowHeight="15"/>
  <cols>
    <col min="1" max="1" width="25.6640625" bestFit="1" customWidth="1"/>
    <col min="2" max="2" width="44.5" customWidth="1"/>
    <col min="3" max="3" width="31.33203125" customWidth="1"/>
    <col min="4" max="4" width="26.1640625" customWidth="1"/>
    <col min="5" max="5" width="35.6640625" customWidth="1"/>
    <col min="6" max="7" width="16.33203125" bestFit="1" customWidth="1"/>
  </cols>
  <sheetData>
    <row r="3" spans="1:11" ht="15" customHeight="1">
      <c r="A3" s="255" t="s">
        <v>0</v>
      </c>
      <c r="B3" s="255"/>
      <c r="C3" s="255"/>
      <c r="D3" s="255"/>
      <c r="E3" s="255"/>
      <c r="F3" s="255"/>
      <c r="G3" s="255"/>
    </row>
    <row r="4" spans="1:11" ht="15" customHeight="1">
      <c r="A4" s="255"/>
      <c r="B4" s="255"/>
      <c r="C4" s="255"/>
      <c r="D4" s="255"/>
      <c r="E4" s="255"/>
      <c r="F4" s="255"/>
      <c r="G4" s="255"/>
    </row>
    <row r="5" spans="1:11" ht="16" customHeight="1" thickBot="1">
      <c r="A5" s="256"/>
      <c r="B5" s="256"/>
      <c r="C5" s="256"/>
      <c r="D5" s="256"/>
      <c r="E5" s="256"/>
      <c r="F5" s="256"/>
      <c r="G5" s="256"/>
    </row>
    <row r="6" spans="1:11" ht="31">
      <c r="A6" s="166" t="s">
        <v>1</v>
      </c>
      <c r="B6" s="167"/>
      <c r="C6" s="167"/>
      <c r="D6" s="167"/>
      <c r="E6" s="167"/>
      <c r="F6" s="168"/>
      <c r="G6" s="169"/>
    </row>
    <row r="7" spans="1:11">
      <c r="A7" s="170" t="s">
        <v>2</v>
      </c>
      <c r="B7" s="35" t="s">
        <v>3</v>
      </c>
      <c r="C7" s="35" t="s">
        <v>4</v>
      </c>
      <c r="D7" s="35" t="s">
        <v>5</v>
      </c>
      <c r="E7" s="35" t="s">
        <v>6</v>
      </c>
      <c r="F7" s="35" t="s">
        <v>7</v>
      </c>
      <c r="G7" s="171" t="s">
        <v>8</v>
      </c>
      <c r="K7" s="110"/>
    </row>
    <row r="8" spans="1:11">
      <c r="A8" s="172"/>
      <c r="B8" s="34">
        <f>'Sales CB'!B183</f>
        <v>0</v>
      </c>
      <c r="C8" s="34">
        <f>'Sales CB'!C183</f>
        <v>0</v>
      </c>
      <c r="D8" s="34">
        <f>'Sales CB'!D183</f>
        <v>0</v>
      </c>
      <c r="E8" s="34">
        <f>'Sales CB'!E183</f>
        <v>0</v>
      </c>
      <c r="F8" s="34">
        <f>'Sales CB'!F183</f>
        <v>600000</v>
      </c>
      <c r="G8" s="173">
        <f>'Sales CB'!G183</f>
        <v>-600000</v>
      </c>
      <c r="K8" s="110"/>
    </row>
    <row r="9" spans="1:11">
      <c r="A9" s="172"/>
      <c r="B9" s="18"/>
      <c r="C9" s="1"/>
      <c r="D9" s="1"/>
      <c r="E9" s="1"/>
      <c r="F9" s="1"/>
      <c r="G9" s="12"/>
      <c r="K9" s="110"/>
    </row>
    <row r="10" spans="1:11">
      <c r="A10" s="174" t="s">
        <v>13</v>
      </c>
      <c r="B10" s="46" t="s">
        <v>3</v>
      </c>
      <c r="C10" s="46" t="s">
        <v>4</v>
      </c>
      <c r="D10" s="46" t="s">
        <v>5</v>
      </c>
      <c r="E10" s="46" t="s">
        <v>6</v>
      </c>
      <c r="F10" s="46" t="s">
        <v>7</v>
      </c>
      <c r="G10" s="175" t="s">
        <v>8</v>
      </c>
      <c r="K10" s="110"/>
    </row>
    <row r="11" spans="1:11">
      <c r="A11" s="172"/>
      <c r="B11" s="34">
        <f>'Sales CB'!B186</f>
        <v>0</v>
      </c>
      <c r="C11" s="34">
        <f>'Sales CB'!C186</f>
        <v>0</v>
      </c>
      <c r="D11" s="34">
        <f>'Sales CB'!D186</f>
        <v>0</v>
      </c>
      <c r="E11" s="34">
        <f>'Sales CB'!E186</f>
        <v>0</v>
      </c>
      <c r="F11" s="34">
        <f>'Sales CB'!F186</f>
        <v>560000</v>
      </c>
      <c r="G11" s="173">
        <f>'Sales CB'!G186</f>
        <v>-560000</v>
      </c>
      <c r="K11" s="110"/>
    </row>
    <row r="12" spans="1:11">
      <c r="A12" s="172"/>
      <c r="B12" s="18"/>
      <c r="C12" s="1"/>
      <c r="D12" s="1"/>
      <c r="E12" s="1"/>
      <c r="F12" s="1"/>
      <c r="G12" s="12"/>
      <c r="K12" s="110"/>
    </row>
    <row r="13" spans="1:11">
      <c r="A13" s="176" t="s">
        <v>16</v>
      </c>
      <c r="B13" s="47" t="s">
        <v>3</v>
      </c>
      <c r="C13" s="47" t="s">
        <v>4</v>
      </c>
      <c r="D13" s="47" t="s">
        <v>5</v>
      </c>
      <c r="E13" s="47" t="s">
        <v>6</v>
      </c>
      <c r="F13" s="47" t="s">
        <v>7</v>
      </c>
      <c r="G13" s="177" t="s">
        <v>8</v>
      </c>
      <c r="K13" s="110"/>
    </row>
    <row r="14" spans="1:11">
      <c r="A14" s="172"/>
      <c r="B14" s="34">
        <f>'Sales CB'!B189</f>
        <v>0</v>
      </c>
      <c r="C14" s="34">
        <f>'Sales CB'!C189</f>
        <v>0</v>
      </c>
      <c r="D14" s="34">
        <f>'Sales CB'!D189</f>
        <v>0</v>
      </c>
      <c r="E14" s="34">
        <f>'Sales CB'!E189</f>
        <v>0</v>
      </c>
      <c r="F14" s="34">
        <f>'Sales CB'!F189</f>
        <v>492600</v>
      </c>
      <c r="G14" s="173">
        <f>'Sales CB'!G189</f>
        <v>-492600</v>
      </c>
      <c r="K14" s="110"/>
    </row>
    <row r="15" spans="1:11">
      <c r="A15" s="11"/>
      <c r="B15" s="1"/>
      <c r="C15" s="1"/>
      <c r="D15" s="1"/>
      <c r="E15" s="1"/>
      <c r="F15" s="1"/>
      <c r="G15" s="12"/>
      <c r="K15" s="110"/>
    </row>
    <row r="16" spans="1:11">
      <c r="A16" s="178" t="s">
        <v>18</v>
      </c>
      <c r="B16" s="38" t="s">
        <v>3</v>
      </c>
      <c r="C16" s="38" t="s">
        <v>4</v>
      </c>
      <c r="D16" s="38" t="s">
        <v>5</v>
      </c>
      <c r="E16" s="38" t="s">
        <v>6</v>
      </c>
      <c r="F16" s="38" t="s">
        <v>19</v>
      </c>
      <c r="G16" s="179" t="s">
        <v>8</v>
      </c>
      <c r="K16" s="110"/>
    </row>
    <row r="17" spans="1:11">
      <c r="A17" s="11"/>
      <c r="B17" s="3">
        <f>'Sales CB'!B192</f>
        <v>0</v>
      </c>
      <c r="C17" s="3">
        <f>'Sales CB'!C192</f>
        <v>0</v>
      </c>
      <c r="D17" s="3">
        <f>'Sales CB'!D192</f>
        <v>0</v>
      </c>
      <c r="E17" s="3">
        <f>'Sales CB'!E192</f>
        <v>0</v>
      </c>
      <c r="F17" s="3">
        <f>'Sales CB'!F192</f>
        <v>55000</v>
      </c>
      <c r="G17" s="99">
        <f>'Sales CB'!G192</f>
        <v>-55000</v>
      </c>
      <c r="K17" s="110"/>
    </row>
    <row r="18" spans="1:11">
      <c r="A18" s="11"/>
      <c r="B18" s="1"/>
      <c r="C18" s="1"/>
      <c r="D18" s="1"/>
      <c r="E18" s="1"/>
      <c r="F18" s="1"/>
      <c r="G18" s="12"/>
      <c r="K18" s="110"/>
    </row>
    <row r="19" spans="1:11" ht="16">
      <c r="A19" s="180" t="s">
        <v>22</v>
      </c>
      <c r="B19" s="107" t="s">
        <v>3</v>
      </c>
      <c r="C19" s="107" t="s">
        <v>4</v>
      </c>
      <c r="D19" s="107" t="s">
        <v>5</v>
      </c>
      <c r="E19" s="107" t="s">
        <v>6</v>
      </c>
      <c r="F19" s="107" t="s">
        <v>7</v>
      </c>
      <c r="G19" s="181" t="s">
        <v>8</v>
      </c>
      <c r="K19" s="110"/>
    </row>
    <row r="20" spans="1:11" s="45" customFormat="1" ht="17" thickBot="1">
      <c r="A20" s="182" t="s">
        <v>23</v>
      </c>
      <c r="B20" s="183">
        <f>'Sales CB'!B195</f>
        <v>0</v>
      </c>
      <c r="C20" s="183">
        <f>'Sales CB'!C195</f>
        <v>0</v>
      </c>
      <c r="D20" s="183">
        <f>'Sales CB'!D195</f>
        <v>0</v>
      </c>
      <c r="E20" s="183">
        <f>'Sales CB'!E195</f>
        <v>0</v>
      </c>
      <c r="F20" s="183">
        <f>'Sales CB'!F195</f>
        <v>1707600</v>
      </c>
      <c r="G20" s="184">
        <f>'Sales CB'!G195</f>
        <v>-1707600</v>
      </c>
      <c r="K20" s="115"/>
    </row>
    <row r="21" spans="1:11" ht="16" thickBot="1">
      <c r="A21" s="185"/>
      <c r="B21" s="185"/>
      <c r="C21" s="185"/>
      <c r="D21" s="185"/>
      <c r="E21" s="185"/>
      <c r="F21" s="185"/>
      <c r="G21" s="185"/>
    </row>
    <row r="22" spans="1:11" ht="31">
      <c r="A22" s="166" t="s">
        <v>24</v>
      </c>
      <c r="B22" s="167"/>
      <c r="C22" s="167"/>
      <c r="D22" s="167"/>
      <c r="E22" s="167"/>
      <c r="F22" s="168"/>
      <c r="G22" s="169"/>
    </row>
    <row r="23" spans="1:11">
      <c r="A23" s="170" t="s">
        <v>2</v>
      </c>
      <c r="B23" s="35" t="s">
        <v>3</v>
      </c>
      <c r="C23" s="35" t="s">
        <v>4</v>
      </c>
      <c r="D23" s="35" t="s">
        <v>5</v>
      </c>
      <c r="E23" s="35" t="s">
        <v>6</v>
      </c>
      <c r="F23" s="35" t="s">
        <v>7</v>
      </c>
      <c r="G23" s="171" t="s">
        <v>8</v>
      </c>
    </row>
    <row r="24" spans="1:11">
      <c r="A24" s="172"/>
      <c r="B24" s="34">
        <f>'Sales GL'!B219</f>
        <v>0</v>
      </c>
      <c r="C24" s="34">
        <f>'Sales GL'!C219</f>
        <v>0</v>
      </c>
      <c r="D24" s="34">
        <f>'Sales GL'!D219</f>
        <v>0</v>
      </c>
      <c r="E24" s="34">
        <f>'Sales GL'!E219</f>
        <v>0</v>
      </c>
      <c r="F24" s="34">
        <f>'Sales GL'!F219</f>
        <v>700000</v>
      </c>
      <c r="G24" s="173">
        <f>'Sales GL'!G219</f>
        <v>-700000</v>
      </c>
    </row>
    <row r="25" spans="1:11">
      <c r="A25" s="172"/>
      <c r="B25" s="18"/>
      <c r="C25" s="1"/>
      <c r="D25" s="1"/>
      <c r="E25" s="1"/>
      <c r="F25" s="1"/>
      <c r="G25" s="12"/>
    </row>
    <row r="26" spans="1:11">
      <c r="A26" s="174" t="s">
        <v>13</v>
      </c>
      <c r="B26" s="46" t="s">
        <v>3</v>
      </c>
      <c r="C26" s="46" t="s">
        <v>4</v>
      </c>
      <c r="D26" s="46" t="s">
        <v>5</v>
      </c>
      <c r="E26" s="46" t="s">
        <v>6</v>
      </c>
      <c r="F26" s="46" t="s">
        <v>7</v>
      </c>
      <c r="G26" s="175" t="s">
        <v>8</v>
      </c>
    </row>
    <row r="27" spans="1:11">
      <c r="A27" s="172"/>
      <c r="B27" s="34">
        <f>'Sales GL'!B222</f>
        <v>322227.5</v>
      </c>
      <c r="C27" s="34">
        <f>'Sales GL'!C222</f>
        <v>54835.5</v>
      </c>
      <c r="D27" s="34">
        <f>'Sales GL'!D222</f>
        <v>14263.0625</v>
      </c>
      <c r="E27" s="34">
        <f>'Sales GL'!E222</f>
        <v>44172.4375</v>
      </c>
      <c r="F27" s="34">
        <f>'Sales GL'!F222</f>
        <v>900000</v>
      </c>
      <c r="G27" s="173">
        <f>'Sales GL'!G222</f>
        <v>-595772.5</v>
      </c>
    </row>
    <row r="28" spans="1:11">
      <c r="A28" s="172"/>
      <c r="B28" s="18"/>
      <c r="C28" s="1"/>
      <c r="D28" s="1"/>
      <c r="E28" s="1"/>
      <c r="F28" s="1"/>
      <c r="G28" s="12"/>
    </row>
    <row r="29" spans="1:11">
      <c r="A29" s="176" t="s">
        <v>16</v>
      </c>
      <c r="B29" s="47" t="s">
        <v>3</v>
      </c>
      <c r="C29" s="47" t="s">
        <v>4</v>
      </c>
      <c r="D29" s="47" t="s">
        <v>5</v>
      </c>
      <c r="E29" s="47" t="s">
        <v>6</v>
      </c>
      <c r="F29" s="47" t="s">
        <v>7</v>
      </c>
      <c r="G29" s="177" t="s">
        <v>8</v>
      </c>
    </row>
    <row r="30" spans="1:11">
      <c r="A30" s="172"/>
      <c r="B30" s="34">
        <f>'Sales GL'!B225</f>
        <v>4215</v>
      </c>
      <c r="C30" s="34">
        <f>'Sales GL'!C225</f>
        <v>421.5</v>
      </c>
      <c r="D30" s="34">
        <f>'Sales GL'!D225</f>
        <v>210.75</v>
      </c>
      <c r="E30" s="34">
        <f>'Sales GL'!E225</f>
        <v>210.75</v>
      </c>
      <c r="F30" s="34">
        <f>'Sales GL'!F225</f>
        <v>477600</v>
      </c>
      <c r="G30" s="173">
        <f>'Sales GL'!G225</f>
        <v>-473385</v>
      </c>
    </row>
    <row r="31" spans="1:11">
      <c r="A31" s="11"/>
      <c r="B31" s="1"/>
      <c r="C31" s="1"/>
      <c r="D31" s="1"/>
      <c r="E31" s="1"/>
      <c r="F31" s="1"/>
      <c r="G31" s="12"/>
    </row>
    <row r="32" spans="1:11">
      <c r="A32" s="178" t="s">
        <v>18</v>
      </c>
      <c r="B32" s="38" t="s">
        <v>3</v>
      </c>
      <c r="C32" s="38" t="s">
        <v>4</v>
      </c>
      <c r="D32" s="38" t="s">
        <v>5</v>
      </c>
      <c r="E32" s="38" t="s">
        <v>6</v>
      </c>
      <c r="F32" s="38" t="s">
        <v>19</v>
      </c>
      <c r="G32" s="179" t="s">
        <v>8</v>
      </c>
    </row>
    <row r="33" spans="1:7">
      <c r="A33" s="11"/>
      <c r="B33" s="3">
        <f>'Sales GL'!B228</f>
        <v>82710</v>
      </c>
      <c r="C33" s="3">
        <f>'Sales GL'!C228</f>
        <v>12479</v>
      </c>
      <c r="D33" s="3">
        <f>'Sales GL'!D228</f>
        <v>3951.3</v>
      </c>
      <c r="E33" s="3">
        <f>'Sales GL'!E228</f>
        <v>8527.7000000000007</v>
      </c>
      <c r="F33" s="3">
        <f>'Sales GL'!F228</f>
        <v>55000</v>
      </c>
      <c r="G33" s="99">
        <f>'Sales GL'!G228</f>
        <v>-55000</v>
      </c>
    </row>
    <row r="34" spans="1:7">
      <c r="A34" s="11"/>
      <c r="B34" s="1"/>
      <c r="C34" s="1"/>
      <c r="D34" s="1"/>
      <c r="E34" s="1"/>
      <c r="F34" s="1"/>
      <c r="G34" s="12"/>
    </row>
    <row r="35" spans="1:7" ht="16">
      <c r="A35" s="180" t="s">
        <v>22</v>
      </c>
      <c r="B35" s="107" t="s">
        <v>3</v>
      </c>
      <c r="C35" s="107" t="s">
        <v>4</v>
      </c>
      <c r="D35" s="107" t="s">
        <v>5</v>
      </c>
      <c r="E35" s="107" t="s">
        <v>6</v>
      </c>
      <c r="F35" s="107" t="s">
        <v>7</v>
      </c>
      <c r="G35" s="181" t="s">
        <v>8</v>
      </c>
    </row>
    <row r="36" spans="1:7" ht="17" thickBot="1">
      <c r="A36" s="182" t="s">
        <v>23</v>
      </c>
      <c r="B36" s="183">
        <f>'Sales GL'!B231</f>
        <v>409152.5</v>
      </c>
      <c r="C36" s="183">
        <f>'Sales GL'!C231</f>
        <v>67736</v>
      </c>
      <c r="D36" s="183">
        <f>'Sales GL'!D231</f>
        <v>18425.112499999999</v>
      </c>
      <c r="E36" s="183">
        <f>'Sales GL'!E231</f>
        <v>52910.887499999997</v>
      </c>
      <c r="F36" s="183">
        <f>'Sales GL'!F231</f>
        <v>2132600</v>
      </c>
      <c r="G36" s="184">
        <f>'Sales GL'!G231</f>
        <v>-1824157.5</v>
      </c>
    </row>
    <row r="37" spans="1:7" ht="16" thickBot="1">
      <c r="A37" s="185"/>
      <c r="B37" s="185"/>
      <c r="C37" s="185"/>
      <c r="D37" s="185"/>
      <c r="E37" s="185"/>
      <c r="F37" s="185"/>
      <c r="G37" s="185"/>
    </row>
    <row r="38" spans="1:7" ht="31">
      <c r="A38" s="166" t="s">
        <v>25</v>
      </c>
      <c r="B38" s="167"/>
      <c r="C38" s="167"/>
      <c r="D38" s="167"/>
      <c r="E38" s="167"/>
      <c r="F38" s="168"/>
      <c r="G38" s="169"/>
    </row>
    <row r="39" spans="1:7">
      <c r="A39" s="170" t="s">
        <v>2</v>
      </c>
      <c r="B39" s="35" t="s">
        <v>3</v>
      </c>
      <c r="C39" s="35" t="s">
        <v>4</v>
      </c>
      <c r="D39" s="35" t="s">
        <v>5</v>
      </c>
      <c r="E39" s="35" t="s">
        <v>6</v>
      </c>
      <c r="F39" s="35" t="s">
        <v>7</v>
      </c>
      <c r="G39" s="171" t="s">
        <v>8</v>
      </c>
    </row>
    <row r="40" spans="1:7">
      <c r="A40" s="172"/>
      <c r="B40" s="34">
        <f>'Sales TV'!B195</f>
        <v>0</v>
      </c>
      <c r="C40" s="34">
        <f>'Sales TV'!C195</f>
        <v>0</v>
      </c>
      <c r="D40" s="34">
        <f>'Sales TV'!D195</f>
        <v>0</v>
      </c>
      <c r="E40" s="34">
        <f>'Sales TV'!E195</f>
        <v>0</v>
      </c>
      <c r="F40" s="34">
        <f>'Sales TV'!F195</f>
        <v>600000</v>
      </c>
      <c r="G40" s="173">
        <f>'Sales TV'!G195</f>
        <v>-600000</v>
      </c>
    </row>
    <row r="41" spans="1:7">
      <c r="A41" s="172"/>
      <c r="B41" s="18"/>
      <c r="C41" s="1"/>
      <c r="D41" s="1"/>
      <c r="E41" s="1"/>
      <c r="F41" s="1"/>
      <c r="G41" s="12"/>
    </row>
    <row r="42" spans="1:7">
      <c r="A42" s="174" t="s">
        <v>13</v>
      </c>
      <c r="B42" s="46" t="s">
        <v>3</v>
      </c>
      <c r="C42" s="46" t="s">
        <v>4</v>
      </c>
      <c r="D42" s="46" t="s">
        <v>5</v>
      </c>
      <c r="E42" s="46" t="s">
        <v>6</v>
      </c>
      <c r="F42" s="46" t="s">
        <v>7</v>
      </c>
      <c r="G42" s="175" t="s">
        <v>8</v>
      </c>
    </row>
    <row r="43" spans="1:7">
      <c r="A43" s="172"/>
      <c r="B43" s="34">
        <f>'Sales TV'!B198</f>
        <v>0</v>
      </c>
      <c r="C43" s="34">
        <f>'Sales TV'!C198</f>
        <v>0</v>
      </c>
      <c r="D43" s="34">
        <f>'Sales TV'!D198</f>
        <v>0</v>
      </c>
      <c r="E43" s="34">
        <f>'Sales TV'!E198</f>
        <v>0</v>
      </c>
      <c r="F43" s="34">
        <f>'Sales TV'!F198</f>
        <v>560000</v>
      </c>
      <c r="G43" s="173">
        <f>'Sales TV'!G198</f>
        <v>-560000</v>
      </c>
    </row>
    <row r="44" spans="1:7">
      <c r="A44" s="172"/>
      <c r="B44" s="18"/>
      <c r="C44" s="1"/>
      <c r="D44" s="1"/>
      <c r="E44" s="1"/>
      <c r="F44" s="1"/>
      <c r="G44" s="12"/>
    </row>
    <row r="45" spans="1:7">
      <c r="A45" s="176" t="s">
        <v>16</v>
      </c>
      <c r="B45" s="47" t="s">
        <v>3</v>
      </c>
      <c r="C45" s="47" t="s">
        <v>4</v>
      </c>
      <c r="D45" s="47" t="s">
        <v>5</v>
      </c>
      <c r="E45" s="47" t="s">
        <v>6</v>
      </c>
      <c r="F45" s="47" t="s">
        <v>7</v>
      </c>
      <c r="G45" s="177" t="s">
        <v>8</v>
      </c>
    </row>
    <row r="46" spans="1:7">
      <c r="A46" s="172"/>
      <c r="B46" s="34">
        <f>'Sales TV'!B201</f>
        <v>10625</v>
      </c>
      <c r="C46" s="34">
        <f>'Sales TV'!C201</f>
        <v>1062.5</v>
      </c>
      <c r="D46" s="34">
        <f>'Sales TV'!D201</f>
        <v>531.25</v>
      </c>
      <c r="E46" s="34">
        <f>'Sales TV'!E201</f>
        <v>531.25</v>
      </c>
      <c r="F46" s="34">
        <f>'Sales TV'!F201</f>
        <v>492600</v>
      </c>
      <c r="G46" s="173">
        <f>'Sales TV'!G201</f>
        <v>-481975</v>
      </c>
    </row>
    <row r="47" spans="1:7">
      <c r="A47" s="11"/>
      <c r="B47" s="1"/>
      <c r="C47" s="1"/>
      <c r="D47" s="1"/>
      <c r="E47" s="1"/>
      <c r="F47" s="1"/>
      <c r="G47" s="12"/>
    </row>
    <row r="48" spans="1:7">
      <c r="A48" s="178" t="s">
        <v>18</v>
      </c>
      <c r="B48" s="38" t="s">
        <v>3</v>
      </c>
      <c r="C48" s="38" t="s">
        <v>4</v>
      </c>
      <c r="D48" s="38" t="s">
        <v>5</v>
      </c>
      <c r="E48" s="38" t="s">
        <v>6</v>
      </c>
      <c r="F48" s="38" t="s">
        <v>19</v>
      </c>
      <c r="G48" s="179" t="s">
        <v>8</v>
      </c>
    </row>
    <row r="49" spans="1:7">
      <c r="A49" s="11"/>
      <c r="B49" s="3">
        <f>'Sales TV'!B204</f>
        <v>27920</v>
      </c>
      <c r="C49" s="3">
        <f>'Sales TV'!C204</f>
        <v>5190</v>
      </c>
      <c r="D49" s="3">
        <f>'Sales TV'!D204</f>
        <v>1602.6</v>
      </c>
      <c r="E49" s="3">
        <f>'Sales TV'!E204</f>
        <v>3587.4</v>
      </c>
      <c r="F49" s="3">
        <f>'Sales TV'!F204</f>
        <v>55000</v>
      </c>
      <c r="G49" s="99">
        <f>'Sales TV'!G204</f>
        <v>-55000</v>
      </c>
    </row>
    <row r="50" spans="1:7">
      <c r="A50" s="11"/>
      <c r="B50" s="1"/>
      <c r="C50" s="1"/>
      <c r="D50" s="1"/>
      <c r="E50" s="1"/>
      <c r="F50" s="1"/>
      <c r="G50" s="12"/>
    </row>
    <row r="51" spans="1:7" ht="16">
      <c r="A51" s="180" t="s">
        <v>22</v>
      </c>
      <c r="B51" s="107" t="s">
        <v>3</v>
      </c>
      <c r="C51" s="107" t="s">
        <v>4</v>
      </c>
      <c r="D51" s="107" t="s">
        <v>5</v>
      </c>
      <c r="E51" s="107" t="s">
        <v>6</v>
      </c>
      <c r="F51" s="107" t="s">
        <v>7</v>
      </c>
      <c r="G51" s="181" t="s">
        <v>8</v>
      </c>
    </row>
    <row r="52" spans="1:7" ht="17" thickBot="1">
      <c r="A52" s="182" t="s">
        <v>23</v>
      </c>
      <c r="B52" s="183">
        <f>'Sales TV'!B207</f>
        <v>38545</v>
      </c>
      <c r="C52" s="183">
        <f>'Sales TV'!C207</f>
        <v>6252.5</v>
      </c>
      <c r="D52" s="183">
        <f>'Sales TV'!D207</f>
        <v>2133.85</v>
      </c>
      <c r="E52" s="183">
        <f>'Sales TV'!E207</f>
        <v>4118.6499999999996</v>
      </c>
      <c r="F52" s="183">
        <f>'Sales TV'!F207</f>
        <v>1707600</v>
      </c>
      <c r="G52" s="184">
        <f>'Sales TV'!G207</f>
        <v>-1696975</v>
      </c>
    </row>
    <row r="53" spans="1:7" ht="16" thickBot="1">
      <c r="A53" s="185"/>
      <c r="B53" s="185"/>
      <c r="C53" s="185"/>
      <c r="D53" s="185"/>
      <c r="E53" s="185"/>
      <c r="F53" s="185"/>
      <c r="G53" s="185"/>
    </row>
    <row r="54" spans="1:7" ht="31">
      <c r="A54" s="166" t="s">
        <v>26</v>
      </c>
      <c r="B54" s="167"/>
      <c r="C54" s="167"/>
      <c r="D54" s="167"/>
      <c r="E54" s="167"/>
      <c r="F54" s="168"/>
      <c r="G54" s="169"/>
    </row>
    <row r="55" spans="1:7">
      <c r="A55" s="170" t="s">
        <v>2</v>
      </c>
      <c r="B55" s="35" t="s">
        <v>3</v>
      </c>
      <c r="C55" s="35" t="s">
        <v>4</v>
      </c>
      <c r="D55" s="35" t="s">
        <v>5</v>
      </c>
      <c r="E55" s="35" t="s">
        <v>6</v>
      </c>
      <c r="F55" s="35" t="s">
        <v>7</v>
      </c>
      <c r="G55" s="171" t="s">
        <v>8</v>
      </c>
    </row>
    <row r="56" spans="1:7">
      <c r="A56" s="172"/>
      <c r="B56" s="34">
        <f>'Sales 4'!B183</f>
        <v>0</v>
      </c>
      <c r="C56" s="34">
        <f>'Sales 4'!C183</f>
        <v>0</v>
      </c>
      <c r="D56" s="34">
        <f>'Sales 4'!D183</f>
        <v>0</v>
      </c>
      <c r="E56" s="34">
        <f>'Sales 4'!E183</f>
        <v>0</v>
      </c>
      <c r="F56" s="34">
        <f>'Sales 4'!F183</f>
        <v>600000</v>
      </c>
      <c r="G56" s="173">
        <f>'Sales 4'!G183</f>
        <v>-600000</v>
      </c>
    </row>
    <row r="57" spans="1:7">
      <c r="A57" s="172"/>
      <c r="B57" s="18"/>
      <c r="C57" s="1"/>
      <c r="D57" s="1"/>
      <c r="E57" s="1"/>
      <c r="F57" s="1"/>
      <c r="G57" s="12"/>
    </row>
    <row r="58" spans="1:7">
      <c r="A58" s="174" t="s">
        <v>13</v>
      </c>
      <c r="B58" s="46" t="s">
        <v>3</v>
      </c>
      <c r="C58" s="46" t="s">
        <v>4</v>
      </c>
      <c r="D58" s="46" t="s">
        <v>5</v>
      </c>
      <c r="E58" s="46" t="s">
        <v>6</v>
      </c>
      <c r="F58" s="46" t="s">
        <v>7</v>
      </c>
      <c r="G58" s="175" t="s">
        <v>8</v>
      </c>
    </row>
    <row r="59" spans="1:7">
      <c r="A59" s="172"/>
      <c r="B59" s="34">
        <f>'Sales 4'!B186</f>
        <v>0</v>
      </c>
      <c r="C59" s="34">
        <f>'Sales 4'!C186</f>
        <v>0</v>
      </c>
      <c r="D59" s="34">
        <f>'Sales 4'!D186</f>
        <v>0</v>
      </c>
      <c r="E59" s="34">
        <f>'Sales 4'!E186</f>
        <v>0</v>
      </c>
      <c r="F59" s="34">
        <f>'Sales 4'!F186</f>
        <v>560000</v>
      </c>
      <c r="G59" s="173">
        <f>'Sales 4'!G186</f>
        <v>-560000</v>
      </c>
    </row>
    <row r="60" spans="1:7">
      <c r="A60" s="172"/>
      <c r="B60" s="18"/>
      <c r="C60" s="1"/>
      <c r="D60" s="1"/>
      <c r="E60" s="1"/>
      <c r="F60" s="1"/>
      <c r="G60" s="12"/>
    </row>
    <row r="61" spans="1:7">
      <c r="A61" s="176" t="s">
        <v>16</v>
      </c>
      <c r="B61" s="47" t="s">
        <v>3</v>
      </c>
      <c r="C61" s="47" t="s">
        <v>4</v>
      </c>
      <c r="D61" s="47" t="s">
        <v>5</v>
      </c>
      <c r="E61" s="47" t="s">
        <v>6</v>
      </c>
      <c r="F61" s="47" t="s">
        <v>7</v>
      </c>
      <c r="G61" s="177" t="s">
        <v>8</v>
      </c>
    </row>
    <row r="62" spans="1:7">
      <c r="A62" s="172"/>
      <c r="B62" s="34">
        <f>'Sales 4'!B189</f>
        <v>0</v>
      </c>
      <c r="C62" s="34">
        <f>'Sales 4'!C189</f>
        <v>0</v>
      </c>
      <c r="D62" s="34">
        <f>'Sales 4'!D189</f>
        <v>0</v>
      </c>
      <c r="E62" s="34">
        <f>'Sales 4'!E189</f>
        <v>0</v>
      </c>
      <c r="F62" s="34">
        <f>'Sales 4'!F189</f>
        <v>492600</v>
      </c>
      <c r="G62" s="173">
        <f>'Sales 4'!G189</f>
        <v>-492600</v>
      </c>
    </row>
    <row r="63" spans="1:7">
      <c r="A63" s="11"/>
      <c r="B63" s="1"/>
      <c r="C63" s="1"/>
      <c r="D63" s="1"/>
      <c r="E63" s="1"/>
      <c r="F63" s="1"/>
      <c r="G63" s="12"/>
    </row>
    <row r="64" spans="1:7">
      <c r="A64" s="178" t="s">
        <v>18</v>
      </c>
      <c r="B64" s="38" t="s">
        <v>3</v>
      </c>
      <c r="C64" s="38" t="s">
        <v>4</v>
      </c>
      <c r="D64" s="38" t="s">
        <v>5</v>
      </c>
      <c r="E64" s="38" t="s">
        <v>6</v>
      </c>
      <c r="F64" s="38" t="s">
        <v>19</v>
      </c>
      <c r="G64" s="179" t="s">
        <v>8</v>
      </c>
    </row>
    <row r="65" spans="1:7">
      <c r="A65" s="11"/>
      <c r="B65" s="3">
        <f>'Sales 4'!B192</f>
        <v>0</v>
      </c>
      <c r="C65" s="3">
        <f>'Sales 4'!C192</f>
        <v>0</v>
      </c>
      <c r="D65" s="3">
        <f>'Sales 4'!D192</f>
        <v>0</v>
      </c>
      <c r="E65" s="3">
        <f>'Sales 4'!E192</f>
        <v>0</v>
      </c>
      <c r="F65" s="3">
        <f>'Sales 4'!F192</f>
        <v>55000</v>
      </c>
      <c r="G65" s="99">
        <f>'Sales 4'!G192</f>
        <v>-55000</v>
      </c>
    </row>
    <row r="66" spans="1:7">
      <c r="A66" s="11"/>
      <c r="B66" s="1"/>
      <c r="C66" s="1"/>
      <c r="D66" s="1"/>
      <c r="E66" s="1"/>
      <c r="F66" s="1"/>
      <c r="G66" s="12"/>
    </row>
    <row r="67" spans="1:7" ht="16">
      <c r="A67" s="180" t="s">
        <v>22</v>
      </c>
      <c r="B67" s="107" t="s">
        <v>3</v>
      </c>
      <c r="C67" s="107" t="s">
        <v>4</v>
      </c>
      <c r="D67" s="107" t="s">
        <v>5</v>
      </c>
      <c r="E67" s="107" t="s">
        <v>6</v>
      </c>
      <c r="F67" s="107" t="s">
        <v>7</v>
      </c>
      <c r="G67" s="181" t="s">
        <v>8</v>
      </c>
    </row>
    <row r="68" spans="1:7" ht="17" thickBot="1">
      <c r="A68" s="182" t="s">
        <v>23</v>
      </c>
      <c r="B68" s="183">
        <f>'Sales 4'!B195</f>
        <v>0</v>
      </c>
      <c r="C68" s="183">
        <f>'Sales 4'!C195</f>
        <v>0</v>
      </c>
      <c r="D68" s="183">
        <f>'Sales 4'!D195</f>
        <v>0</v>
      </c>
      <c r="E68" s="183">
        <f>'Sales 4'!E195</f>
        <v>0</v>
      </c>
      <c r="F68" s="183">
        <f>'Sales 4'!F195</f>
        <v>1707600</v>
      </c>
      <c r="G68" s="184">
        <f>'Sales 4'!G195</f>
        <v>-1707600</v>
      </c>
    </row>
    <row r="69" spans="1:7" ht="16" thickBot="1">
      <c r="A69" s="185"/>
      <c r="B69" s="185"/>
      <c r="C69" s="185"/>
      <c r="D69" s="185"/>
      <c r="E69" s="185"/>
      <c r="F69" s="185"/>
      <c r="G69" s="185"/>
    </row>
    <row r="70" spans="1:7" ht="31">
      <c r="A70" s="166" t="s">
        <v>27</v>
      </c>
      <c r="B70" s="167"/>
      <c r="C70" s="167"/>
      <c r="D70" s="167"/>
      <c r="E70" s="167"/>
      <c r="F70" s="168"/>
      <c r="G70" s="169"/>
    </row>
    <row r="71" spans="1:7">
      <c r="A71" s="170" t="s">
        <v>2</v>
      </c>
      <c r="B71" s="35" t="s">
        <v>3</v>
      </c>
      <c r="C71" s="35" t="s">
        <v>4</v>
      </c>
      <c r="D71" s="35" t="s">
        <v>5</v>
      </c>
      <c r="E71" s="35" t="s">
        <v>6</v>
      </c>
      <c r="F71" s="35" t="s">
        <v>7</v>
      </c>
      <c r="G71" s="171" t="s">
        <v>8</v>
      </c>
    </row>
    <row r="72" spans="1:7">
      <c r="A72" s="172"/>
      <c r="B72" s="34">
        <f>'Sales 5'!B183</f>
        <v>0</v>
      </c>
      <c r="C72" s="34">
        <f>'Sales 5'!C183</f>
        <v>0</v>
      </c>
      <c r="D72" s="34">
        <f>'Sales 5'!D183</f>
        <v>0</v>
      </c>
      <c r="E72" s="34">
        <f>'Sales 5'!E183</f>
        <v>0</v>
      </c>
      <c r="F72" s="34">
        <f>'Sales 5'!F183</f>
        <v>600000</v>
      </c>
      <c r="G72" s="173">
        <f>'Sales 5'!G183</f>
        <v>-600000</v>
      </c>
    </row>
    <row r="73" spans="1:7">
      <c r="A73" s="172"/>
      <c r="B73" s="18"/>
      <c r="C73" s="1"/>
      <c r="D73" s="1"/>
      <c r="E73" s="1"/>
      <c r="F73" s="1"/>
      <c r="G73" s="12"/>
    </row>
    <row r="74" spans="1:7">
      <c r="A74" s="174" t="s">
        <v>13</v>
      </c>
      <c r="B74" s="46" t="s">
        <v>3</v>
      </c>
      <c r="C74" s="46" t="s">
        <v>4</v>
      </c>
      <c r="D74" s="46" t="s">
        <v>5</v>
      </c>
      <c r="E74" s="46" t="s">
        <v>6</v>
      </c>
      <c r="F74" s="46" t="s">
        <v>7</v>
      </c>
      <c r="G74" s="175" t="s">
        <v>8</v>
      </c>
    </row>
    <row r="75" spans="1:7">
      <c r="A75" s="172"/>
      <c r="B75" s="34">
        <f>'Sales 5'!B186</f>
        <v>0</v>
      </c>
      <c r="C75" s="34">
        <f>'Sales 5'!C186</f>
        <v>0</v>
      </c>
      <c r="D75" s="34">
        <f>'Sales 5'!D186</f>
        <v>0</v>
      </c>
      <c r="E75" s="34">
        <f>'Sales 5'!E186</f>
        <v>0</v>
      </c>
      <c r="F75" s="34">
        <f>'Sales 5'!F186</f>
        <v>560000</v>
      </c>
      <c r="G75" s="173">
        <f>'Sales 5'!G186</f>
        <v>-560000</v>
      </c>
    </row>
    <row r="76" spans="1:7">
      <c r="A76" s="172"/>
      <c r="B76" s="18"/>
      <c r="C76" s="1"/>
      <c r="D76" s="1"/>
      <c r="E76" s="1"/>
      <c r="F76" s="1"/>
      <c r="G76" s="12"/>
    </row>
    <row r="77" spans="1:7">
      <c r="A77" s="176" t="s">
        <v>16</v>
      </c>
      <c r="B77" s="47" t="s">
        <v>3</v>
      </c>
      <c r="C77" s="47" t="s">
        <v>4</v>
      </c>
      <c r="D77" s="47" t="s">
        <v>5</v>
      </c>
      <c r="E77" s="47" t="s">
        <v>6</v>
      </c>
      <c r="F77" s="47" t="s">
        <v>7</v>
      </c>
      <c r="G77" s="177" t="s">
        <v>8</v>
      </c>
    </row>
    <row r="78" spans="1:7">
      <c r="A78" s="172"/>
      <c r="B78" s="34">
        <f>'Sales 5'!B189</f>
        <v>0</v>
      </c>
      <c r="C78" s="34">
        <f>'Sales 5'!C189</f>
        <v>0</v>
      </c>
      <c r="D78" s="34">
        <f>'Sales 5'!D189</f>
        <v>0</v>
      </c>
      <c r="E78" s="34">
        <f>'Sales 5'!E189</f>
        <v>0</v>
      </c>
      <c r="F78" s="34">
        <f>'Sales 5'!F189</f>
        <v>492600</v>
      </c>
      <c r="G78" s="173">
        <f>'Sales 5'!G189</f>
        <v>-492600</v>
      </c>
    </row>
    <row r="79" spans="1:7">
      <c r="A79" s="11"/>
      <c r="B79" s="1"/>
      <c r="C79" s="1"/>
      <c r="D79" s="1"/>
      <c r="E79" s="1"/>
      <c r="F79" s="1"/>
      <c r="G79" s="12"/>
    </row>
    <row r="80" spans="1:7">
      <c r="A80" s="178" t="s">
        <v>18</v>
      </c>
      <c r="B80" s="38" t="s">
        <v>3</v>
      </c>
      <c r="C80" s="38" t="s">
        <v>4</v>
      </c>
      <c r="D80" s="38" t="s">
        <v>5</v>
      </c>
      <c r="E80" s="38" t="s">
        <v>6</v>
      </c>
      <c r="F80" s="38" t="s">
        <v>19</v>
      </c>
      <c r="G80" s="179" t="s">
        <v>8</v>
      </c>
    </row>
    <row r="81" spans="1:7">
      <c r="A81" s="11"/>
      <c r="B81" s="3">
        <f>'Sales 5'!B192</f>
        <v>0</v>
      </c>
      <c r="C81" s="3">
        <f>'Sales 5'!C192</f>
        <v>0</v>
      </c>
      <c r="D81" s="3">
        <f>'Sales 5'!D192</f>
        <v>0</v>
      </c>
      <c r="E81" s="3">
        <f>'Sales 5'!E192</f>
        <v>0</v>
      </c>
      <c r="F81" s="3">
        <f>'Sales 5'!F192</f>
        <v>55000</v>
      </c>
      <c r="G81" s="99">
        <f>'Sales 5'!G192</f>
        <v>-55000</v>
      </c>
    </row>
    <row r="82" spans="1:7">
      <c r="A82" s="11"/>
      <c r="B82" s="1"/>
      <c r="C82" s="1"/>
      <c r="D82" s="1"/>
      <c r="E82" s="1"/>
      <c r="F82" s="1"/>
      <c r="G82" s="12"/>
    </row>
    <row r="83" spans="1:7" ht="16">
      <c r="A83" s="180" t="s">
        <v>22</v>
      </c>
      <c r="B83" s="107" t="s">
        <v>3</v>
      </c>
      <c r="C83" s="107" t="s">
        <v>4</v>
      </c>
      <c r="D83" s="107" t="s">
        <v>5</v>
      </c>
      <c r="E83" s="107" t="s">
        <v>6</v>
      </c>
      <c r="F83" s="107" t="s">
        <v>7</v>
      </c>
      <c r="G83" s="181" t="s">
        <v>8</v>
      </c>
    </row>
    <row r="84" spans="1:7" ht="17" thickBot="1">
      <c r="A84" s="182" t="s">
        <v>23</v>
      </c>
      <c r="B84" s="183">
        <f>'Sales CB'!B259</f>
        <v>0</v>
      </c>
      <c r="C84" s="183">
        <f>'Sales CB'!C259</f>
        <v>0</v>
      </c>
      <c r="D84" s="183">
        <f>'Sales CB'!D259</f>
        <v>0</v>
      </c>
      <c r="E84" s="183">
        <f>'Sales CB'!E259</f>
        <v>0</v>
      </c>
      <c r="F84" s="183">
        <f>'Sales CB'!F259</f>
        <v>0</v>
      </c>
      <c r="G84" s="184">
        <f>'Sales CB'!G259</f>
        <v>0</v>
      </c>
    </row>
    <row r="85" spans="1:7">
      <c r="A85" s="6"/>
      <c r="B85" s="6"/>
      <c r="C85" s="6"/>
      <c r="D85" s="6"/>
      <c r="E85" s="6"/>
      <c r="F85" s="6"/>
      <c r="G85" s="6"/>
    </row>
    <row r="86" spans="1:7" ht="16" thickBot="1">
      <c r="A86" s="4"/>
      <c r="B86" s="4"/>
      <c r="C86" s="4"/>
      <c r="D86" s="4"/>
      <c r="E86" s="4"/>
      <c r="F86" s="4"/>
      <c r="G86" s="4"/>
    </row>
    <row r="87" spans="1:7" ht="31">
      <c r="A87" s="252" t="s">
        <v>28</v>
      </c>
      <c r="B87" s="253"/>
      <c r="C87" s="167"/>
      <c r="D87" s="167"/>
      <c r="E87" s="167"/>
      <c r="F87" s="168"/>
      <c r="G87" s="169"/>
    </row>
    <row r="88" spans="1:7">
      <c r="A88" s="170" t="s">
        <v>2</v>
      </c>
      <c r="B88" s="35" t="s">
        <v>3</v>
      </c>
      <c r="C88" s="35" t="s">
        <v>4</v>
      </c>
      <c r="D88" s="35" t="s">
        <v>5</v>
      </c>
      <c r="E88" s="35" t="s">
        <v>6</v>
      </c>
      <c r="F88" s="35" t="s">
        <v>7</v>
      </c>
      <c r="G88" s="171" t="s">
        <v>8</v>
      </c>
    </row>
    <row r="89" spans="1:7">
      <c r="A89" s="172"/>
      <c r="B89" s="34">
        <f t="shared" ref="B89:G89" si="0">B72+B56+B40+B24+B8</f>
        <v>0</v>
      </c>
      <c r="C89" s="34">
        <f t="shared" si="0"/>
        <v>0</v>
      </c>
      <c r="D89" s="34">
        <f t="shared" si="0"/>
        <v>0</v>
      </c>
      <c r="E89" s="34">
        <f t="shared" si="0"/>
        <v>0</v>
      </c>
      <c r="F89" s="34">
        <f t="shared" si="0"/>
        <v>3100000</v>
      </c>
      <c r="G89" s="173">
        <f t="shared" si="0"/>
        <v>-3100000</v>
      </c>
    </row>
    <row r="90" spans="1:7">
      <c r="A90" s="172"/>
      <c r="B90" s="18"/>
      <c r="C90" s="1"/>
      <c r="D90" s="1"/>
      <c r="E90" s="1"/>
      <c r="F90" s="1"/>
      <c r="G90" s="12"/>
    </row>
    <row r="91" spans="1:7">
      <c r="A91" s="174" t="s">
        <v>13</v>
      </c>
      <c r="B91" s="46" t="s">
        <v>3</v>
      </c>
      <c r="C91" s="46" t="s">
        <v>4</v>
      </c>
      <c r="D91" s="46" t="s">
        <v>5</v>
      </c>
      <c r="E91" s="46" t="s">
        <v>6</v>
      </c>
      <c r="F91" s="46" t="s">
        <v>7</v>
      </c>
      <c r="G91" s="175" t="s">
        <v>8</v>
      </c>
    </row>
    <row r="92" spans="1:7">
      <c r="A92" s="172"/>
      <c r="B92" s="34">
        <f t="shared" ref="B92:G92" si="1">B75+B59+B43+B27+B11</f>
        <v>322227.5</v>
      </c>
      <c r="C92" s="34">
        <f t="shared" si="1"/>
        <v>54835.5</v>
      </c>
      <c r="D92" s="34">
        <f t="shared" si="1"/>
        <v>14263.0625</v>
      </c>
      <c r="E92" s="34">
        <f t="shared" si="1"/>
        <v>44172.4375</v>
      </c>
      <c r="F92" s="34">
        <f t="shared" si="1"/>
        <v>3140000</v>
      </c>
      <c r="G92" s="173">
        <f t="shared" si="1"/>
        <v>-2835772.5</v>
      </c>
    </row>
    <row r="93" spans="1:7">
      <c r="A93" s="172"/>
      <c r="B93" s="18"/>
      <c r="C93" s="1"/>
      <c r="D93" s="1"/>
      <c r="E93" s="1"/>
      <c r="F93" s="1"/>
      <c r="G93" s="12"/>
    </row>
    <row r="94" spans="1:7">
      <c r="A94" s="176" t="s">
        <v>16</v>
      </c>
      <c r="B94" s="47" t="s">
        <v>3</v>
      </c>
      <c r="C94" s="47" t="s">
        <v>4</v>
      </c>
      <c r="D94" s="47" t="s">
        <v>5</v>
      </c>
      <c r="E94" s="47" t="s">
        <v>6</v>
      </c>
      <c r="F94" s="47" t="s">
        <v>7</v>
      </c>
      <c r="G94" s="177" t="s">
        <v>8</v>
      </c>
    </row>
    <row r="95" spans="1:7">
      <c r="A95" s="172"/>
      <c r="B95" s="34">
        <f t="shared" ref="B95:G95" si="2">B78+B62+B46+B30+B14</f>
        <v>14840</v>
      </c>
      <c r="C95" s="34">
        <f t="shared" si="2"/>
        <v>1484</v>
      </c>
      <c r="D95" s="34">
        <f t="shared" si="2"/>
        <v>742</v>
      </c>
      <c r="E95" s="34">
        <f t="shared" si="2"/>
        <v>742</v>
      </c>
      <c r="F95" s="34">
        <f t="shared" si="2"/>
        <v>2448000</v>
      </c>
      <c r="G95" s="173">
        <f t="shared" si="2"/>
        <v>-2433160</v>
      </c>
    </row>
    <row r="96" spans="1:7">
      <c r="A96" s="11"/>
      <c r="B96" s="1"/>
      <c r="C96" s="1"/>
      <c r="D96" s="1"/>
      <c r="E96" s="1"/>
      <c r="F96" s="1"/>
      <c r="G96" s="12"/>
    </row>
    <row r="97" spans="1:7">
      <c r="A97" s="178" t="s">
        <v>18</v>
      </c>
      <c r="B97" s="38" t="s">
        <v>3</v>
      </c>
      <c r="C97" s="38" t="s">
        <v>4</v>
      </c>
      <c r="D97" s="38" t="s">
        <v>5</v>
      </c>
      <c r="E97" s="38" t="s">
        <v>6</v>
      </c>
      <c r="F97" s="38" t="s">
        <v>19</v>
      </c>
      <c r="G97" s="179" t="s">
        <v>8</v>
      </c>
    </row>
    <row r="98" spans="1:7">
      <c r="A98" s="11"/>
      <c r="B98" s="3">
        <f t="shared" ref="B98:G98" si="3">B81+B65+B49+B33+B17</f>
        <v>110630</v>
      </c>
      <c r="C98" s="3">
        <f t="shared" si="3"/>
        <v>17669</v>
      </c>
      <c r="D98" s="3">
        <f t="shared" si="3"/>
        <v>5553.9</v>
      </c>
      <c r="E98" s="3">
        <f t="shared" si="3"/>
        <v>12115.1</v>
      </c>
      <c r="F98" s="3">
        <f t="shared" si="3"/>
        <v>275000</v>
      </c>
      <c r="G98" s="99">
        <f t="shared" si="3"/>
        <v>-275000</v>
      </c>
    </row>
    <row r="99" spans="1:7">
      <c r="A99" s="11"/>
      <c r="B99" s="1"/>
      <c r="C99" s="1"/>
      <c r="D99" s="1"/>
      <c r="E99" s="1"/>
      <c r="F99" s="1"/>
      <c r="G99" s="12"/>
    </row>
    <row r="100" spans="1:7" ht="16">
      <c r="A100" s="180" t="s">
        <v>22</v>
      </c>
      <c r="B100" s="107" t="s">
        <v>3</v>
      </c>
      <c r="C100" s="107" t="s">
        <v>4</v>
      </c>
      <c r="D100" s="107" t="s">
        <v>5</v>
      </c>
      <c r="E100" s="107" t="s">
        <v>6</v>
      </c>
      <c r="F100" s="107" t="s">
        <v>7</v>
      </c>
      <c r="G100" s="181" t="s">
        <v>8</v>
      </c>
    </row>
    <row r="101" spans="1:7" ht="17" thickBot="1">
      <c r="A101" s="182" t="s">
        <v>23</v>
      </c>
      <c r="B101" s="183">
        <f>B98+B95+B92+B89</f>
        <v>447697.5</v>
      </c>
      <c r="C101" s="183">
        <f t="shared" ref="C101:G101" si="4">C98+C95+C92+C89</f>
        <v>73988.5</v>
      </c>
      <c r="D101" s="183">
        <f t="shared" si="4"/>
        <v>20558.962500000001</v>
      </c>
      <c r="E101" s="183">
        <f t="shared" si="4"/>
        <v>57029.537499999999</v>
      </c>
      <c r="F101" s="183">
        <f t="shared" si="4"/>
        <v>8963000</v>
      </c>
      <c r="G101" s="184">
        <f t="shared" si="4"/>
        <v>-8643932.5</v>
      </c>
    </row>
    <row r="104" spans="1:7" ht="31">
      <c r="A104" s="254" t="s">
        <v>29</v>
      </c>
      <c r="B104" s="254"/>
      <c r="C104" s="164"/>
      <c r="D104" s="164"/>
      <c r="E104" s="164"/>
    </row>
    <row r="105" spans="1:7">
      <c r="A105" s="18"/>
      <c r="B105" s="34"/>
    </row>
    <row r="106" spans="1:7">
      <c r="A106" s="18" t="str">
        <f>A6</f>
        <v>Sales 1 - CB</v>
      </c>
      <c r="B106" s="34">
        <f>'Sales CB'!D204</f>
        <v>33000</v>
      </c>
    </row>
    <row r="107" spans="1:7">
      <c r="A107" s="18" t="str">
        <f>A22</f>
        <v>Sales 2 - GL</v>
      </c>
      <c r="B107" s="34">
        <f>'Sales GL'!D240</f>
        <v>51425.112500000003</v>
      </c>
    </row>
    <row r="108" spans="1:7">
      <c r="A108" s="18" t="str">
        <f>A38</f>
        <v>Sales 3 - TV</v>
      </c>
      <c r="B108" s="34">
        <f>'Sales TV'!D216</f>
        <v>2133.85</v>
      </c>
    </row>
    <row r="109" spans="1:7">
      <c r="A109" s="18" t="str">
        <f>A54</f>
        <v>Sales 4</v>
      </c>
      <c r="B109" s="34">
        <f>'Sales 4'!D204</f>
        <v>0</v>
      </c>
    </row>
    <row r="110" spans="1:7">
      <c r="A110" s="18" t="str">
        <f>A70</f>
        <v>Sales 5</v>
      </c>
      <c r="B110" s="34">
        <f>'Sales 5'!D204</f>
        <v>0</v>
      </c>
    </row>
    <row r="111" spans="1:7">
      <c r="A111" s="18"/>
      <c r="B111" s="34"/>
    </row>
    <row r="112" spans="1:7">
      <c r="A112" s="18"/>
      <c r="B112" s="18"/>
    </row>
    <row r="113" spans="1:2" ht="16">
      <c r="A113" s="106" t="s">
        <v>30</v>
      </c>
      <c r="B113" s="165">
        <f>SUM(B105:B112)</f>
        <v>86558.962500000009</v>
      </c>
    </row>
    <row r="114" spans="1:2" ht="16">
      <c r="A114" s="106" t="s">
        <v>23</v>
      </c>
      <c r="B114" s="108"/>
    </row>
    <row r="117" spans="1:2" ht="31">
      <c r="A117" s="254" t="s">
        <v>28</v>
      </c>
      <c r="B117" s="254"/>
    </row>
    <row r="118" spans="1:2" ht="26">
      <c r="A118" s="186" t="s">
        <v>31</v>
      </c>
      <c r="B118" s="187">
        <f>E101</f>
        <v>57029.537499999999</v>
      </c>
    </row>
    <row r="119" spans="1:2" ht="26">
      <c r="A119" s="186" t="s">
        <v>32</v>
      </c>
      <c r="B119" s="187">
        <f>B113</f>
        <v>86558.962500000009</v>
      </c>
    </row>
    <row r="120" spans="1:2" ht="26">
      <c r="A120" s="186" t="s">
        <v>33</v>
      </c>
      <c r="B120" s="187">
        <f>B118-B119</f>
        <v>-29529.42500000001</v>
      </c>
    </row>
  </sheetData>
  <mergeCells count="4">
    <mergeCell ref="A87:B87"/>
    <mergeCell ref="A104:B104"/>
    <mergeCell ref="A117:B117"/>
    <mergeCell ref="A3:G5"/>
  </mergeCells>
  <phoneticPr fontId="2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C37E-BECE-4A20-9F48-BD754B035AAB}">
  <sheetPr>
    <tabColor theme="1"/>
  </sheetPr>
  <dimension ref="A1:P221"/>
  <sheetViews>
    <sheetView topLeftCell="A155" zoomScale="75" zoomScaleNormal="110" workbookViewId="0">
      <selection activeCell="F12" sqref="F12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6" bestFit="1" customWidth="1"/>
    <col min="9" max="9" width="18.6640625" bestFit="1" customWidth="1"/>
    <col min="10" max="10" width="37.33203125" bestFit="1" customWidth="1"/>
    <col min="11" max="11" width="16.5" style="110" bestFit="1" customWidth="1"/>
    <col min="12" max="12" width="16.5" bestFit="1" customWidth="1"/>
    <col min="14" max="14" width="16.1640625" bestFit="1" customWidth="1"/>
    <col min="16" max="16" width="14.6640625" bestFit="1" customWidth="1"/>
  </cols>
  <sheetData>
    <row r="1" spans="1:11" ht="32" thickBot="1">
      <c r="A1" s="260" t="s">
        <v>208</v>
      </c>
      <c r="B1" s="261"/>
      <c r="C1" s="261"/>
      <c r="D1" s="261"/>
      <c r="E1" s="261"/>
      <c r="F1" s="261"/>
      <c r="G1" s="261"/>
      <c r="H1" s="261"/>
      <c r="I1" s="284"/>
      <c r="J1" s="191"/>
      <c r="K1" s="197"/>
    </row>
    <row r="2" spans="1:11" s="87" customFormat="1" ht="32" thickBot="1">
      <c r="A2" s="285" t="s">
        <v>35</v>
      </c>
      <c r="B2" s="286"/>
      <c r="C2" s="286"/>
      <c r="D2" s="286"/>
      <c r="E2" s="286"/>
      <c r="F2" s="286"/>
      <c r="G2" s="286"/>
      <c r="H2" s="286"/>
      <c r="I2" s="287"/>
      <c r="J2" s="191"/>
    </row>
    <row r="3" spans="1:11" s="17" customFormat="1" ht="37" customHeight="1" thickBot="1">
      <c r="A3" s="199" t="s">
        <v>37</v>
      </c>
      <c r="B3" s="199" t="s">
        <v>38</v>
      </c>
      <c r="C3" s="200" t="s">
        <v>39</v>
      </c>
      <c r="D3" s="199" t="s">
        <v>3</v>
      </c>
      <c r="E3" s="199" t="s">
        <v>40</v>
      </c>
      <c r="F3" s="200" t="s">
        <v>41</v>
      </c>
      <c r="G3" s="200" t="s">
        <v>42</v>
      </c>
      <c r="H3" s="199" t="s">
        <v>7</v>
      </c>
      <c r="I3" s="201" t="s">
        <v>36</v>
      </c>
    </row>
    <row r="4" spans="1:11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7"/>
      <c r="I4" s="6"/>
      <c r="K4"/>
    </row>
    <row r="5" spans="1:11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2"/>
      <c r="I5" s="1"/>
      <c r="K5"/>
    </row>
    <row r="6" spans="1:11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1">F6*20%</f>
        <v>0</v>
      </c>
      <c r="H6" s="2"/>
      <c r="I6" s="1"/>
      <c r="K6"/>
    </row>
    <row r="7" spans="1:11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1"/>
        <v>0</v>
      </c>
      <c r="H7" s="2"/>
      <c r="I7" s="1"/>
      <c r="K7"/>
    </row>
    <row r="8" spans="1:11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1"/>
        <v>0</v>
      </c>
      <c r="H8" s="2"/>
      <c r="I8" s="1"/>
      <c r="K8"/>
    </row>
    <row r="9" spans="1:11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1"/>
        <v>0</v>
      </c>
      <c r="H9" s="2"/>
      <c r="I9" s="1"/>
      <c r="K9"/>
    </row>
    <row r="10" spans="1:11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1"/>
        <v>0</v>
      </c>
      <c r="H10" s="2"/>
      <c r="I10" s="1"/>
      <c r="K10"/>
    </row>
    <row r="11" spans="1:11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1"/>
        <v>0</v>
      </c>
      <c r="H11" s="2"/>
      <c r="I11" s="1"/>
      <c r="K11"/>
    </row>
    <row r="12" spans="1:11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1"/>
        <v>0</v>
      </c>
      <c r="H12" s="2"/>
      <c r="I12" s="1"/>
      <c r="K12"/>
    </row>
    <row r="13" spans="1:11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1"/>
        <v>0</v>
      </c>
      <c r="H13" s="2"/>
      <c r="I13" s="1"/>
      <c r="K13"/>
    </row>
    <row r="14" spans="1:11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1"/>
        <v>0</v>
      </c>
      <c r="H14" s="2"/>
      <c r="I14" s="1"/>
      <c r="K14"/>
    </row>
    <row r="15" spans="1:11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1"/>
        <v>0</v>
      </c>
      <c r="H15" s="2"/>
      <c r="I15" s="1"/>
      <c r="K15"/>
    </row>
    <row r="16" spans="1:11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1"/>
        <v>0</v>
      </c>
      <c r="H16" s="2"/>
      <c r="I16" s="1"/>
      <c r="K16"/>
    </row>
    <row r="17" spans="1:11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1"/>
        <v>0</v>
      </c>
      <c r="H17" s="2"/>
      <c r="I17" s="1"/>
      <c r="K17"/>
    </row>
    <row r="18" spans="1:11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1"/>
        <v>0</v>
      </c>
      <c r="H18" s="2"/>
      <c r="I18" s="1"/>
      <c r="K18"/>
    </row>
    <row r="19" spans="1:11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1"/>
        <v>0</v>
      </c>
      <c r="H19" s="2"/>
      <c r="I19" s="1"/>
      <c r="K19"/>
    </row>
    <row r="20" spans="1:11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1"/>
        <v>0</v>
      </c>
      <c r="H20" s="2"/>
      <c r="I20" s="1"/>
      <c r="K20"/>
    </row>
    <row r="21" spans="1:11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1"/>
        <v>0</v>
      </c>
      <c r="H21" s="2"/>
      <c r="I21" s="1"/>
      <c r="K21"/>
    </row>
    <row r="22" spans="1:11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1"/>
        <v>0</v>
      </c>
      <c r="H22" s="2"/>
      <c r="I22" s="1"/>
      <c r="K22"/>
    </row>
    <row r="23" spans="1:11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1"/>
        <v>0</v>
      </c>
      <c r="H23" s="2"/>
      <c r="I23" s="1"/>
      <c r="K23"/>
    </row>
    <row r="24" spans="1:11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1"/>
        <v>0</v>
      </c>
      <c r="H24" s="2"/>
      <c r="I24" s="1"/>
      <c r="K24"/>
    </row>
    <row r="25" spans="1:11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1"/>
        <v>0</v>
      </c>
      <c r="H25" s="5"/>
      <c r="I25" s="4"/>
      <c r="K25"/>
    </row>
    <row r="26" spans="1:11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32">
        <f>J183</f>
        <v>700000</v>
      </c>
      <c r="I26" s="133">
        <f>D26-H26</f>
        <v>-700000</v>
      </c>
      <c r="K26"/>
    </row>
    <row r="27" spans="1:11" ht="16" thickBot="1"/>
    <row r="28" spans="1:11" s="87" customFormat="1" ht="32" thickBot="1">
      <c r="A28" s="281" t="s">
        <v>45</v>
      </c>
      <c r="B28" s="282"/>
      <c r="C28" s="282"/>
      <c r="D28" s="282"/>
      <c r="E28" s="282"/>
      <c r="F28" s="282"/>
      <c r="G28" s="282"/>
      <c r="H28" s="282"/>
      <c r="I28" s="283"/>
      <c r="J28" s="191"/>
    </row>
    <row r="29" spans="1:11" s="20" customFormat="1" ht="26" customHeight="1" thickBot="1">
      <c r="A29" s="193" t="s">
        <v>37</v>
      </c>
      <c r="B29" s="194" t="s">
        <v>38</v>
      </c>
      <c r="C29" s="195" t="s">
        <v>9</v>
      </c>
      <c r="D29" s="194" t="s">
        <v>3</v>
      </c>
      <c r="E29" s="195" t="s">
        <v>48</v>
      </c>
      <c r="F29" s="194" t="s">
        <v>49</v>
      </c>
      <c r="G29" s="196" t="s">
        <v>44</v>
      </c>
      <c r="H29" s="196" t="s">
        <v>7</v>
      </c>
      <c r="I29" s="196" t="s">
        <v>36</v>
      </c>
    </row>
    <row r="30" spans="1:11" s="20" customFormat="1" ht="21.75" customHeight="1">
      <c r="A30" s="91" t="s">
        <v>50</v>
      </c>
      <c r="B30" s="92"/>
      <c r="C30" s="93"/>
      <c r="D30" s="92"/>
      <c r="E30" s="93"/>
      <c r="F30" s="92"/>
      <c r="G30" s="134"/>
      <c r="H30" s="145"/>
      <c r="I30" s="92"/>
    </row>
    <row r="31" spans="1:11">
      <c r="A31" s="1"/>
      <c r="B31" s="1"/>
      <c r="C31" s="1"/>
      <c r="D31" s="2"/>
      <c r="E31" s="41">
        <v>7.4999999999999997E-2</v>
      </c>
      <c r="F31" s="3">
        <f t="shared" ref="F31:F39" si="2">E31*D31</f>
        <v>0</v>
      </c>
      <c r="G31" s="135"/>
      <c r="H31" s="2"/>
      <c r="I31" s="1"/>
      <c r="K31"/>
    </row>
    <row r="32" spans="1:11">
      <c r="A32" s="1"/>
      <c r="B32" s="1"/>
      <c r="C32" s="1"/>
      <c r="D32" s="2"/>
      <c r="E32" s="41">
        <v>7.4999999999999997E-2</v>
      </c>
      <c r="F32" s="3">
        <f t="shared" si="2"/>
        <v>0</v>
      </c>
      <c r="G32" s="135"/>
      <c r="H32" s="2"/>
      <c r="I32" s="1"/>
      <c r="K32"/>
    </row>
    <row r="33" spans="1:11">
      <c r="A33" s="1"/>
      <c r="B33" s="1"/>
      <c r="C33" s="1"/>
      <c r="D33" s="2"/>
      <c r="E33" s="41">
        <v>7.4999999999999997E-2</v>
      </c>
      <c r="F33" s="3">
        <f t="shared" si="2"/>
        <v>0</v>
      </c>
      <c r="G33" s="135"/>
      <c r="H33" s="2"/>
      <c r="I33" s="1"/>
      <c r="K33"/>
    </row>
    <row r="34" spans="1:11">
      <c r="A34" s="1"/>
      <c r="B34" s="1"/>
      <c r="C34" s="1"/>
      <c r="D34" s="2"/>
      <c r="E34" s="41">
        <v>7.4999999999999997E-2</v>
      </c>
      <c r="F34" s="3">
        <f t="shared" si="2"/>
        <v>0</v>
      </c>
      <c r="G34" s="135"/>
      <c r="H34" s="2"/>
      <c r="I34" s="1"/>
      <c r="K34"/>
    </row>
    <row r="35" spans="1:11">
      <c r="A35" s="1"/>
      <c r="B35" s="1"/>
      <c r="C35" s="1"/>
      <c r="D35" s="2"/>
      <c r="E35" s="41">
        <v>7.4999999999999997E-2</v>
      </c>
      <c r="F35" s="3">
        <f t="shared" si="2"/>
        <v>0</v>
      </c>
      <c r="G35" s="135"/>
      <c r="H35" s="2"/>
      <c r="I35" s="1"/>
      <c r="K35"/>
    </row>
    <row r="36" spans="1:11">
      <c r="A36" s="1"/>
      <c r="B36" s="1"/>
      <c r="C36" s="1"/>
      <c r="D36" s="2"/>
      <c r="E36" s="41">
        <v>7.4999999999999997E-2</v>
      </c>
      <c r="F36" s="3">
        <f t="shared" si="2"/>
        <v>0</v>
      </c>
      <c r="G36" s="135"/>
      <c r="H36" s="2"/>
      <c r="I36" s="1"/>
      <c r="K36"/>
    </row>
    <row r="37" spans="1:11">
      <c r="A37" s="1"/>
      <c r="B37" s="1"/>
      <c r="C37" s="1"/>
      <c r="D37" s="2"/>
      <c r="E37" s="41">
        <v>7.4999999999999997E-2</v>
      </c>
      <c r="F37" s="3">
        <f t="shared" si="2"/>
        <v>0</v>
      </c>
      <c r="G37" s="135"/>
      <c r="H37" s="2"/>
      <c r="I37" s="1"/>
      <c r="K37"/>
    </row>
    <row r="38" spans="1:11">
      <c r="A38" s="1"/>
      <c r="B38" s="1"/>
      <c r="C38" s="1"/>
      <c r="D38" s="2"/>
      <c r="E38" s="41">
        <v>7.4999999999999997E-2</v>
      </c>
      <c r="F38" s="3">
        <f t="shared" si="2"/>
        <v>0</v>
      </c>
      <c r="G38" s="135"/>
      <c r="H38" s="2"/>
      <c r="I38" s="1"/>
      <c r="K38"/>
    </row>
    <row r="39" spans="1:11" ht="16" thickBot="1">
      <c r="A39" s="1"/>
      <c r="B39" s="1"/>
      <c r="C39" s="1"/>
      <c r="D39" s="2"/>
      <c r="E39" s="41">
        <v>7.4999999999999997E-2</v>
      </c>
      <c r="F39" s="3">
        <f t="shared" si="2"/>
        <v>0</v>
      </c>
      <c r="G39" s="135"/>
      <c r="H39" s="5"/>
      <c r="I39" s="4"/>
      <c r="K39"/>
    </row>
    <row r="40" spans="1:11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36"/>
      <c r="H40" s="132">
        <f>J195</f>
        <v>50000</v>
      </c>
      <c r="I40" s="133">
        <f>D40-H40</f>
        <v>-50000</v>
      </c>
      <c r="K40"/>
    </row>
    <row r="41" spans="1:11">
      <c r="A41" s="11"/>
      <c r="B41" s="22"/>
      <c r="C41" s="22"/>
      <c r="D41" s="2"/>
      <c r="E41" s="36"/>
      <c r="F41" s="3"/>
      <c r="G41" s="135"/>
      <c r="H41" s="7"/>
      <c r="I41" s="6"/>
      <c r="K41"/>
    </row>
    <row r="42" spans="1:11">
      <c r="A42" s="88" t="s">
        <v>52</v>
      </c>
      <c r="B42" s="22"/>
      <c r="C42" s="22"/>
      <c r="D42" s="2"/>
      <c r="E42" s="36"/>
      <c r="F42" s="3"/>
      <c r="G42" s="135"/>
      <c r="H42" s="2"/>
      <c r="I42" s="1"/>
      <c r="K42"/>
    </row>
    <row r="43" spans="1:11">
      <c r="A43" s="11"/>
      <c r="B43" s="22"/>
      <c r="C43" s="22"/>
      <c r="D43" s="2"/>
      <c r="E43" s="36">
        <v>3.5000000000000003E-2</v>
      </c>
      <c r="F43" s="3">
        <f t="shared" ref="F43:F50" si="3">E43*D43</f>
        <v>0</v>
      </c>
      <c r="G43" s="135"/>
      <c r="H43" s="2"/>
      <c r="I43" s="1"/>
      <c r="K43"/>
    </row>
    <row r="44" spans="1:11">
      <c r="A44" s="11"/>
      <c r="B44" s="22"/>
      <c r="C44" s="22"/>
      <c r="D44" s="2"/>
      <c r="E44" s="36">
        <v>3.5000000000000003E-2</v>
      </c>
      <c r="F44" s="3">
        <f t="shared" si="3"/>
        <v>0</v>
      </c>
      <c r="G44" s="135"/>
      <c r="H44" s="2"/>
      <c r="I44" s="1"/>
      <c r="K44"/>
    </row>
    <row r="45" spans="1:11">
      <c r="A45" s="11"/>
      <c r="B45" s="22"/>
      <c r="C45" s="22"/>
      <c r="D45" s="2"/>
      <c r="E45" s="36">
        <v>3.5000000000000003E-2</v>
      </c>
      <c r="F45" s="3">
        <f t="shared" si="3"/>
        <v>0</v>
      </c>
      <c r="G45" s="135"/>
      <c r="H45" s="2"/>
      <c r="I45" s="1"/>
      <c r="K45"/>
    </row>
    <row r="46" spans="1:11">
      <c r="A46" s="11"/>
      <c r="B46" s="22"/>
      <c r="C46" s="22"/>
      <c r="D46" s="2"/>
      <c r="E46" s="36">
        <v>3.5000000000000003E-2</v>
      </c>
      <c r="F46" s="3">
        <f t="shared" si="3"/>
        <v>0</v>
      </c>
      <c r="G46" s="135"/>
      <c r="H46" s="2"/>
      <c r="I46" s="1"/>
      <c r="K46"/>
    </row>
    <row r="47" spans="1:11">
      <c r="A47" s="11"/>
      <c r="B47" s="22"/>
      <c r="C47" s="22"/>
      <c r="D47" s="2"/>
      <c r="E47" s="36">
        <v>3.5000000000000003E-2</v>
      </c>
      <c r="F47" s="3">
        <f t="shared" si="3"/>
        <v>0</v>
      </c>
      <c r="G47" s="135"/>
      <c r="H47" s="2"/>
      <c r="I47" s="1"/>
      <c r="K47"/>
    </row>
    <row r="48" spans="1:11">
      <c r="A48" s="11"/>
      <c r="B48" s="22"/>
      <c r="C48" s="22"/>
      <c r="D48" s="2"/>
      <c r="E48" s="36">
        <v>3.5000000000000003E-2</v>
      </c>
      <c r="F48" s="3">
        <f t="shared" si="3"/>
        <v>0</v>
      </c>
      <c r="G48" s="135"/>
      <c r="H48" s="2"/>
      <c r="I48" s="1"/>
      <c r="K48"/>
    </row>
    <row r="49" spans="1:11">
      <c r="A49" s="11"/>
      <c r="B49" s="22"/>
      <c r="C49" s="22"/>
      <c r="D49" s="2"/>
      <c r="E49" s="36">
        <v>3.5000000000000003E-2</v>
      </c>
      <c r="F49" s="3">
        <f t="shared" si="3"/>
        <v>0</v>
      </c>
      <c r="G49" s="135"/>
      <c r="H49" s="2"/>
      <c r="I49" s="1"/>
      <c r="K49"/>
    </row>
    <row r="50" spans="1:11" ht="16" thickBot="1">
      <c r="A50" s="11"/>
      <c r="B50" s="22"/>
      <c r="C50" s="22"/>
      <c r="D50" s="2"/>
      <c r="E50" s="36">
        <v>3.5000000000000003E-2</v>
      </c>
      <c r="F50" s="3">
        <f t="shared" si="3"/>
        <v>0</v>
      </c>
      <c r="G50" s="135"/>
      <c r="H50" s="5"/>
      <c r="I50" s="4"/>
      <c r="K50"/>
    </row>
    <row r="51" spans="1:11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36"/>
      <c r="H51" s="132">
        <f>J193</f>
        <v>800000</v>
      </c>
      <c r="I51" s="133">
        <f>D51-H51</f>
        <v>-800000</v>
      </c>
      <c r="K51"/>
    </row>
    <row r="52" spans="1:11">
      <c r="A52" s="90" t="s">
        <v>54</v>
      </c>
      <c r="B52" s="22"/>
      <c r="C52" s="22"/>
      <c r="D52" s="2"/>
      <c r="E52" s="36"/>
      <c r="F52" s="3"/>
      <c r="G52" s="135"/>
      <c r="H52" s="7"/>
      <c r="I52" s="6"/>
      <c r="K52"/>
    </row>
    <row r="53" spans="1:11">
      <c r="A53" s="11"/>
      <c r="B53" s="22"/>
      <c r="C53" s="22"/>
      <c r="D53" s="2"/>
      <c r="E53" s="36">
        <v>7.4999999999999997E-2</v>
      </c>
      <c r="F53" s="3">
        <f t="shared" ref="F53:F60" si="4">E53*D53</f>
        <v>0</v>
      </c>
      <c r="G53" s="135"/>
      <c r="H53" s="2"/>
      <c r="I53" s="1"/>
      <c r="K53"/>
    </row>
    <row r="54" spans="1:11">
      <c r="A54" s="13"/>
      <c r="B54" s="23"/>
      <c r="C54" s="22"/>
      <c r="D54" s="2"/>
      <c r="E54" s="36">
        <v>7.4999999999999997E-2</v>
      </c>
      <c r="F54" s="3">
        <f t="shared" si="4"/>
        <v>0</v>
      </c>
      <c r="G54" s="143"/>
      <c r="H54" s="2"/>
      <c r="I54" s="1"/>
      <c r="K54"/>
    </row>
    <row r="55" spans="1:11">
      <c r="A55" s="13"/>
      <c r="B55" s="23"/>
      <c r="C55" s="22"/>
      <c r="D55" s="2"/>
      <c r="E55" s="36">
        <v>7.4999999999999997E-2</v>
      </c>
      <c r="F55" s="3">
        <f t="shared" si="4"/>
        <v>0</v>
      </c>
      <c r="G55" s="143"/>
      <c r="H55" s="2"/>
      <c r="I55" s="1"/>
      <c r="K55"/>
    </row>
    <row r="56" spans="1:11">
      <c r="A56" s="13"/>
      <c r="B56" s="23"/>
      <c r="C56" s="22"/>
      <c r="D56" s="2"/>
      <c r="E56" s="36">
        <v>7.4999999999999997E-2</v>
      </c>
      <c r="F56" s="3">
        <f t="shared" si="4"/>
        <v>0</v>
      </c>
      <c r="G56" s="143"/>
      <c r="H56" s="2"/>
      <c r="I56" s="1"/>
      <c r="K56"/>
    </row>
    <row r="57" spans="1:11">
      <c r="A57" s="13"/>
      <c r="B57" s="23"/>
      <c r="C57" s="22"/>
      <c r="D57" s="2"/>
      <c r="E57" s="36">
        <v>7.4999999999999997E-2</v>
      </c>
      <c r="F57" s="3">
        <f t="shared" si="4"/>
        <v>0</v>
      </c>
      <c r="G57" s="143"/>
      <c r="H57" s="2"/>
      <c r="I57" s="1"/>
      <c r="K57"/>
    </row>
    <row r="58" spans="1:11">
      <c r="A58" s="13"/>
      <c r="B58" s="23"/>
      <c r="C58" s="22"/>
      <c r="D58" s="2"/>
      <c r="E58" s="36">
        <v>7.4999999999999997E-2</v>
      </c>
      <c r="F58" s="3">
        <f t="shared" si="4"/>
        <v>0</v>
      </c>
      <c r="G58" s="143"/>
      <c r="H58" s="2"/>
      <c r="I58" s="1"/>
      <c r="K58"/>
    </row>
    <row r="59" spans="1:11">
      <c r="A59" s="13"/>
      <c r="B59" s="23"/>
      <c r="C59" s="22"/>
      <c r="D59" s="2"/>
      <c r="E59" s="36">
        <v>7.4999999999999997E-2</v>
      </c>
      <c r="F59" s="3">
        <f t="shared" si="4"/>
        <v>0</v>
      </c>
      <c r="G59" s="143"/>
      <c r="H59" s="2"/>
      <c r="I59" s="1"/>
      <c r="K59"/>
    </row>
    <row r="60" spans="1:11" ht="16" thickBot="1">
      <c r="A60" s="13"/>
      <c r="B60" s="23"/>
      <c r="C60" s="22"/>
      <c r="D60" s="2"/>
      <c r="E60" s="36">
        <v>7.4999999999999997E-2</v>
      </c>
      <c r="F60" s="3">
        <f t="shared" si="4"/>
        <v>0</v>
      </c>
      <c r="G60" s="143"/>
      <c r="H60" s="5"/>
      <c r="I60" s="4"/>
      <c r="K60"/>
    </row>
    <row r="61" spans="1:11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36"/>
      <c r="H61" s="132">
        <f>J197</f>
        <v>30000</v>
      </c>
      <c r="I61" s="133">
        <f>D61-H61</f>
        <v>-30000</v>
      </c>
      <c r="K61"/>
    </row>
    <row r="62" spans="1:11">
      <c r="A62" s="13"/>
      <c r="B62" s="23"/>
      <c r="C62" s="22"/>
      <c r="D62" s="2"/>
      <c r="E62" s="41"/>
      <c r="F62" s="3">
        <f t="shared" ref="F62:F68" si="5">E62*D62</f>
        <v>0</v>
      </c>
      <c r="G62" s="143"/>
      <c r="H62" s="7"/>
      <c r="I62" s="6"/>
      <c r="K62"/>
    </row>
    <row r="63" spans="1:11">
      <c r="A63" s="11" t="s">
        <v>56</v>
      </c>
      <c r="B63" s="1"/>
      <c r="C63" s="1"/>
      <c r="D63" s="2"/>
      <c r="E63" s="41">
        <v>0.05</v>
      </c>
      <c r="F63" s="3">
        <f t="shared" si="5"/>
        <v>0</v>
      </c>
      <c r="G63" s="135"/>
      <c r="H63" s="2"/>
      <c r="I63" s="1"/>
      <c r="K63"/>
    </row>
    <row r="64" spans="1:11">
      <c r="A64" s="11"/>
      <c r="B64" s="1"/>
      <c r="C64" s="1"/>
      <c r="D64" s="2"/>
      <c r="E64" s="41">
        <v>0.05</v>
      </c>
      <c r="F64" s="3">
        <f t="shared" si="5"/>
        <v>0</v>
      </c>
      <c r="G64" s="135"/>
      <c r="H64" s="2"/>
      <c r="I64" s="1"/>
      <c r="K64"/>
    </row>
    <row r="65" spans="1:11">
      <c r="A65" s="11"/>
      <c r="B65" s="1"/>
      <c r="C65" s="1"/>
      <c r="D65" s="2"/>
      <c r="E65" s="41">
        <v>0.05</v>
      </c>
      <c r="F65" s="3">
        <f t="shared" si="5"/>
        <v>0</v>
      </c>
      <c r="G65" s="135"/>
      <c r="H65" s="2"/>
      <c r="I65" s="1"/>
      <c r="K65"/>
    </row>
    <row r="66" spans="1:11">
      <c r="A66" s="11"/>
      <c r="B66" s="1"/>
      <c r="C66" s="1"/>
      <c r="D66" s="2"/>
      <c r="E66" s="41">
        <v>0.05</v>
      </c>
      <c r="F66" s="3">
        <f t="shared" si="5"/>
        <v>0</v>
      </c>
      <c r="G66" s="135"/>
      <c r="H66" s="2"/>
      <c r="I66" s="1"/>
      <c r="K66"/>
    </row>
    <row r="67" spans="1:11">
      <c r="A67" s="11"/>
      <c r="B67" s="1"/>
      <c r="C67" s="1"/>
      <c r="D67" s="2"/>
      <c r="E67" s="41">
        <v>0.05</v>
      </c>
      <c r="F67" s="3">
        <f t="shared" si="5"/>
        <v>0</v>
      </c>
      <c r="G67" s="135"/>
      <c r="H67" s="2"/>
      <c r="I67" s="1"/>
      <c r="K67"/>
    </row>
    <row r="68" spans="1:11" ht="16" thickBot="1">
      <c r="A68" s="13"/>
      <c r="B68" s="4"/>
      <c r="C68" s="4"/>
      <c r="D68" s="5"/>
      <c r="E68" s="118">
        <v>0.05</v>
      </c>
      <c r="F68" s="44">
        <f t="shared" si="5"/>
        <v>0</v>
      </c>
      <c r="G68" s="143"/>
      <c r="H68" s="5"/>
      <c r="I68" s="4"/>
      <c r="K68"/>
    </row>
    <row r="69" spans="1:11" ht="16" thickBot="1">
      <c r="A69" s="8" t="s">
        <v>57</v>
      </c>
      <c r="B69" s="9"/>
      <c r="C69" s="9"/>
      <c r="D69" s="10">
        <f>SUM(D63:D68)</f>
        <v>0</v>
      </c>
      <c r="E69" s="10"/>
      <c r="F69" s="10">
        <f t="shared" ref="F69" si="6">SUM(F63:F68)</f>
        <v>0</v>
      </c>
      <c r="G69" s="131"/>
      <c r="H69" s="132">
        <f>J215</f>
        <v>20000</v>
      </c>
      <c r="I69" s="133">
        <f>D69-H69</f>
        <v>-20000</v>
      </c>
      <c r="K69"/>
    </row>
    <row r="70" spans="1:11">
      <c r="A70" s="13"/>
      <c r="B70" s="23"/>
      <c r="C70" s="22"/>
      <c r="D70" s="2"/>
      <c r="E70" s="41"/>
      <c r="F70" s="3">
        <f>E70*D70</f>
        <v>0</v>
      </c>
      <c r="G70" s="143"/>
      <c r="H70" s="7"/>
      <c r="I70" s="6"/>
      <c r="K70"/>
    </row>
    <row r="71" spans="1:11">
      <c r="A71" s="13"/>
      <c r="B71" s="23"/>
      <c r="C71" s="23"/>
      <c r="D71" s="2"/>
      <c r="E71" s="41"/>
      <c r="F71" s="3">
        <f>E71*D71</f>
        <v>0</v>
      </c>
      <c r="G71" s="143"/>
      <c r="H71" s="2"/>
      <c r="I71" s="1"/>
      <c r="K71"/>
    </row>
    <row r="72" spans="1:11" ht="16" thickBot="1">
      <c r="A72" s="13"/>
      <c r="B72" s="23"/>
      <c r="C72" s="23"/>
      <c r="D72" s="5"/>
      <c r="E72" s="33"/>
      <c r="F72" s="44">
        <f>E72*D72</f>
        <v>0</v>
      </c>
      <c r="G72" s="143"/>
      <c r="H72" s="2"/>
      <c r="I72" s="1"/>
      <c r="K72"/>
    </row>
    <row r="73" spans="1:11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44">
        <f>H69+H61+H51+H40</f>
        <v>900000</v>
      </c>
      <c r="I73" s="144">
        <f t="shared" ref="I73" si="7">I69+I61+I51+I40</f>
        <v>-900000</v>
      </c>
      <c r="K73"/>
    </row>
    <row r="74" spans="1:11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88"/>
      <c r="K74" s="192"/>
    </row>
    <row r="75" spans="1:11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1"/>
      <c r="J75" s="191"/>
    </row>
    <row r="76" spans="1:11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48</v>
      </c>
      <c r="F76" s="28" t="s">
        <v>49</v>
      </c>
      <c r="G76" s="150" t="s">
        <v>44</v>
      </c>
      <c r="H76" s="150" t="s">
        <v>7</v>
      </c>
      <c r="I76" s="150" t="s">
        <v>36</v>
      </c>
    </row>
    <row r="77" spans="1:11" s="20" customFormat="1" ht="19.5" customHeight="1">
      <c r="A77" s="19"/>
      <c r="B77" s="39"/>
      <c r="C77" s="40"/>
      <c r="D77" s="39"/>
      <c r="E77" s="40"/>
      <c r="F77" s="39"/>
      <c r="G77" s="151"/>
      <c r="H77" s="137"/>
      <c r="I77" s="138"/>
    </row>
    <row r="78" spans="1:11">
      <c r="A78" s="89" t="s">
        <v>60</v>
      </c>
      <c r="B78" s="1"/>
      <c r="C78" s="1"/>
      <c r="D78" s="2"/>
      <c r="E78" s="41">
        <v>0.05</v>
      </c>
      <c r="F78" s="3">
        <f t="shared" ref="F78:F83" si="8">E78*D78</f>
        <v>0</v>
      </c>
      <c r="G78" s="135"/>
      <c r="H78" s="2"/>
      <c r="I78" s="1"/>
      <c r="K78"/>
    </row>
    <row r="79" spans="1:11">
      <c r="A79" s="11"/>
      <c r="B79" s="1"/>
      <c r="C79" s="1"/>
      <c r="D79" s="2"/>
      <c r="E79" s="41">
        <v>0.05</v>
      </c>
      <c r="F79" s="3">
        <f t="shared" si="8"/>
        <v>0</v>
      </c>
      <c r="G79" s="135"/>
      <c r="H79" s="2"/>
      <c r="I79" s="1"/>
      <c r="K79"/>
    </row>
    <row r="80" spans="1:11">
      <c r="A80" s="11"/>
      <c r="B80" s="1"/>
      <c r="C80" s="1"/>
      <c r="D80" s="2"/>
      <c r="E80" s="41">
        <v>0.05</v>
      </c>
      <c r="F80" s="3">
        <f t="shared" si="8"/>
        <v>0</v>
      </c>
      <c r="G80" s="135"/>
      <c r="H80" s="2"/>
      <c r="I80" s="1"/>
      <c r="K80"/>
    </row>
    <row r="81" spans="1:11">
      <c r="A81" s="11"/>
      <c r="B81" s="1"/>
      <c r="C81" s="1"/>
      <c r="D81" s="2"/>
      <c r="E81" s="41">
        <v>0.05</v>
      </c>
      <c r="F81" s="3">
        <f t="shared" si="8"/>
        <v>0</v>
      </c>
      <c r="G81" s="135"/>
      <c r="H81" s="2"/>
      <c r="I81" s="1"/>
      <c r="K81"/>
    </row>
    <row r="82" spans="1:11">
      <c r="A82" s="11"/>
      <c r="B82" s="1"/>
      <c r="C82" s="1"/>
      <c r="D82" s="2"/>
      <c r="E82" s="41">
        <v>0.05</v>
      </c>
      <c r="F82" s="3">
        <f t="shared" si="8"/>
        <v>0</v>
      </c>
      <c r="G82" s="135"/>
      <c r="H82" s="2"/>
      <c r="I82" s="1"/>
      <c r="K82"/>
    </row>
    <row r="83" spans="1:11" ht="16" thickBot="1">
      <c r="A83" s="13"/>
      <c r="B83" s="4"/>
      <c r="C83" s="4"/>
      <c r="D83" s="5"/>
      <c r="E83" s="118">
        <v>0.05</v>
      </c>
      <c r="F83" s="44">
        <f t="shared" si="8"/>
        <v>0</v>
      </c>
      <c r="G83" s="143"/>
      <c r="H83" s="5"/>
      <c r="I83" s="4"/>
      <c r="K83"/>
    </row>
    <row r="84" spans="1:11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" si="9">SUM(F78:F83)</f>
        <v>0</v>
      </c>
      <c r="G84" s="131"/>
      <c r="H84" s="132">
        <f>J207</f>
        <v>90000</v>
      </c>
      <c r="I84" s="133">
        <f>D84-H84</f>
        <v>-90000</v>
      </c>
      <c r="K84"/>
    </row>
    <row r="85" spans="1:11">
      <c r="A85" s="11"/>
      <c r="B85" s="1"/>
      <c r="C85" s="1"/>
      <c r="D85" s="2"/>
      <c r="E85" s="32"/>
      <c r="F85" s="1"/>
      <c r="G85" s="135"/>
      <c r="H85" s="7"/>
      <c r="I85" s="6"/>
      <c r="K85"/>
    </row>
    <row r="86" spans="1:11">
      <c r="A86" s="89" t="s">
        <v>62</v>
      </c>
      <c r="B86" s="1"/>
      <c r="C86" s="1"/>
      <c r="D86" s="2"/>
      <c r="E86" s="41">
        <v>0.05</v>
      </c>
      <c r="F86" s="3">
        <f t="shared" ref="F86:F91" si="10">E86*D86</f>
        <v>0</v>
      </c>
      <c r="G86" s="135"/>
      <c r="H86" s="2"/>
      <c r="I86" s="1"/>
      <c r="K86"/>
    </row>
    <row r="87" spans="1:11">
      <c r="A87" s="11"/>
      <c r="B87" s="1"/>
      <c r="C87" s="1"/>
      <c r="D87" s="2"/>
      <c r="E87" s="41">
        <v>0.05</v>
      </c>
      <c r="F87" s="3">
        <f t="shared" si="10"/>
        <v>0</v>
      </c>
      <c r="G87" s="135"/>
      <c r="H87" s="2"/>
      <c r="I87" s="1"/>
      <c r="K87"/>
    </row>
    <row r="88" spans="1:11">
      <c r="A88" s="11"/>
      <c r="B88" s="1"/>
      <c r="C88" s="1"/>
      <c r="D88" s="2"/>
      <c r="E88" s="41">
        <v>0.05</v>
      </c>
      <c r="F88" s="3">
        <f t="shared" si="10"/>
        <v>0</v>
      </c>
      <c r="G88" s="135"/>
      <c r="H88" s="2"/>
      <c r="I88" s="1"/>
      <c r="K88"/>
    </row>
    <row r="89" spans="1:11">
      <c r="A89" s="11"/>
      <c r="B89" s="1"/>
      <c r="C89" s="1"/>
      <c r="D89" s="2"/>
      <c r="E89" s="41">
        <v>0.05</v>
      </c>
      <c r="F89" s="3">
        <f t="shared" si="10"/>
        <v>0</v>
      </c>
      <c r="G89" s="135"/>
      <c r="H89" s="2"/>
      <c r="I89" s="1"/>
      <c r="K89"/>
    </row>
    <row r="90" spans="1:11">
      <c r="A90" s="11"/>
      <c r="B90" s="1"/>
      <c r="C90" s="1"/>
      <c r="D90" s="2"/>
      <c r="E90" s="41">
        <v>0.05</v>
      </c>
      <c r="F90" s="3">
        <f t="shared" si="10"/>
        <v>0</v>
      </c>
      <c r="G90" s="135"/>
      <c r="H90" s="2"/>
      <c r="I90" s="1"/>
      <c r="K90"/>
    </row>
    <row r="91" spans="1:11" ht="16" thickBot="1">
      <c r="A91" s="13"/>
      <c r="B91" s="4"/>
      <c r="C91" s="4"/>
      <c r="D91" s="5"/>
      <c r="E91" s="118">
        <v>0.05</v>
      </c>
      <c r="F91" s="44">
        <f t="shared" si="10"/>
        <v>0</v>
      </c>
      <c r="G91" s="143"/>
      <c r="H91" s="5"/>
      <c r="I91" s="4"/>
      <c r="K91"/>
    </row>
    <row r="92" spans="1:11" ht="16" thickBot="1">
      <c r="A92" s="8" t="s">
        <v>63</v>
      </c>
      <c r="B92" s="9"/>
      <c r="C92" s="9"/>
      <c r="D92" s="10">
        <f>SUM(D86:D91)</f>
        <v>0</v>
      </c>
      <c r="E92" s="10"/>
      <c r="F92" s="10">
        <f>SUM(F86:F91)</f>
        <v>0</v>
      </c>
      <c r="G92" s="131"/>
      <c r="H92" s="132">
        <f>J191</f>
        <v>50000</v>
      </c>
      <c r="I92" s="133">
        <f>D92-H92</f>
        <v>-50000</v>
      </c>
      <c r="K92"/>
    </row>
    <row r="93" spans="1:11">
      <c r="A93" s="11"/>
      <c r="B93" s="1"/>
      <c r="C93" s="1"/>
      <c r="D93" s="2"/>
      <c r="E93" s="32"/>
      <c r="F93" s="1"/>
      <c r="G93" s="135"/>
      <c r="H93" s="7"/>
      <c r="I93" s="6"/>
      <c r="K93"/>
    </row>
    <row r="94" spans="1:11">
      <c r="A94" s="89" t="s">
        <v>17</v>
      </c>
      <c r="B94" s="1"/>
      <c r="C94" s="1"/>
      <c r="D94" s="2"/>
      <c r="E94" s="41">
        <v>0.05</v>
      </c>
      <c r="F94" s="3">
        <f t="shared" ref="F94:F102" si="11">E94*D94</f>
        <v>0</v>
      </c>
      <c r="G94" s="135"/>
      <c r="H94" s="2"/>
      <c r="I94" s="1"/>
      <c r="K94"/>
    </row>
    <row r="95" spans="1:11">
      <c r="A95" s="11"/>
      <c r="B95" s="1"/>
      <c r="C95" s="1"/>
      <c r="D95" s="2"/>
      <c r="E95" s="41">
        <v>0.05</v>
      </c>
      <c r="F95" s="3">
        <f t="shared" si="11"/>
        <v>0</v>
      </c>
      <c r="G95" s="135"/>
      <c r="H95" s="2"/>
      <c r="I95" s="1"/>
      <c r="K95"/>
    </row>
    <row r="96" spans="1:11">
      <c r="A96" s="11"/>
      <c r="B96" s="1"/>
      <c r="C96" s="1"/>
      <c r="D96" s="2"/>
      <c r="E96" s="41">
        <v>0.05</v>
      </c>
      <c r="F96" s="3">
        <f t="shared" si="11"/>
        <v>0</v>
      </c>
      <c r="G96" s="135"/>
      <c r="H96" s="2"/>
      <c r="I96" s="1"/>
      <c r="K96"/>
    </row>
    <row r="97" spans="1:11">
      <c r="A97" s="11"/>
      <c r="B97" s="1"/>
      <c r="C97" s="1"/>
      <c r="D97" s="2"/>
      <c r="E97" s="41">
        <v>0.05</v>
      </c>
      <c r="F97" s="3">
        <f t="shared" si="11"/>
        <v>0</v>
      </c>
      <c r="G97" s="135"/>
      <c r="H97" s="2"/>
      <c r="I97" s="1"/>
      <c r="K97"/>
    </row>
    <row r="98" spans="1:11">
      <c r="A98" s="11"/>
      <c r="B98" s="1"/>
      <c r="C98" s="1"/>
      <c r="D98" s="2"/>
      <c r="E98" s="41">
        <v>0.05</v>
      </c>
      <c r="F98" s="3">
        <f t="shared" si="11"/>
        <v>0</v>
      </c>
      <c r="G98" s="135"/>
      <c r="H98" s="2"/>
      <c r="I98" s="1"/>
      <c r="K98"/>
    </row>
    <row r="99" spans="1:11">
      <c r="A99" s="11"/>
      <c r="B99" s="1"/>
      <c r="C99" s="1"/>
      <c r="D99" s="2"/>
      <c r="E99" s="41">
        <v>0.05</v>
      </c>
      <c r="F99" s="3">
        <f t="shared" si="11"/>
        <v>0</v>
      </c>
      <c r="G99" s="135"/>
      <c r="H99" s="2"/>
      <c r="I99" s="1"/>
      <c r="K99"/>
    </row>
    <row r="100" spans="1:11">
      <c r="A100" s="11"/>
      <c r="B100" s="1"/>
      <c r="C100" s="1"/>
      <c r="D100" s="2"/>
      <c r="E100" s="41">
        <v>0.05</v>
      </c>
      <c r="F100" s="3">
        <f t="shared" si="11"/>
        <v>0</v>
      </c>
      <c r="G100" s="135"/>
      <c r="H100" s="2"/>
      <c r="I100" s="1"/>
      <c r="K100"/>
    </row>
    <row r="101" spans="1:11">
      <c r="A101" s="11"/>
      <c r="B101" s="1"/>
      <c r="C101" s="1"/>
      <c r="D101" s="2"/>
      <c r="E101" s="41">
        <v>0.05</v>
      </c>
      <c r="F101" s="3">
        <f t="shared" si="11"/>
        <v>0</v>
      </c>
      <c r="G101" s="135"/>
      <c r="H101" s="2"/>
      <c r="I101" s="1"/>
      <c r="K101"/>
    </row>
    <row r="102" spans="1:11" ht="16" thickBot="1">
      <c r="A102" s="11"/>
      <c r="B102" s="1"/>
      <c r="C102" s="1"/>
      <c r="D102" s="2"/>
      <c r="E102" s="41">
        <v>0.05</v>
      </c>
      <c r="F102" s="3">
        <f t="shared" si="11"/>
        <v>0</v>
      </c>
      <c r="G102" s="135"/>
      <c r="H102" s="5"/>
      <c r="I102" s="4"/>
      <c r="K102"/>
    </row>
    <row r="103" spans="1:11" ht="16" thickBot="1">
      <c r="A103" s="8" t="s">
        <v>64</v>
      </c>
      <c r="B103" s="9"/>
      <c r="C103" s="9"/>
      <c r="D103" s="125">
        <f>SUM(D94:D102)</f>
        <v>0</v>
      </c>
      <c r="E103" s="125"/>
      <c r="F103" s="125">
        <f>SUM(F94:F102)</f>
        <v>0</v>
      </c>
      <c r="G103" s="131"/>
      <c r="H103" s="132">
        <f>J189</f>
        <v>40000</v>
      </c>
      <c r="I103" s="133">
        <f>D103-H103</f>
        <v>-40000</v>
      </c>
      <c r="K103"/>
    </row>
    <row r="104" spans="1:11">
      <c r="A104" s="11"/>
      <c r="B104" s="1"/>
      <c r="C104" s="1"/>
      <c r="D104" s="2"/>
      <c r="E104" s="41"/>
      <c r="F104" s="3"/>
      <c r="G104" s="135"/>
      <c r="H104" s="7"/>
      <c r="I104" s="6"/>
      <c r="K104"/>
    </row>
    <row r="105" spans="1:11">
      <c r="A105" s="89" t="s">
        <v>65</v>
      </c>
      <c r="B105" s="1"/>
      <c r="C105" s="1"/>
      <c r="D105" s="2"/>
      <c r="E105" s="41">
        <v>0.05</v>
      </c>
      <c r="F105" s="3">
        <f t="shared" ref="F105:F110" si="12">E105*D105</f>
        <v>0</v>
      </c>
      <c r="G105" s="135"/>
      <c r="H105" s="2"/>
      <c r="I105" s="1"/>
      <c r="K105"/>
    </row>
    <row r="106" spans="1:11">
      <c r="A106" s="11"/>
      <c r="B106" s="1"/>
      <c r="C106" s="1"/>
      <c r="D106" s="2"/>
      <c r="E106" s="41">
        <v>0.05</v>
      </c>
      <c r="F106" s="3">
        <f t="shared" si="12"/>
        <v>0</v>
      </c>
      <c r="G106" s="135"/>
      <c r="H106" s="2"/>
      <c r="I106" s="1"/>
      <c r="K106"/>
    </row>
    <row r="107" spans="1:11">
      <c r="A107" s="11"/>
      <c r="B107" s="1"/>
      <c r="C107" s="1"/>
      <c r="D107" s="2"/>
      <c r="E107" s="41">
        <v>0.05</v>
      </c>
      <c r="F107" s="3">
        <f t="shared" si="12"/>
        <v>0</v>
      </c>
      <c r="G107" s="135"/>
      <c r="H107" s="2"/>
      <c r="I107" s="1"/>
      <c r="K107"/>
    </row>
    <row r="108" spans="1:11">
      <c r="A108" s="11"/>
      <c r="B108" s="1"/>
      <c r="C108" s="1"/>
      <c r="D108" s="2"/>
      <c r="E108" s="41">
        <v>0.05</v>
      </c>
      <c r="F108" s="3">
        <f t="shared" si="12"/>
        <v>0</v>
      </c>
      <c r="G108" s="135"/>
      <c r="H108" s="2"/>
      <c r="I108" s="1"/>
      <c r="K108"/>
    </row>
    <row r="109" spans="1:11">
      <c r="A109" s="11"/>
      <c r="B109" s="1"/>
      <c r="C109" s="1"/>
      <c r="D109" s="2"/>
      <c r="E109" s="41">
        <v>0.05</v>
      </c>
      <c r="F109" s="3">
        <f t="shared" si="12"/>
        <v>0</v>
      </c>
      <c r="G109" s="135"/>
      <c r="H109" s="2"/>
      <c r="I109" s="1"/>
      <c r="K109"/>
    </row>
    <row r="110" spans="1:11" ht="16" thickBot="1">
      <c r="A110" s="13"/>
      <c r="B110" s="4"/>
      <c r="C110" s="4"/>
      <c r="D110" s="5"/>
      <c r="E110" s="118">
        <v>0.05</v>
      </c>
      <c r="F110" s="44">
        <f t="shared" si="12"/>
        <v>0</v>
      </c>
      <c r="G110" s="143"/>
      <c r="H110" s="5"/>
      <c r="I110" s="4"/>
      <c r="K110"/>
    </row>
    <row r="111" spans="1:11" ht="16" thickBot="1">
      <c r="A111" s="8" t="s">
        <v>66</v>
      </c>
      <c r="B111" s="9"/>
      <c r="C111" s="9"/>
      <c r="D111" s="10">
        <f>SUM(D105:D110)</f>
        <v>0</v>
      </c>
      <c r="E111" s="10"/>
      <c r="F111" s="10">
        <f>SUM(F105:F110)</f>
        <v>0</v>
      </c>
      <c r="G111" s="131"/>
      <c r="H111" s="132">
        <f>J185</f>
        <v>77600</v>
      </c>
      <c r="I111" s="133">
        <f>D111-H111</f>
        <v>-77600</v>
      </c>
      <c r="K111"/>
    </row>
    <row r="112" spans="1:11">
      <c r="A112" s="11"/>
      <c r="B112" s="1"/>
      <c r="C112" s="1"/>
      <c r="D112" s="2"/>
      <c r="E112" s="32"/>
      <c r="F112" s="3"/>
      <c r="G112" s="135"/>
      <c r="H112" s="7"/>
      <c r="I112" s="6"/>
      <c r="K112"/>
    </row>
    <row r="113" spans="1:11">
      <c r="A113" s="89" t="s">
        <v>67</v>
      </c>
      <c r="B113" s="1"/>
      <c r="C113" s="1"/>
      <c r="D113" s="2"/>
      <c r="E113" s="41">
        <v>0.05</v>
      </c>
      <c r="F113" s="3">
        <f t="shared" ref="F113:F118" si="13">E113*D113</f>
        <v>0</v>
      </c>
      <c r="G113" s="135"/>
      <c r="H113" s="2"/>
      <c r="I113" s="1"/>
      <c r="K113"/>
    </row>
    <row r="114" spans="1:11">
      <c r="A114" s="11"/>
      <c r="B114" s="1"/>
      <c r="C114" s="1"/>
      <c r="D114" s="2"/>
      <c r="E114" s="41">
        <v>0.05</v>
      </c>
      <c r="F114" s="3">
        <f t="shared" si="13"/>
        <v>0</v>
      </c>
      <c r="G114" s="135"/>
      <c r="H114" s="2"/>
      <c r="I114" s="1"/>
      <c r="K114"/>
    </row>
    <row r="115" spans="1:11">
      <c r="A115" s="11"/>
      <c r="B115" s="1"/>
      <c r="C115" s="1"/>
      <c r="D115" s="2"/>
      <c r="E115" s="41">
        <v>0.05</v>
      </c>
      <c r="F115" s="3">
        <f t="shared" si="13"/>
        <v>0</v>
      </c>
      <c r="G115" s="135"/>
      <c r="H115" s="2"/>
      <c r="I115" s="1"/>
      <c r="K115"/>
    </row>
    <row r="116" spans="1:11">
      <c r="A116" s="11"/>
      <c r="B116" s="1"/>
      <c r="C116" s="1"/>
      <c r="D116" s="2"/>
      <c r="E116" s="41">
        <v>0.05</v>
      </c>
      <c r="F116" s="3">
        <f t="shared" si="13"/>
        <v>0</v>
      </c>
      <c r="G116" s="135"/>
      <c r="H116" s="2"/>
      <c r="I116" s="1"/>
      <c r="K116"/>
    </row>
    <row r="117" spans="1:11">
      <c r="A117" s="11"/>
      <c r="B117" s="1"/>
      <c r="C117" s="1"/>
      <c r="D117" s="2"/>
      <c r="E117" s="41">
        <v>0.05</v>
      </c>
      <c r="F117" s="3">
        <f t="shared" si="13"/>
        <v>0</v>
      </c>
      <c r="G117" s="135"/>
      <c r="H117" s="2"/>
      <c r="I117" s="1"/>
      <c r="K117"/>
    </row>
    <row r="118" spans="1:11" ht="16" thickBot="1">
      <c r="A118" s="13"/>
      <c r="B118" s="4"/>
      <c r="C118" s="4"/>
      <c r="D118" s="5"/>
      <c r="E118" s="118">
        <v>0.05</v>
      </c>
      <c r="F118" s="44">
        <f t="shared" si="13"/>
        <v>0</v>
      </c>
      <c r="G118" s="143"/>
      <c r="H118" s="5"/>
      <c r="I118" s="4"/>
      <c r="K118"/>
    </row>
    <row r="119" spans="1:11" ht="16" thickBot="1">
      <c r="A119" s="8" t="s">
        <v>68</v>
      </c>
      <c r="B119" s="9"/>
      <c r="C119" s="9"/>
      <c r="D119" s="10">
        <f>SUM(D113:D118)</f>
        <v>0</v>
      </c>
      <c r="E119" s="10"/>
      <c r="F119" s="10">
        <f>SUM(F113:F118)</f>
        <v>0</v>
      </c>
      <c r="G119" s="131"/>
      <c r="H119" s="132">
        <f>J187</f>
        <v>15000</v>
      </c>
      <c r="I119" s="133">
        <f>D119-H119</f>
        <v>-15000</v>
      </c>
      <c r="K119"/>
    </row>
    <row r="120" spans="1:11">
      <c r="A120" s="11"/>
      <c r="B120" s="1"/>
      <c r="C120" s="1"/>
      <c r="D120" s="2"/>
      <c r="E120" s="32"/>
      <c r="F120" s="1"/>
      <c r="G120" s="135"/>
      <c r="H120" s="7"/>
      <c r="I120" s="6"/>
      <c r="K120"/>
    </row>
    <row r="121" spans="1:11">
      <c r="A121" s="89" t="s">
        <v>69</v>
      </c>
      <c r="B121" s="1"/>
      <c r="C121" s="1"/>
      <c r="D121" s="2"/>
      <c r="E121" s="41">
        <v>0.03</v>
      </c>
      <c r="F121" s="3">
        <f t="shared" ref="F121:F126" si="14">E121*D121</f>
        <v>0</v>
      </c>
      <c r="G121" s="135"/>
      <c r="H121" s="2"/>
      <c r="I121" s="1"/>
      <c r="K121"/>
    </row>
    <row r="122" spans="1:11">
      <c r="A122" s="11"/>
      <c r="B122" s="1"/>
      <c r="C122" s="1"/>
      <c r="D122" s="2"/>
      <c r="E122" s="41">
        <v>0.03</v>
      </c>
      <c r="F122" s="3">
        <f t="shared" si="14"/>
        <v>0</v>
      </c>
      <c r="G122" s="135"/>
      <c r="H122" s="2"/>
      <c r="I122" s="1"/>
      <c r="K122"/>
    </row>
    <row r="123" spans="1:11">
      <c r="A123" s="11"/>
      <c r="B123" s="1"/>
      <c r="C123" s="1"/>
      <c r="D123" s="2"/>
      <c r="E123" s="41">
        <v>0.03</v>
      </c>
      <c r="F123" s="3">
        <f t="shared" si="14"/>
        <v>0</v>
      </c>
      <c r="G123" s="135"/>
      <c r="H123" s="2"/>
      <c r="I123" s="1"/>
      <c r="K123"/>
    </row>
    <row r="124" spans="1:11">
      <c r="A124" s="11"/>
      <c r="B124" s="1"/>
      <c r="C124" s="1"/>
      <c r="D124" s="2"/>
      <c r="E124" s="41">
        <v>0.03</v>
      </c>
      <c r="F124" s="3">
        <f t="shared" si="14"/>
        <v>0</v>
      </c>
      <c r="G124" s="135"/>
      <c r="H124" s="2"/>
      <c r="I124" s="1"/>
      <c r="K124"/>
    </row>
    <row r="125" spans="1:11">
      <c r="A125" s="11"/>
      <c r="B125" s="1"/>
      <c r="C125" s="1"/>
      <c r="D125" s="2"/>
      <c r="E125" s="41">
        <v>0.03</v>
      </c>
      <c r="F125" s="3">
        <f t="shared" si="14"/>
        <v>0</v>
      </c>
      <c r="G125" s="135"/>
      <c r="H125" s="2"/>
      <c r="I125" s="1"/>
      <c r="K125"/>
    </row>
    <row r="126" spans="1:11" ht="16" thickBot="1">
      <c r="A126" s="13"/>
      <c r="B126" s="4"/>
      <c r="C126" s="4"/>
      <c r="D126" s="5"/>
      <c r="E126" s="41">
        <v>0.03</v>
      </c>
      <c r="F126" s="44">
        <f t="shared" si="14"/>
        <v>0</v>
      </c>
      <c r="G126" s="143"/>
      <c r="H126" s="5"/>
      <c r="I126" s="4"/>
      <c r="K126"/>
    </row>
    <row r="127" spans="1:11" ht="16" thickBot="1">
      <c r="A127" s="8" t="s">
        <v>70</v>
      </c>
      <c r="B127" s="9"/>
      <c r="C127" s="9"/>
      <c r="D127" s="10">
        <f>SUM(D121:D126)</f>
        <v>0</v>
      </c>
      <c r="E127" s="10"/>
      <c r="F127" s="10">
        <f>SUM(F121:F126)</f>
        <v>0</v>
      </c>
      <c r="G127" s="131"/>
      <c r="H127" s="132">
        <f>J211</f>
        <v>15000</v>
      </c>
      <c r="I127" s="133">
        <f>D127-H127</f>
        <v>-15000</v>
      </c>
      <c r="K127"/>
    </row>
    <row r="128" spans="1:11">
      <c r="A128" s="11"/>
      <c r="B128" s="1"/>
      <c r="C128" s="1"/>
      <c r="D128" s="2"/>
      <c r="E128" s="32"/>
      <c r="F128" s="1"/>
      <c r="G128" s="135"/>
      <c r="H128" s="7"/>
      <c r="I128" s="6"/>
      <c r="K128"/>
    </row>
    <row r="129" spans="1:11">
      <c r="A129" s="89" t="s">
        <v>71</v>
      </c>
      <c r="B129" s="1"/>
      <c r="C129" s="1"/>
      <c r="D129" s="2"/>
      <c r="E129" s="41">
        <v>0.05</v>
      </c>
      <c r="F129" s="3">
        <f t="shared" ref="F129:F134" si="15">E129*D129</f>
        <v>0</v>
      </c>
      <c r="G129" s="135"/>
      <c r="H129" s="2"/>
      <c r="I129" s="1"/>
      <c r="K129"/>
    </row>
    <row r="130" spans="1:11">
      <c r="A130" s="11"/>
      <c r="B130" s="1"/>
      <c r="C130" s="1"/>
      <c r="D130" s="2"/>
      <c r="E130" s="41">
        <v>0.05</v>
      </c>
      <c r="F130" s="3">
        <f t="shared" si="15"/>
        <v>0</v>
      </c>
      <c r="G130" s="135"/>
      <c r="H130" s="2"/>
      <c r="I130" s="1"/>
      <c r="K130"/>
    </row>
    <row r="131" spans="1:11">
      <c r="A131" s="11"/>
      <c r="B131" s="1"/>
      <c r="C131" s="1"/>
      <c r="D131" s="2"/>
      <c r="E131" s="41">
        <v>0.05</v>
      </c>
      <c r="F131" s="3">
        <f t="shared" si="15"/>
        <v>0</v>
      </c>
      <c r="G131" s="135"/>
      <c r="H131" s="2"/>
      <c r="I131" s="1"/>
      <c r="K131"/>
    </row>
    <row r="132" spans="1:11">
      <c r="A132" s="11"/>
      <c r="B132" s="1"/>
      <c r="C132" s="1"/>
      <c r="D132" s="2"/>
      <c r="E132" s="41">
        <v>0.05</v>
      </c>
      <c r="F132" s="3">
        <f t="shared" si="15"/>
        <v>0</v>
      </c>
      <c r="G132" s="135"/>
      <c r="H132" s="2"/>
      <c r="I132" s="1"/>
      <c r="K132"/>
    </row>
    <row r="133" spans="1:11">
      <c r="A133" s="11"/>
      <c r="B133" s="1"/>
      <c r="C133" s="1"/>
      <c r="D133" s="2"/>
      <c r="E133" s="41">
        <v>0.05</v>
      </c>
      <c r="F133" s="3">
        <f t="shared" si="15"/>
        <v>0</v>
      </c>
      <c r="G133" s="135"/>
      <c r="H133" s="2"/>
      <c r="I133" s="1"/>
      <c r="K133"/>
    </row>
    <row r="134" spans="1:11" ht="16" thickBot="1">
      <c r="A134" s="13"/>
      <c r="B134" s="4"/>
      <c r="C134" s="4"/>
      <c r="D134" s="5"/>
      <c r="E134" s="118">
        <v>0.05</v>
      </c>
      <c r="F134" s="44">
        <f t="shared" si="15"/>
        <v>0</v>
      </c>
      <c r="G134" s="143"/>
      <c r="H134" s="5"/>
      <c r="I134" s="4"/>
      <c r="K134"/>
    </row>
    <row r="135" spans="1:11" ht="16" thickBot="1">
      <c r="A135" s="8" t="s">
        <v>72</v>
      </c>
      <c r="B135" s="9"/>
      <c r="C135" s="9"/>
      <c r="D135" s="10">
        <f>SUM(D129:D134)</f>
        <v>0</v>
      </c>
      <c r="E135" s="10"/>
      <c r="F135" s="10">
        <f>SUM(F129:F134)</f>
        <v>0</v>
      </c>
      <c r="G135" s="131"/>
      <c r="H135" s="132">
        <f>J213</f>
        <v>100000</v>
      </c>
      <c r="I135" s="133">
        <f>D135-H135</f>
        <v>-100000</v>
      </c>
      <c r="K135"/>
    </row>
    <row r="136" spans="1:11">
      <c r="A136" s="11"/>
      <c r="B136" s="1"/>
      <c r="C136" s="1"/>
      <c r="D136" s="2"/>
      <c r="E136" s="32"/>
      <c r="F136" s="1"/>
      <c r="G136" s="135"/>
      <c r="H136" s="7"/>
      <c r="I136" s="6"/>
      <c r="K136"/>
    </row>
    <row r="137" spans="1:11">
      <c r="A137" s="89" t="s">
        <v>73</v>
      </c>
      <c r="B137" s="1"/>
      <c r="C137" s="1"/>
      <c r="D137" s="2"/>
      <c r="E137" s="41">
        <v>0.05</v>
      </c>
      <c r="F137" s="3">
        <f t="shared" ref="F137:F142" si="16">E137*D137</f>
        <v>0</v>
      </c>
      <c r="G137" s="135"/>
      <c r="H137" s="2"/>
      <c r="I137" s="1"/>
      <c r="K137"/>
    </row>
    <row r="138" spans="1:11">
      <c r="A138" s="11"/>
      <c r="B138" s="1"/>
      <c r="C138" s="1"/>
      <c r="D138" s="2"/>
      <c r="E138" s="41">
        <v>0.05</v>
      </c>
      <c r="F138" s="3">
        <f t="shared" si="16"/>
        <v>0</v>
      </c>
      <c r="G138" s="135"/>
      <c r="H138" s="2"/>
      <c r="I138" s="1"/>
      <c r="K138"/>
    </row>
    <row r="139" spans="1:11">
      <c r="A139" s="11"/>
      <c r="B139" s="1"/>
      <c r="C139" s="1"/>
      <c r="D139" s="2"/>
      <c r="E139" s="41">
        <v>0.05</v>
      </c>
      <c r="F139" s="3">
        <f t="shared" si="16"/>
        <v>0</v>
      </c>
      <c r="G139" s="135"/>
      <c r="H139" s="2"/>
      <c r="I139" s="1"/>
      <c r="K139"/>
    </row>
    <row r="140" spans="1:11">
      <c r="A140" s="11"/>
      <c r="B140" s="1"/>
      <c r="C140" s="1"/>
      <c r="D140" s="2"/>
      <c r="E140" s="41">
        <v>0.05</v>
      </c>
      <c r="F140" s="3">
        <f t="shared" si="16"/>
        <v>0</v>
      </c>
      <c r="G140" s="135"/>
      <c r="H140" s="2"/>
      <c r="I140" s="1"/>
      <c r="K140"/>
    </row>
    <row r="141" spans="1:11">
      <c r="A141" s="11"/>
      <c r="B141" s="1"/>
      <c r="C141" s="1"/>
      <c r="D141" s="2"/>
      <c r="E141" s="41">
        <v>0.05</v>
      </c>
      <c r="F141" s="3">
        <f t="shared" si="16"/>
        <v>0</v>
      </c>
      <c r="G141" s="135"/>
      <c r="H141" s="2"/>
      <c r="I141" s="1"/>
      <c r="K141"/>
    </row>
    <row r="142" spans="1:11" ht="16" thickBot="1">
      <c r="A142" s="13"/>
      <c r="B142" s="4"/>
      <c r="C142" s="4"/>
      <c r="D142" s="5"/>
      <c r="E142" s="118">
        <v>0.05</v>
      </c>
      <c r="F142" s="44">
        <f t="shared" si="16"/>
        <v>0</v>
      </c>
      <c r="G142" s="143"/>
      <c r="H142" s="5"/>
      <c r="I142" s="4"/>
      <c r="K142"/>
    </row>
    <row r="143" spans="1:11" ht="16" thickBot="1">
      <c r="A143" s="8" t="s">
        <v>74</v>
      </c>
      <c r="B143" s="9"/>
      <c r="C143" s="9"/>
      <c r="D143" s="10">
        <f>SUM(D137:D142)</f>
        <v>0</v>
      </c>
      <c r="E143" s="10"/>
      <c r="F143" s="10">
        <f>SUM(F137:F142)</f>
        <v>0</v>
      </c>
      <c r="G143" s="131"/>
      <c r="H143" s="132">
        <f>J217</f>
        <v>90000</v>
      </c>
      <c r="I143" s="133">
        <f>D143-H143</f>
        <v>-90000</v>
      </c>
      <c r="K143"/>
    </row>
    <row r="144" spans="1:11">
      <c r="A144" s="11"/>
      <c r="B144" s="1"/>
      <c r="C144" s="1"/>
      <c r="D144" s="2"/>
      <c r="E144" s="32"/>
      <c r="F144" s="1"/>
      <c r="G144" s="135"/>
      <c r="H144" s="7"/>
      <c r="I144" s="6"/>
      <c r="K144"/>
    </row>
    <row r="145" spans="1:16">
      <c r="A145" s="11"/>
      <c r="B145" s="1"/>
      <c r="C145" s="1"/>
      <c r="D145" s="2"/>
      <c r="E145" s="32"/>
      <c r="F145" s="1"/>
      <c r="G145" s="135"/>
      <c r="H145" s="2"/>
      <c r="I145" s="1"/>
      <c r="K145"/>
    </row>
    <row r="146" spans="1:16">
      <c r="A146" s="11"/>
      <c r="B146" s="1"/>
      <c r="C146" s="1"/>
      <c r="D146" s="2"/>
      <c r="E146" s="32"/>
      <c r="F146" s="1"/>
      <c r="G146" s="135"/>
      <c r="H146" s="2"/>
      <c r="I146" s="135"/>
      <c r="K146"/>
    </row>
    <row r="147" spans="1:16" ht="16" thickBot="1">
      <c r="A147" s="122" t="s">
        <v>75</v>
      </c>
      <c r="B147" s="123"/>
      <c r="C147" s="123"/>
      <c r="D147" s="124">
        <f>D143+D135+D127+D119+D111+D103+D92+D84</f>
        <v>0</v>
      </c>
      <c r="E147" s="124"/>
      <c r="F147" s="124">
        <f t="shared" ref="F147" si="17">F143+F135+F127+F119+F111+F103+F92+F84</f>
        <v>0</v>
      </c>
      <c r="G147" s="124"/>
      <c r="H147" s="124">
        <f>H143+H135+H127+H119+H111+H103+H92+H84</f>
        <v>477600</v>
      </c>
      <c r="I147" s="190">
        <f t="shared" ref="I147" si="18">I143+I135+I127+I119+I111+I103+I92+I84</f>
        <v>-477600</v>
      </c>
      <c r="K147"/>
    </row>
    <row r="148" spans="1:16" ht="16" thickBot="1"/>
    <row r="149" spans="1:16" s="87" customFormat="1" ht="32" thickBot="1">
      <c r="A149" s="278" t="s">
        <v>76</v>
      </c>
      <c r="B149" s="279"/>
      <c r="C149" s="279"/>
      <c r="D149" s="279"/>
      <c r="E149" s="279"/>
      <c r="F149" s="279"/>
      <c r="G149" s="279"/>
      <c r="H149" s="279"/>
      <c r="I149" s="280"/>
      <c r="J149" s="112"/>
      <c r="M149"/>
      <c r="N149"/>
      <c r="O149"/>
      <c r="P149"/>
    </row>
    <row r="150" spans="1:16" s="20" customFormat="1" ht="35.25" customHeight="1" thickBot="1">
      <c r="A150" s="25" t="s">
        <v>37</v>
      </c>
      <c r="B150" s="28" t="s">
        <v>38</v>
      </c>
      <c r="C150" s="30" t="s">
        <v>9</v>
      </c>
      <c r="D150" s="28" t="s">
        <v>3</v>
      </c>
      <c r="E150" s="30" t="s">
        <v>48</v>
      </c>
      <c r="F150" s="28" t="s">
        <v>49</v>
      </c>
      <c r="G150" s="150" t="s">
        <v>44</v>
      </c>
      <c r="H150" s="150" t="s">
        <v>7</v>
      </c>
      <c r="I150" s="29" t="s">
        <v>36</v>
      </c>
      <c r="J150"/>
      <c r="K150"/>
      <c r="L150"/>
      <c r="M150"/>
    </row>
    <row r="151" spans="1:16">
      <c r="A151" s="14"/>
      <c r="B151" s="6"/>
      <c r="C151" s="6"/>
      <c r="D151" s="7"/>
      <c r="E151" s="36"/>
      <c r="F151" s="16"/>
      <c r="G151" s="156"/>
      <c r="H151" s="7"/>
      <c r="I151" s="6"/>
      <c r="K151"/>
    </row>
    <row r="152" spans="1:16">
      <c r="A152" s="89" t="s">
        <v>77</v>
      </c>
      <c r="B152" s="1"/>
      <c r="C152" s="1"/>
      <c r="D152" s="2">
        <v>0</v>
      </c>
      <c r="E152" s="41">
        <v>0.05</v>
      </c>
      <c r="F152" s="3">
        <f t="shared" ref="F152:F157" si="19">E152*D152</f>
        <v>0</v>
      </c>
      <c r="G152" s="135"/>
      <c r="H152" s="2"/>
      <c r="I152" s="1"/>
      <c r="K152"/>
    </row>
    <row r="153" spans="1:16">
      <c r="A153" s="11"/>
      <c r="B153" s="1"/>
      <c r="C153" s="1"/>
      <c r="D153" s="2"/>
      <c r="E153" s="41">
        <v>0.05</v>
      </c>
      <c r="F153" s="3">
        <f t="shared" si="19"/>
        <v>0</v>
      </c>
      <c r="G153" s="135"/>
      <c r="H153" s="2"/>
      <c r="I153" s="1"/>
      <c r="K153"/>
    </row>
    <row r="154" spans="1:16">
      <c r="A154" s="11"/>
      <c r="B154" s="1"/>
      <c r="C154" s="1"/>
      <c r="D154" s="2"/>
      <c r="E154" s="41">
        <v>0.05</v>
      </c>
      <c r="F154" s="3">
        <f t="shared" si="19"/>
        <v>0</v>
      </c>
      <c r="G154" s="135"/>
      <c r="H154" s="2"/>
      <c r="I154" s="1"/>
      <c r="K154"/>
    </row>
    <row r="155" spans="1:16">
      <c r="A155" s="11"/>
      <c r="B155" s="1"/>
      <c r="C155" s="1"/>
      <c r="D155" s="2"/>
      <c r="E155" s="41">
        <v>0.05</v>
      </c>
      <c r="F155" s="3">
        <f t="shared" si="19"/>
        <v>0</v>
      </c>
      <c r="G155" s="135"/>
      <c r="H155" s="2"/>
      <c r="I155" s="1"/>
      <c r="K155"/>
    </row>
    <row r="156" spans="1:16">
      <c r="A156" s="11"/>
      <c r="B156" s="1"/>
      <c r="C156" s="1"/>
      <c r="D156" s="2"/>
      <c r="E156" s="41">
        <v>0.05</v>
      </c>
      <c r="F156" s="3">
        <f t="shared" si="19"/>
        <v>0</v>
      </c>
      <c r="G156" s="135"/>
      <c r="H156" s="2"/>
      <c r="I156" s="1"/>
      <c r="K156"/>
    </row>
    <row r="157" spans="1:16" ht="16" thickBot="1">
      <c r="A157" s="13"/>
      <c r="B157" s="4"/>
      <c r="C157" s="4"/>
      <c r="D157" s="5"/>
      <c r="E157" s="118">
        <v>0.05</v>
      </c>
      <c r="F157" s="44">
        <f t="shared" si="19"/>
        <v>0</v>
      </c>
      <c r="G157" s="143"/>
      <c r="H157" s="5"/>
      <c r="I157" s="4"/>
      <c r="K157"/>
    </row>
    <row r="158" spans="1:16" ht="16" thickBot="1">
      <c r="A158" s="8" t="s">
        <v>78</v>
      </c>
      <c r="B158" s="9"/>
      <c r="C158" s="9"/>
      <c r="D158" s="10">
        <f>SUM(D152:D157)</f>
        <v>0</v>
      </c>
      <c r="E158" s="10"/>
      <c r="F158" s="10">
        <f t="shared" ref="F158" si="20">SUM(F152:F157)</f>
        <v>0</v>
      </c>
      <c r="G158" s="131"/>
      <c r="H158" s="132">
        <f>J201</f>
        <v>30000</v>
      </c>
      <c r="I158" s="133">
        <f>D158-H158</f>
        <v>-30000</v>
      </c>
      <c r="K158"/>
    </row>
    <row r="159" spans="1:16">
      <c r="A159" s="11"/>
      <c r="B159" s="1"/>
      <c r="C159" s="1"/>
      <c r="D159" s="2"/>
      <c r="E159" s="32"/>
      <c r="F159" s="1"/>
      <c r="G159" s="135"/>
      <c r="H159" s="7"/>
      <c r="I159" s="6"/>
      <c r="K159"/>
    </row>
    <row r="160" spans="1:16">
      <c r="A160" s="89" t="s">
        <v>79</v>
      </c>
      <c r="B160" s="1"/>
      <c r="C160" s="1"/>
      <c r="D160" s="2"/>
      <c r="E160" s="41">
        <v>0.05</v>
      </c>
      <c r="F160" s="3">
        <f t="shared" ref="F160:F165" si="21">E160*D160</f>
        <v>0</v>
      </c>
      <c r="G160" s="135"/>
      <c r="H160" s="2"/>
      <c r="I160" s="1"/>
      <c r="K160"/>
    </row>
    <row r="161" spans="1:11">
      <c r="A161" s="11"/>
      <c r="B161" s="1"/>
      <c r="C161" s="1"/>
      <c r="D161" s="2"/>
      <c r="E161" s="41">
        <v>0.05</v>
      </c>
      <c r="F161" s="3">
        <f t="shared" si="21"/>
        <v>0</v>
      </c>
      <c r="G161" s="135"/>
      <c r="H161" s="2"/>
      <c r="I161" s="1"/>
      <c r="K161"/>
    </row>
    <row r="162" spans="1:11">
      <c r="A162" s="11"/>
      <c r="B162" s="1"/>
      <c r="C162" s="1"/>
      <c r="D162" s="2"/>
      <c r="E162" s="41">
        <v>0.05</v>
      </c>
      <c r="F162" s="3">
        <f t="shared" si="21"/>
        <v>0</v>
      </c>
      <c r="G162" s="135"/>
      <c r="H162" s="2"/>
      <c r="I162" s="1"/>
      <c r="K162"/>
    </row>
    <row r="163" spans="1:11">
      <c r="A163" s="11"/>
      <c r="B163" s="1"/>
      <c r="C163" s="1"/>
      <c r="D163" s="2"/>
      <c r="E163" s="41">
        <v>0.05</v>
      </c>
      <c r="F163" s="3">
        <f t="shared" si="21"/>
        <v>0</v>
      </c>
      <c r="G163" s="135"/>
      <c r="H163" s="2"/>
      <c r="I163" s="1"/>
      <c r="K163"/>
    </row>
    <row r="164" spans="1:11">
      <c r="A164" s="11"/>
      <c r="B164" s="1"/>
      <c r="C164" s="1"/>
      <c r="D164" s="2"/>
      <c r="E164" s="41">
        <v>0.05</v>
      </c>
      <c r="F164" s="3">
        <f t="shared" si="21"/>
        <v>0</v>
      </c>
      <c r="G164" s="135"/>
      <c r="H164" s="2"/>
      <c r="I164" s="1"/>
      <c r="K164"/>
    </row>
    <row r="165" spans="1:11" ht="16" thickBot="1">
      <c r="A165" s="13"/>
      <c r="B165" s="4"/>
      <c r="C165" s="4"/>
      <c r="D165" s="5"/>
      <c r="E165" s="118">
        <v>0.05</v>
      </c>
      <c r="F165" s="44">
        <f t="shared" si="21"/>
        <v>0</v>
      </c>
      <c r="G165" s="143"/>
      <c r="H165" s="5"/>
      <c r="I165" s="4"/>
      <c r="K165"/>
    </row>
    <row r="166" spans="1:11" ht="16" thickBot="1">
      <c r="A166" s="8" t="s">
        <v>80</v>
      </c>
      <c r="B166" s="9"/>
      <c r="C166" s="9"/>
      <c r="D166" s="10">
        <f>SUM(D160:D165)</f>
        <v>0</v>
      </c>
      <c r="E166" s="10"/>
      <c r="F166" s="10">
        <f t="shared" ref="F166" si="22">SUM(F160:F165)</f>
        <v>0</v>
      </c>
      <c r="G166" s="131"/>
      <c r="H166" s="132">
        <f>J205</f>
        <v>25000</v>
      </c>
      <c r="I166" s="133">
        <f>D166-H166</f>
        <v>-25000</v>
      </c>
      <c r="K166"/>
    </row>
    <row r="167" spans="1:11">
      <c r="A167" s="11"/>
      <c r="B167" s="1"/>
      <c r="C167" s="1"/>
      <c r="D167" s="2"/>
      <c r="E167" s="32"/>
      <c r="F167" s="1"/>
      <c r="G167" s="135"/>
      <c r="H167" s="7"/>
      <c r="I167" s="6"/>
      <c r="K167"/>
    </row>
    <row r="168" spans="1:11">
      <c r="A168" s="89" t="s">
        <v>81</v>
      </c>
      <c r="B168" s="1"/>
      <c r="C168" s="1"/>
      <c r="D168" s="2"/>
      <c r="E168" s="41">
        <v>0.05</v>
      </c>
      <c r="F168" s="3">
        <f t="shared" ref="F168:F173" si="23">E168*D168</f>
        <v>0</v>
      </c>
      <c r="G168" s="135"/>
      <c r="H168" s="2"/>
      <c r="I168" s="1"/>
      <c r="K168"/>
    </row>
    <row r="169" spans="1:11">
      <c r="A169" s="11"/>
      <c r="B169" s="1"/>
      <c r="C169" s="1"/>
      <c r="D169" s="2"/>
      <c r="E169" s="41">
        <v>0.05</v>
      </c>
      <c r="F169" s="3">
        <f t="shared" si="23"/>
        <v>0</v>
      </c>
      <c r="G169" s="135"/>
      <c r="H169" s="2"/>
      <c r="I169" s="1"/>
      <c r="K169"/>
    </row>
    <row r="170" spans="1:11">
      <c r="A170" s="11"/>
      <c r="B170" s="1"/>
      <c r="C170" s="1"/>
      <c r="D170" s="2"/>
      <c r="E170" s="41">
        <v>0.05</v>
      </c>
      <c r="F170" s="3">
        <f t="shared" si="23"/>
        <v>0</v>
      </c>
      <c r="G170" s="135"/>
      <c r="H170" s="2"/>
      <c r="I170" s="1"/>
      <c r="K170"/>
    </row>
    <row r="171" spans="1:11">
      <c r="A171" s="11"/>
      <c r="B171" s="1"/>
      <c r="C171" s="1"/>
      <c r="D171" s="2"/>
      <c r="E171" s="41">
        <v>0.05</v>
      </c>
      <c r="F171" s="3">
        <f t="shared" si="23"/>
        <v>0</v>
      </c>
      <c r="G171" s="135"/>
      <c r="H171" s="2"/>
      <c r="I171" s="1"/>
      <c r="K171"/>
    </row>
    <row r="172" spans="1:11">
      <c r="A172" s="11"/>
      <c r="B172" s="1"/>
      <c r="C172" s="1"/>
      <c r="D172" s="2"/>
      <c r="E172" s="41">
        <v>0.05</v>
      </c>
      <c r="F172" s="3">
        <f t="shared" si="23"/>
        <v>0</v>
      </c>
      <c r="G172" s="135"/>
      <c r="H172" s="2"/>
      <c r="I172" s="1"/>
      <c r="K172"/>
    </row>
    <row r="173" spans="1:11" ht="16" thickBot="1">
      <c r="A173" s="13"/>
      <c r="B173" s="4"/>
      <c r="C173" s="4"/>
      <c r="D173" s="5"/>
      <c r="E173" s="118">
        <v>0.05</v>
      </c>
      <c r="F173" s="44">
        <f t="shared" si="23"/>
        <v>0</v>
      </c>
      <c r="G173" s="143"/>
      <c r="H173" s="2"/>
      <c r="I173" s="1"/>
      <c r="K173"/>
    </row>
    <row r="174" spans="1:11" ht="16" thickBot="1">
      <c r="A174" s="8" t="s">
        <v>82</v>
      </c>
      <c r="B174" s="9"/>
      <c r="C174" s="9"/>
      <c r="D174" s="10">
        <f>SUM(D168:D173)</f>
        <v>0</v>
      </c>
      <c r="E174" s="10"/>
      <c r="F174" s="10">
        <f t="shared" ref="F174" si="24">SUM(F168:F173)</f>
        <v>0</v>
      </c>
      <c r="G174" s="10"/>
      <c r="H174" s="10">
        <f>SUM(H168:H173)</f>
        <v>0</v>
      </c>
      <c r="I174" s="159">
        <f>SUM(I168:I173)</f>
        <v>0</v>
      </c>
      <c r="K174"/>
    </row>
    <row r="175" spans="1:11">
      <c r="A175" s="19"/>
      <c r="B175" s="129"/>
      <c r="C175" s="129"/>
      <c r="D175" s="130"/>
      <c r="E175" s="130"/>
      <c r="F175" s="130"/>
      <c r="G175" s="158"/>
      <c r="H175" s="7"/>
      <c r="I175" s="6"/>
      <c r="K175"/>
    </row>
    <row r="176" spans="1:11" ht="16" thickBot="1">
      <c r="A176" s="13"/>
      <c r="B176" s="4"/>
      <c r="C176" s="4"/>
      <c r="D176" s="5"/>
      <c r="E176" s="33"/>
      <c r="F176" s="4"/>
      <c r="G176" s="1"/>
      <c r="H176" s="2"/>
      <c r="I176" s="1"/>
      <c r="K176"/>
    </row>
    <row r="177" spans="1:12" ht="16" thickBot="1">
      <c r="A177" s="119" t="s">
        <v>83</v>
      </c>
      <c r="B177" s="120"/>
      <c r="C177" s="120"/>
      <c r="D177" s="121">
        <f t="shared" ref="D177:F177" si="25">D166+D158+D174</f>
        <v>0</v>
      </c>
      <c r="E177" s="121">
        <f t="shared" si="25"/>
        <v>0</v>
      </c>
      <c r="F177" s="121">
        <f t="shared" si="25"/>
        <v>0</v>
      </c>
      <c r="G177" s="121"/>
      <c r="H177" s="121">
        <f t="shared" ref="H177:I177" si="26">H166+H158+H174</f>
        <v>55000</v>
      </c>
      <c r="I177" s="163">
        <f t="shared" si="26"/>
        <v>-55000</v>
      </c>
      <c r="K177"/>
    </row>
    <row r="178" spans="1:12">
      <c r="A178" s="112"/>
      <c r="B178" s="112"/>
      <c r="C178" s="11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 ht="16" thickBot="1">
      <c r="A179" s="112"/>
      <c r="B179" s="112"/>
      <c r="C179" s="11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 ht="16" thickBot="1">
      <c r="A180" s="119" t="s">
        <v>84</v>
      </c>
      <c r="B180" s="120"/>
      <c r="C180" s="120"/>
      <c r="D180" s="121">
        <f>D177+D147+D73+D26</f>
        <v>0</v>
      </c>
      <c r="E180" s="121">
        <f t="shared" ref="E180:G180" si="27">E177+E147+E73+E26</f>
        <v>0</v>
      </c>
      <c r="F180" s="121">
        <f t="shared" si="27"/>
        <v>0</v>
      </c>
      <c r="G180" s="121">
        <f t="shared" si="27"/>
        <v>0</v>
      </c>
      <c r="H180" s="121" t="e">
        <f>H177+H147+H73+#REF!</f>
        <v>#REF!</v>
      </c>
      <c r="I180" s="163">
        <f>I177+I147+I73+H26</f>
        <v>-732600</v>
      </c>
      <c r="J180" s="162"/>
      <c r="K180"/>
    </row>
    <row r="181" spans="1:12">
      <c r="K181"/>
    </row>
    <row r="182" spans="1:12">
      <c r="A182" s="35" t="s">
        <v>2</v>
      </c>
      <c r="B182" s="35" t="s">
        <v>3</v>
      </c>
      <c r="C182" s="35"/>
      <c r="D182" s="35" t="s">
        <v>5</v>
      </c>
      <c r="E182" s="35"/>
      <c r="F182" s="35" t="s">
        <v>7</v>
      </c>
      <c r="G182" s="35" t="s">
        <v>8</v>
      </c>
      <c r="I182" s="202" t="s">
        <v>9</v>
      </c>
      <c r="J182" s="203" t="s">
        <v>3</v>
      </c>
      <c r="K182"/>
    </row>
    <row r="183" spans="1:12" ht="15" customHeight="1">
      <c r="A183" s="18"/>
      <c r="B183" s="34">
        <f>D26</f>
        <v>0</v>
      </c>
      <c r="C183" s="34"/>
      <c r="D183" s="34">
        <f>G26</f>
        <v>0</v>
      </c>
      <c r="E183" s="34"/>
      <c r="F183" s="3">
        <f>H26</f>
        <v>700000</v>
      </c>
      <c r="G183" s="109">
        <f>I26</f>
        <v>-700000</v>
      </c>
      <c r="I183" s="272" t="s">
        <v>11</v>
      </c>
      <c r="J183" s="273">
        <v>700000</v>
      </c>
      <c r="K183"/>
    </row>
    <row r="184" spans="1:12" ht="15" customHeight="1">
      <c r="A184" s="18"/>
      <c r="B184" s="18"/>
      <c r="C184" s="1"/>
      <c r="D184" s="1"/>
      <c r="E184" s="1"/>
      <c r="F184" s="1"/>
      <c r="G184" s="1"/>
      <c r="I184" s="272"/>
      <c r="J184" s="273"/>
      <c r="K184"/>
    </row>
    <row r="185" spans="1:12" ht="15" customHeight="1">
      <c r="A185" s="46" t="s">
        <v>13</v>
      </c>
      <c r="B185" s="46" t="s">
        <v>3</v>
      </c>
      <c r="C185" s="46"/>
      <c r="D185" s="46" t="s">
        <v>5</v>
      </c>
      <c r="E185" s="46"/>
      <c r="F185" s="46" t="s">
        <v>7</v>
      </c>
      <c r="G185" s="46" t="s">
        <v>8</v>
      </c>
      <c r="I185" s="272" t="s">
        <v>14</v>
      </c>
      <c r="J185" s="273">
        <v>77600</v>
      </c>
      <c r="K185"/>
    </row>
    <row r="186" spans="1:12" ht="15" customHeight="1">
      <c r="A186" s="18"/>
      <c r="B186" s="34">
        <f>D73</f>
        <v>0</v>
      </c>
      <c r="C186" s="3"/>
      <c r="D186" s="3">
        <f>F73</f>
        <v>0</v>
      </c>
      <c r="E186" s="3"/>
      <c r="F186" s="3">
        <f>H73</f>
        <v>900000</v>
      </c>
      <c r="G186" s="3">
        <f>I73</f>
        <v>-900000</v>
      </c>
      <c r="I186" s="272"/>
      <c r="J186" s="273"/>
      <c r="K186"/>
    </row>
    <row r="187" spans="1:12" ht="15" customHeight="1">
      <c r="A187" s="18"/>
      <c r="B187" s="18"/>
      <c r="C187" s="1"/>
      <c r="D187" s="1"/>
      <c r="E187" s="1"/>
      <c r="F187" s="1"/>
      <c r="G187" s="1"/>
      <c r="I187" s="272" t="s">
        <v>15</v>
      </c>
      <c r="J187" s="273">
        <v>15000</v>
      </c>
      <c r="K187"/>
    </row>
    <row r="188" spans="1:12" ht="15" customHeight="1">
      <c r="A188" s="47" t="s">
        <v>16</v>
      </c>
      <c r="B188" s="47" t="s">
        <v>3</v>
      </c>
      <c r="C188" s="47"/>
      <c r="D188" s="47" t="s">
        <v>5</v>
      </c>
      <c r="E188" s="47"/>
      <c r="F188" s="47" t="s">
        <v>7</v>
      </c>
      <c r="G188" s="47" t="s">
        <v>8</v>
      </c>
      <c r="I188" s="272"/>
      <c r="J188" s="273"/>
      <c r="K188"/>
    </row>
    <row r="189" spans="1:12" ht="15" customHeight="1">
      <c r="A189" s="18"/>
      <c r="B189" s="34">
        <f>D147</f>
        <v>0</v>
      </c>
      <c r="C189" s="3"/>
      <c r="D189" s="3">
        <f>F147</f>
        <v>0</v>
      </c>
      <c r="E189" s="3"/>
      <c r="F189" s="3">
        <f>H147</f>
        <v>477600</v>
      </c>
      <c r="G189" s="3">
        <f>I147</f>
        <v>-477600</v>
      </c>
      <c r="I189" s="272" t="s">
        <v>17</v>
      </c>
      <c r="J189" s="273">
        <v>40000</v>
      </c>
      <c r="K189"/>
    </row>
    <row r="190" spans="1:12" ht="15" customHeight="1">
      <c r="A190" s="1"/>
      <c r="B190" s="1"/>
      <c r="C190" s="1"/>
      <c r="D190" s="1"/>
      <c r="E190" s="1"/>
      <c r="F190" s="1"/>
      <c r="G190" s="1"/>
      <c r="I190" s="272"/>
      <c r="J190" s="273"/>
      <c r="K190"/>
    </row>
    <row r="191" spans="1:12" ht="15" customHeight="1">
      <c r="A191" s="38" t="s">
        <v>18</v>
      </c>
      <c r="B191" s="38" t="s">
        <v>3</v>
      </c>
      <c r="C191" s="38"/>
      <c r="D191" s="38" t="s">
        <v>5</v>
      </c>
      <c r="E191" s="38"/>
      <c r="F191" s="38" t="s">
        <v>19</v>
      </c>
      <c r="G191" s="38" t="s">
        <v>8</v>
      </c>
      <c r="I191" s="272" t="s">
        <v>20</v>
      </c>
      <c r="J191" s="273">
        <v>50000</v>
      </c>
      <c r="K191"/>
    </row>
    <row r="192" spans="1:12" ht="15" customHeight="1">
      <c r="A192" s="1"/>
      <c r="B192" s="3">
        <f>D177</f>
        <v>0</v>
      </c>
      <c r="C192" s="3"/>
      <c r="D192" s="3">
        <f>F177</f>
        <v>0</v>
      </c>
      <c r="E192" s="3"/>
      <c r="F192" s="3">
        <f>H177</f>
        <v>55000</v>
      </c>
      <c r="G192" s="3">
        <f>I177</f>
        <v>-55000</v>
      </c>
      <c r="I192" s="272"/>
      <c r="J192" s="273"/>
      <c r="K192"/>
    </row>
    <row r="193" spans="1:11" ht="15" customHeight="1">
      <c r="A193" s="1"/>
      <c r="B193" s="1"/>
      <c r="C193" s="1"/>
      <c r="D193" s="1"/>
      <c r="E193" s="1"/>
      <c r="F193" s="1"/>
      <c r="G193" s="1"/>
      <c r="I193" s="272" t="s">
        <v>21</v>
      </c>
      <c r="J193" s="273">
        <v>800000</v>
      </c>
      <c r="K193"/>
    </row>
    <row r="194" spans="1:11" ht="15.75" customHeight="1">
      <c r="A194" s="106" t="s">
        <v>209</v>
      </c>
      <c r="B194" s="107" t="s">
        <v>3</v>
      </c>
      <c r="C194" s="107"/>
      <c r="D194" s="107" t="s">
        <v>5</v>
      </c>
      <c r="E194" s="107"/>
      <c r="F194" s="107" t="s">
        <v>7</v>
      </c>
      <c r="G194" s="107" t="s">
        <v>8</v>
      </c>
      <c r="I194" s="272"/>
      <c r="J194" s="273"/>
      <c r="K194"/>
    </row>
    <row r="195" spans="1:11" s="45" customFormat="1" ht="15.75" customHeight="1">
      <c r="A195" s="106" t="s">
        <v>23</v>
      </c>
      <c r="B195" s="108">
        <f>B189+B186+B183+B192</f>
        <v>0</v>
      </c>
      <c r="C195" s="108"/>
      <c r="D195" s="108">
        <f>D189+D186+D183+D192</f>
        <v>0</v>
      </c>
      <c r="E195" s="108"/>
      <c r="F195" s="108">
        <f t="shared" ref="F195:G195" si="28">F189+F186+F183+F192</f>
        <v>2132600</v>
      </c>
      <c r="G195" s="108">
        <f t="shared" si="28"/>
        <v>-2132600</v>
      </c>
      <c r="I195" s="272" t="s">
        <v>85</v>
      </c>
      <c r="J195" s="273">
        <v>50000</v>
      </c>
    </row>
    <row r="196" spans="1:11" ht="15" customHeight="1">
      <c r="I196" s="272"/>
      <c r="J196" s="273"/>
      <c r="K196"/>
    </row>
    <row r="197" spans="1:11" ht="15" customHeight="1">
      <c r="I197" s="272" t="s">
        <v>86</v>
      </c>
      <c r="J197" s="273">
        <v>30000</v>
      </c>
      <c r="K197"/>
    </row>
    <row r="198" spans="1:11" ht="15" customHeight="1">
      <c r="A198" s="198"/>
      <c r="I198" s="272"/>
      <c r="J198" s="273"/>
      <c r="K198"/>
    </row>
    <row r="199" spans="1:11" ht="15" customHeight="1">
      <c r="I199" s="275" t="s">
        <v>88</v>
      </c>
      <c r="J199" s="273">
        <v>50000</v>
      </c>
      <c r="K199"/>
    </row>
    <row r="200" spans="1:11" ht="15" customHeight="1">
      <c r="B200" s="192"/>
      <c r="D200" s="192"/>
      <c r="I200" s="275"/>
      <c r="J200" s="273"/>
      <c r="K200"/>
    </row>
    <row r="201" spans="1:11" ht="15" customHeight="1">
      <c r="B201" s="192"/>
      <c r="D201" s="192"/>
      <c r="I201" s="272" t="s">
        <v>92</v>
      </c>
      <c r="J201" s="273">
        <v>30000</v>
      </c>
      <c r="K201"/>
    </row>
    <row r="202" spans="1:11" ht="15" customHeight="1">
      <c r="B202" s="111"/>
      <c r="D202" s="192"/>
      <c r="I202" s="272"/>
      <c r="J202" s="273"/>
      <c r="K202"/>
    </row>
    <row r="203" spans="1:11" ht="15" customHeight="1">
      <c r="I203" s="275" t="s">
        <v>93</v>
      </c>
      <c r="J203" s="273">
        <v>20000</v>
      </c>
      <c r="K203"/>
    </row>
    <row r="204" spans="1:11" ht="15" customHeight="1">
      <c r="D204" s="111"/>
      <c r="I204" s="275"/>
      <c r="J204" s="273"/>
      <c r="K204"/>
    </row>
    <row r="205" spans="1:11" ht="15" customHeight="1">
      <c r="D205" s="111"/>
      <c r="I205" s="272" t="s">
        <v>96</v>
      </c>
      <c r="J205" s="273">
        <v>25000</v>
      </c>
      <c r="K205"/>
    </row>
    <row r="206" spans="1:11" ht="15" customHeight="1">
      <c r="I206" s="272"/>
      <c r="J206" s="273"/>
      <c r="K206"/>
    </row>
    <row r="207" spans="1:11" ht="15" customHeight="1">
      <c r="D207" s="111"/>
      <c r="I207" s="272" t="s">
        <v>60</v>
      </c>
      <c r="J207" s="273">
        <v>90000</v>
      </c>
      <c r="K207"/>
    </row>
    <row r="208" spans="1:11" ht="15" customHeight="1">
      <c r="I208" s="272"/>
      <c r="J208" s="273"/>
      <c r="K208"/>
    </row>
    <row r="209" spans="1:11" ht="15" customHeight="1">
      <c r="I209" s="275" t="s">
        <v>98</v>
      </c>
      <c r="J209" s="273">
        <v>30000</v>
      </c>
      <c r="K209"/>
    </row>
    <row r="210" spans="1:11" ht="15" customHeight="1">
      <c r="I210" s="275"/>
      <c r="J210" s="273"/>
      <c r="K210"/>
    </row>
    <row r="211" spans="1:11" s="110" customFormat="1" ht="15" customHeight="1">
      <c r="A211"/>
      <c r="B211"/>
      <c r="C211"/>
      <c r="D211"/>
      <c r="E211"/>
      <c r="F211"/>
      <c r="I211" s="272" t="s">
        <v>99</v>
      </c>
      <c r="J211" s="273">
        <v>15000</v>
      </c>
    </row>
    <row r="212" spans="1:11" s="110" customFormat="1" ht="15" customHeight="1">
      <c r="A212"/>
      <c r="B212"/>
      <c r="C212"/>
      <c r="D212"/>
      <c r="E212"/>
      <c r="F212"/>
      <c r="I212" s="272"/>
      <c r="J212" s="273"/>
    </row>
    <row r="213" spans="1:11" s="110" customFormat="1" ht="15" customHeight="1">
      <c r="A213"/>
      <c r="B213"/>
      <c r="C213"/>
      <c r="D213"/>
      <c r="E213"/>
      <c r="F213"/>
      <c r="I213" s="272" t="s">
        <v>100</v>
      </c>
      <c r="J213" s="273">
        <v>100000</v>
      </c>
    </row>
    <row r="214" spans="1:11" s="110" customFormat="1" ht="15" customHeight="1">
      <c r="A214"/>
      <c r="B214"/>
      <c r="C214"/>
      <c r="D214"/>
      <c r="E214"/>
      <c r="F214"/>
      <c r="I214" s="272"/>
      <c r="J214" s="273"/>
    </row>
    <row r="215" spans="1:11" s="110" customFormat="1" ht="15" customHeight="1">
      <c r="A215"/>
      <c r="B215"/>
      <c r="C215"/>
      <c r="D215"/>
      <c r="E215"/>
      <c r="F215"/>
      <c r="I215" s="272" t="s">
        <v>101</v>
      </c>
      <c r="J215" s="273">
        <v>20000</v>
      </c>
    </row>
    <row r="216" spans="1:11" s="110" customFormat="1" ht="15" customHeight="1">
      <c r="A216"/>
      <c r="B216"/>
      <c r="C216"/>
      <c r="D216"/>
      <c r="E216"/>
      <c r="F216"/>
      <c r="I216" s="272"/>
      <c r="J216" s="273"/>
    </row>
    <row r="217" spans="1:11" s="110" customFormat="1" ht="15" customHeight="1">
      <c r="A217"/>
      <c r="B217"/>
      <c r="C217"/>
      <c r="D217"/>
      <c r="E217"/>
      <c r="F217"/>
      <c r="I217" s="272" t="s">
        <v>102</v>
      </c>
      <c r="J217" s="273">
        <v>90000</v>
      </c>
    </row>
    <row r="218" spans="1:11" s="110" customFormat="1" ht="15" customHeight="1">
      <c r="A218"/>
      <c r="B218"/>
      <c r="C218"/>
      <c r="D218"/>
      <c r="E218"/>
      <c r="F218"/>
      <c r="I218" s="272"/>
      <c r="J218" s="273"/>
    </row>
    <row r="219" spans="1:11">
      <c r="K219"/>
    </row>
    <row r="220" spans="1:11" s="110" customFormat="1">
      <c r="A220"/>
      <c r="B220"/>
      <c r="C220"/>
      <c r="D220"/>
      <c r="E220"/>
      <c r="F220"/>
      <c r="I220"/>
      <c r="J220" s="111">
        <f>SUM(J183:J218)</f>
        <v>2232600</v>
      </c>
    </row>
    <row r="221" spans="1:11">
      <c r="K221"/>
    </row>
  </sheetData>
  <mergeCells count="42">
    <mergeCell ref="I213:I214"/>
    <mergeCell ref="J213:J214"/>
    <mergeCell ref="I215:I216"/>
    <mergeCell ref="J215:J216"/>
    <mergeCell ref="I217:I218"/>
    <mergeCell ref="J217:J218"/>
    <mergeCell ref="I207:I208"/>
    <mergeCell ref="J207:J208"/>
    <mergeCell ref="I209:I210"/>
    <mergeCell ref="J209:J210"/>
    <mergeCell ref="I211:I212"/>
    <mergeCell ref="J211:J212"/>
    <mergeCell ref="I201:I202"/>
    <mergeCell ref="J201:J202"/>
    <mergeCell ref="I203:I204"/>
    <mergeCell ref="J203:J204"/>
    <mergeCell ref="I205:I206"/>
    <mergeCell ref="J205:J206"/>
    <mergeCell ref="I195:I196"/>
    <mergeCell ref="J195:J196"/>
    <mergeCell ref="I197:I198"/>
    <mergeCell ref="J197:J198"/>
    <mergeCell ref="I199:I200"/>
    <mergeCell ref="J199:J200"/>
    <mergeCell ref="I189:I190"/>
    <mergeCell ref="J189:J190"/>
    <mergeCell ref="I191:I192"/>
    <mergeCell ref="J191:J192"/>
    <mergeCell ref="I193:I194"/>
    <mergeCell ref="J193:J194"/>
    <mergeCell ref="I183:I184"/>
    <mergeCell ref="J183:J184"/>
    <mergeCell ref="I185:I186"/>
    <mergeCell ref="J185:J186"/>
    <mergeCell ref="I187:I188"/>
    <mergeCell ref="J187:J188"/>
    <mergeCell ref="A149:I149"/>
    <mergeCell ref="A1:I1"/>
    <mergeCell ref="A2:I2"/>
    <mergeCell ref="A28:I28"/>
    <mergeCell ref="A74:J74"/>
    <mergeCell ref="A75:I7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5117-BAC5-9449-AA71-8B6177500066}">
  <dimension ref="B3:I104"/>
  <sheetViews>
    <sheetView workbookViewId="0">
      <selection activeCell="K22" sqref="K22"/>
    </sheetView>
  </sheetViews>
  <sheetFormatPr baseColWidth="10" defaultColWidth="11.5" defaultRowHeight="15"/>
  <cols>
    <col min="2" max="2" width="73.6640625" bestFit="1" customWidth="1"/>
    <col min="4" max="4" width="9.1640625" bestFit="1" customWidth="1"/>
  </cols>
  <sheetData>
    <row r="3" spans="2:5" ht="18.75" customHeight="1">
      <c r="B3" s="292" t="s">
        <v>212</v>
      </c>
      <c r="C3" s="292"/>
      <c r="D3" s="292"/>
      <c r="E3" s="292"/>
    </row>
    <row r="4" spans="2:5" ht="21" thickBot="1">
      <c r="B4" s="204" t="s">
        <v>213</v>
      </c>
      <c r="C4" s="294"/>
      <c r="D4" s="294"/>
      <c r="E4" s="294"/>
    </row>
    <row r="5" spans="2:5" ht="21" thickBot="1">
      <c r="B5" s="204" t="s">
        <v>214</v>
      </c>
      <c r="C5" s="293"/>
      <c r="D5" s="293"/>
      <c r="E5" s="293"/>
    </row>
    <row r="6" spans="2:5" ht="21" thickBot="1">
      <c r="B6" s="204" t="s">
        <v>215</v>
      </c>
      <c r="C6" s="293"/>
      <c r="D6" s="293"/>
      <c r="E6" s="293"/>
    </row>
    <row r="7" spans="2:5" ht="41" thickBot="1">
      <c r="B7" s="204" t="s">
        <v>216</v>
      </c>
      <c r="C7" s="206"/>
      <c r="D7" s="207" t="s">
        <v>217</v>
      </c>
      <c r="E7" s="208"/>
    </row>
    <row r="8" spans="2:5" ht="21" thickBot="1">
      <c r="B8" s="204" t="s">
        <v>218</v>
      </c>
      <c r="C8" s="294"/>
      <c r="D8" s="294"/>
      <c r="E8" s="294"/>
    </row>
    <row r="9" spans="2:5">
      <c r="B9" s="291"/>
      <c r="C9" s="291"/>
      <c r="D9" s="291"/>
      <c r="E9" s="291"/>
    </row>
    <row r="10" spans="2:5" ht="18.75" customHeight="1">
      <c r="B10" s="292" t="s">
        <v>219</v>
      </c>
      <c r="C10" s="292"/>
      <c r="D10" s="292"/>
      <c r="E10" s="292"/>
    </row>
    <row r="11" spans="2:5" ht="21" thickBot="1">
      <c r="B11" s="204" t="s">
        <v>220</v>
      </c>
      <c r="C11" s="294"/>
      <c r="D11" s="294"/>
      <c r="E11" s="294"/>
    </row>
    <row r="12" spans="2:5" ht="21" thickBot="1">
      <c r="B12" s="204" t="s">
        <v>221</v>
      </c>
      <c r="C12" s="293"/>
      <c r="D12" s="293"/>
      <c r="E12" s="293"/>
    </row>
    <row r="13" spans="2:5" ht="21" thickBot="1">
      <c r="B13" s="204" t="s">
        <v>210</v>
      </c>
      <c r="C13" s="206"/>
      <c r="D13" s="207"/>
      <c r="E13" s="208"/>
    </row>
    <row r="14" spans="2:5" ht="21" thickBot="1">
      <c r="B14" s="204" t="s">
        <v>222</v>
      </c>
      <c r="C14" s="206"/>
      <c r="D14" s="207"/>
      <c r="E14" s="206"/>
    </row>
    <row r="15" spans="2:5" ht="21" thickBot="1">
      <c r="B15" s="204" t="s">
        <v>223</v>
      </c>
      <c r="C15" s="206"/>
      <c r="D15" s="207" t="s">
        <v>224</v>
      </c>
      <c r="E15" s="206"/>
    </row>
    <row r="16" spans="2:5" ht="21" thickBot="1">
      <c r="B16" s="204" t="s">
        <v>225</v>
      </c>
      <c r="C16" s="294"/>
      <c r="D16" s="294"/>
      <c r="E16" s="294"/>
    </row>
    <row r="17" spans="2:9">
      <c r="B17" s="209"/>
      <c r="C17" s="295"/>
      <c r="D17" s="295"/>
      <c r="E17" s="295"/>
    </row>
    <row r="18" spans="2:9" ht="20" thickBot="1">
      <c r="B18" s="205"/>
      <c r="C18" s="294"/>
      <c r="D18" s="294"/>
      <c r="E18" s="294"/>
    </row>
    <row r="19" spans="2:9" ht="18.75" customHeight="1">
      <c r="B19" s="292" t="s">
        <v>226</v>
      </c>
      <c r="C19" s="292"/>
      <c r="D19" s="292"/>
      <c r="E19" s="292"/>
    </row>
    <row r="20" spans="2:9" ht="21" thickBot="1">
      <c r="B20" s="204" t="s">
        <v>227</v>
      </c>
      <c r="C20" s="294"/>
      <c r="D20" s="294"/>
      <c r="E20" s="294"/>
    </row>
    <row r="21" spans="2:9" ht="21" thickBot="1">
      <c r="B21" s="204" t="s">
        <v>228</v>
      </c>
      <c r="C21" s="293"/>
      <c r="D21" s="293"/>
      <c r="E21" s="293"/>
    </row>
    <row r="22" spans="2:9" ht="21" thickBot="1">
      <c r="B22" s="204" t="s">
        <v>229</v>
      </c>
      <c r="C22" s="293"/>
      <c r="D22" s="293"/>
      <c r="E22" s="293"/>
    </row>
    <row r="23" spans="2:9" ht="21" thickBot="1">
      <c r="B23" s="204" t="s">
        <v>230</v>
      </c>
      <c r="C23" s="206"/>
      <c r="D23" s="207" t="s">
        <v>231</v>
      </c>
      <c r="E23" s="208"/>
    </row>
    <row r="24" spans="2:9" ht="21" thickBot="1">
      <c r="B24" s="204" t="s">
        <v>232</v>
      </c>
      <c r="C24" s="294"/>
      <c r="D24" s="294"/>
      <c r="E24" s="294"/>
    </row>
    <row r="25" spans="2:9">
      <c r="B25" s="291"/>
      <c r="C25" s="291"/>
      <c r="D25" s="291"/>
      <c r="E25" s="291"/>
    </row>
    <row r="26" spans="2:9" ht="18.75" customHeight="1">
      <c r="B26" s="292" t="s">
        <v>233</v>
      </c>
      <c r="C26" s="292"/>
      <c r="D26" s="292"/>
      <c r="E26" s="292"/>
    </row>
    <row r="27" spans="2:9" ht="19">
      <c r="B27" s="210" t="s">
        <v>234</v>
      </c>
    </row>
    <row r="28" spans="2:9" ht="19">
      <c r="B28" s="210" t="s">
        <v>235</v>
      </c>
    </row>
    <row r="29" spans="2:9" ht="19">
      <c r="B29" s="210" t="s">
        <v>236</v>
      </c>
    </row>
    <row r="30" spans="2:9" ht="18.75" customHeight="1">
      <c r="B30" s="292" t="s">
        <v>237</v>
      </c>
      <c r="C30" s="292"/>
      <c r="D30" s="292"/>
      <c r="E30" s="292"/>
      <c r="F30" s="292"/>
      <c r="G30" s="292"/>
      <c r="H30" s="290"/>
      <c r="I30" s="290"/>
    </row>
    <row r="31" spans="2:9" ht="19">
      <c r="B31" s="290"/>
      <c r="C31" s="290"/>
      <c r="D31" s="290"/>
      <c r="E31" s="290"/>
      <c r="F31" s="290"/>
      <c r="G31" s="290"/>
      <c r="H31" s="290"/>
      <c r="I31" s="290"/>
    </row>
    <row r="32" spans="2:9" ht="18.75" customHeight="1">
      <c r="B32" s="290" t="s">
        <v>238</v>
      </c>
      <c r="C32" s="290"/>
      <c r="D32" s="290"/>
      <c r="E32" s="290"/>
      <c r="F32" s="290"/>
      <c r="G32" s="290"/>
      <c r="H32" s="290"/>
      <c r="I32" s="290"/>
    </row>
    <row r="33" spans="2:9" ht="18.75" customHeight="1">
      <c r="B33" s="290" t="s">
        <v>239</v>
      </c>
      <c r="C33" s="290"/>
      <c r="D33" s="290"/>
      <c r="E33" s="290"/>
      <c r="F33" s="290"/>
      <c r="G33" s="290"/>
      <c r="H33" s="290"/>
      <c r="I33" s="290"/>
    </row>
    <row r="34" spans="2:9" ht="18.75" customHeight="1">
      <c r="B34" s="290" t="s">
        <v>240</v>
      </c>
      <c r="C34" s="290"/>
      <c r="D34" s="290"/>
      <c r="E34" s="290"/>
      <c r="F34" s="290"/>
      <c r="G34" s="290"/>
      <c r="H34" s="290"/>
      <c r="I34" s="290"/>
    </row>
    <row r="35" spans="2:9" ht="19">
      <c r="B35" s="289"/>
      <c r="C35" s="289"/>
      <c r="D35" s="289"/>
      <c r="E35" s="289"/>
      <c r="F35" s="289"/>
      <c r="G35" s="289"/>
      <c r="H35" s="290"/>
      <c r="I35" s="290"/>
    </row>
    <row r="36" spans="2:9" ht="19">
      <c r="B36" s="291"/>
      <c r="C36" s="291"/>
      <c r="D36" s="291"/>
      <c r="E36" s="290"/>
      <c r="F36" s="290"/>
      <c r="G36" s="290"/>
      <c r="H36" s="290"/>
      <c r="I36" s="290"/>
    </row>
    <row r="37" spans="2:9">
      <c r="B37" s="291"/>
      <c r="C37" s="291"/>
      <c r="D37" s="291"/>
      <c r="E37" s="291"/>
      <c r="F37" s="291"/>
      <c r="G37" s="290"/>
      <c r="H37" s="290"/>
      <c r="I37" s="290"/>
    </row>
    <row r="38" spans="2:9">
      <c r="B38" s="291"/>
      <c r="C38" s="291"/>
      <c r="D38" s="291"/>
      <c r="E38" s="291"/>
      <c r="F38" s="291"/>
      <c r="G38" s="290"/>
      <c r="H38" s="290"/>
      <c r="I38" s="290"/>
    </row>
    <row r="39" spans="2:9">
      <c r="B39" s="291"/>
      <c r="C39" s="291"/>
      <c r="D39" s="291"/>
      <c r="E39" s="291"/>
      <c r="F39" s="291"/>
      <c r="G39" s="290"/>
      <c r="H39" s="290"/>
      <c r="I39" s="290"/>
    </row>
    <row r="40" spans="2:9">
      <c r="B40" s="291"/>
      <c r="C40" s="291"/>
      <c r="D40" s="291"/>
      <c r="E40" s="291"/>
      <c r="F40" s="291"/>
      <c r="G40" s="290"/>
      <c r="H40" s="290"/>
      <c r="I40" s="290"/>
    </row>
    <row r="41" spans="2:9" ht="18.75" customHeight="1">
      <c r="B41" s="292" t="s">
        <v>241</v>
      </c>
      <c r="C41" s="292"/>
      <c r="D41" s="292"/>
      <c r="E41" s="292"/>
      <c r="F41" s="292"/>
      <c r="G41" s="292"/>
      <c r="H41" s="290"/>
      <c r="I41" s="290"/>
    </row>
    <row r="42" spans="2:9" ht="19">
      <c r="B42" s="290"/>
      <c r="C42" s="290"/>
      <c r="D42" s="290"/>
      <c r="E42" s="290"/>
      <c r="F42" s="290"/>
      <c r="G42" s="290"/>
      <c r="H42" s="290"/>
      <c r="I42" s="290"/>
    </row>
    <row r="43" spans="2:9" ht="18.75" customHeight="1">
      <c r="B43" s="290" t="s">
        <v>242</v>
      </c>
      <c r="C43" s="290"/>
      <c r="D43" s="290"/>
      <c r="E43" s="290"/>
      <c r="F43" s="290"/>
      <c r="G43" s="290"/>
      <c r="H43" s="290"/>
      <c r="I43" s="290"/>
    </row>
    <row r="44" spans="2:9" ht="18.75" customHeight="1">
      <c r="B44" s="290" t="s">
        <v>243</v>
      </c>
      <c r="C44" s="290"/>
      <c r="D44" s="290"/>
      <c r="E44" s="290"/>
      <c r="F44" s="290"/>
      <c r="G44" s="290"/>
      <c r="H44" s="290"/>
      <c r="I44" s="290"/>
    </row>
    <row r="45" spans="2:9" ht="19">
      <c r="B45" s="290"/>
      <c r="C45" s="290"/>
      <c r="D45" s="290"/>
      <c r="E45" s="290"/>
      <c r="F45" s="290"/>
      <c r="G45" s="290"/>
      <c r="H45" s="290"/>
      <c r="I45" s="290"/>
    </row>
    <row r="46" spans="2:9" ht="18.75" customHeight="1">
      <c r="B46" s="292" t="s">
        <v>244</v>
      </c>
      <c r="C46" s="292"/>
      <c r="D46" s="292"/>
      <c r="E46" s="205"/>
      <c r="G46" s="290"/>
      <c r="H46" s="290"/>
      <c r="I46" s="290"/>
    </row>
    <row r="47" spans="2:9" ht="19">
      <c r="B47" s="290"/>
      <c r="C47" s="290"/>
      <c r="D47" s="290"/>
      <c r="E47" s="290"/>
      <c r="G47" s="290"/>
      <c r="H47" s="290"/>
      <c r="I47" s="290"/>
    </row>
    <row r="48" spans="2:9" ht="75" customHeight="1">
      <c r="B48" s="290" t="s">
        <v>245</v>
      </c>
      <c r="C48" s="290"/>
      <c r="D48" s="290"/>
      <c r="E48" s="290"/>
      <c r="G48" s="290"/>
      <c r="H48" s="290"/>
      <c r="I48" s="290"/>
    </row>
    <row r="49" spans="2:9" ht="56.25" customHeight="1">
      <c r="B49" s="290" t="s">
        <v>246</v>
      </c>
      <c r="C49" s="290"/>
      <c r="D49" s="290"/>
      <c r="E49" s="290"/>
      <c r="G49" s="290"/>
      <c r="H49" s="290"/>
      <c r="I49" s="290"/>
    </row>
    <row r="50" spans="2:9" ht="56.25" customHeight="1">
      <c r="B50" s="290" t="s">
        <v>246</v>
      </c>
      <c r="C50" s="290"/>
      <c r="D50" s="290"/>
      <c r="E50" s="290"/>
      <c r="G50" s="290"/>
      <c r="H50" s="290"/>
      <c r="I50" s="290"/>
    </row>
    <row r="51" spans="2:9" ht="56.25" customHeight="1">
      <c r="B51" s="290" t="s">
        <v>246</v>
      </c>
      <c r="C51" s="290"/>
      <c r="D51" s="290"/>
      <c r="E51" s="290"/>
      <c r="G51" s="290"/>
      <c r="H51" s="290"/>
      <c r="I51" s="290"/>
    </row>
    <row r="52" spans="2:9" ht="56.25" customHeight="1">
      <c r="B52" s="290" t="s">
        <v>246</v>
      </c>
      <c r="C52" s="290"/>
      <c r="D52" s="290"/>
      <c r="E52" s="290"/>
      <c r="G52" s="290"/>
      <c r="H52" s="290"/>
      <c r="I52" s="290"/>
    </row>
    <row r="53" spans="2:9" ht="56.25" customHeight="1">
      <c r="B53" s="290" t="s">
        <v>246</v>
      </c>
      <c r="C53" s="290"/>
      <c r="D53" s="290"/>
      <c r="E53" s="290"/>
      <c r="G53" s="290"/>
      <c r="H53" s="290"/>
      <c r="I53" s="290"/>
    </row>
    <row r="54" spans="2:9" ht="56.25" customHeight="1">
      <c r="B54" s="290" t="s">
        <v>246</v>
      </c>
      <c r="C54" s="290"/>
      <c r="D54" s="290"/>
      <c r="E54" s="290"/>
      <c r="G54" s="290"/>
      <c r="H54" s="290"/>
      <c r="I54" s="290"/>
    </row>
    <row r="55" spans="2:9" ht="56.25" customHeight="1">
      <c r="B55" s="290" t="s">
        <v>246</v>
      </c>
      <c r="C55" s="290"/>
      <c r="D55" s="290"/>
      <c r="E55" s="290"/>
      <c r="G55" s="290"/>
      <c r="H55" s="290"/>
      <c r="I55" s="290"/>
    </row>
    <row r="56" spans="2:9" ht="56.25" customHeight="1">
      <c r="B56" s="290" t="s">
        <v>246</v>
      </c>
      <c r="C56" s="290"/>
      <c r="D56" s="290"/>
      <c r="E56" s="290"/>
      <c r="G56" s="290"/>
      <c r="H56" s="290"/>
      <c r="I56" s="290"/>
    </row>
    <row r="57" spans="2:9" ht="56.25" customHeight="1">
      <c r="B57" s="290" t="s">
        <v>246</v>
      </c>
      <c r="C57" s="290"/>
      <c r="D57" s="290"/>
      <c r="E57" s="290"/>
      <c r="G57" s="290"/>
      <c r="H57" s="290"/>
      <c r="I57" s="290"/>
    </row>
    <row r="58" spans="2:9" ht="56.25" customHeight="1">
      <c r="B58" s="290" t="s">
        <v>246</v>
      </c>
      <c r="C58" s="290"/>
      <c r="D58" s="290"/>
      <c r="E58" s="290"/>
      <c r="G58" s="290"/>
      <c r="H58" s="290"/>
      <c r="I58" s="290"/>
    </row>
    <row r="59" spans="2:9" ht="56.25" customHeight="1">
      <c r="B59" s="290" t="s">
        <v>246</v>
      </c>
      <c r="C59" s="290"/>
      <c r="D59" s="290"/>
      <c r="E59" s="290"/>
      <c r="G59" s="290"/>
      <c r="H59" s="290"/>
      <c r="I59" s="290"/>
    </row>
    <row r="60" spans="2:9" ht="56.25" customHeight="1">
      <c r="B60" s="290" t="s">
        <v>246</v>
      </c>
      <c r="C60" s="290"/>
      <c r="D60" s="290"/>
      <c r="E60" s="290"/>
      <c r="G60" s="290"/>
      <c r="H60" s="290"/>
      <c r="I60" s="290"/>
    </row>
    <row r="61" spans="2:9" ht="56.25" customHeight="1">
      <c r="B61" s="290" t="s">
        <v>246</v>
      </c>
      <c r="C61" s="290"/>
      <c r="D61" s="290"/>
      <c r="E61" s="290"/>
      <c r="G61" s="290"/>
      <c r="H61" s="290"/>
      <c r="I61" s="290"/>
    </row>
    <row r="62" spans="2:9" ht="56.25" customHeight="1">
      <c r="B62" s="290" t="s">
        <v>246</v>
      </c>
      <c r="C62" s="290"/>
      <c r="D62" s="290"/>
      <c r="E62" s="290"/>
      <c r="G62" s="290"/>
      <c r="H62" s="290"/>
      <c r="I62" s="290"/>
    </row>
    <row r="63" spans="2:9" ht="56.25" customHeight="1">
      <c r="B63" s="290" t="s">
        <v>246</v>
      </c>
      <c r="C63" s="290"/>
      <c r="D63" s="290"/>
      <c r="E63" s="290"/>
      <c r="G63" s="290"/>
      <c r="H63" s="290"/>
      <c r="I63" s="290"/>
    </row>
    <row r="64" spans="2:9" ht="56.25" customHeight="1">
      <c r="B64" s="290" t="s">
        <v>246</v>
      </c>
      <c r="C64" s="290"/>
      <c r="D64" s="290"/>
      <c r="E64" s="290"/>
      <c r="G64" s="290"/>
      <c r="H64" s="290"/>
      <c r="I64" s="290"/>
    </row>
    <row r="65" spans="2:9" ht="56.25" customHeight="1">
      <c r="B65" s="290" t="s">
        <v>246</v>
      </c>
      <c r="C65" s="290"/>
      <c r="D65" s="290"/>
      <c r="E65" s="290"/>
      <c r="G65" s="290"/>
      <c r="H65" s="290"/>
      <c r="I65" s="290"/>
    </row>
    <row r="66" spans="2:9" ht="56.25" customHeight="1">
      <c r="B66" s="290" t="s">
        <v>246</v>
      </c>
      <c r="C66" s="290"/>
      <c r="D66" s="290"/>
      <c r="E66" s="290"/>
      <c r="G66" s="290"/>
      <c r="H66" s="290"/>
      <c r="I66" s="290"/>
    </row>
    <row r="67" spans="2:9" ht="56.25" customHeight="1">
      <c r="B67" s="290" t="s">
        <v>246</v>
      </c>
      <c r="C67" s="290"/>
      <c r="D67" s="290"/>
      <c r="E67" s="290"/>
      <c r="G67" s="290"/>
      <c r="H67" s="290"/>
      <c r="I67" s="290"/>
    </row>
    <row r="68" spans="2:9" ht="19">
      <c r="B68" s="290"/>
      <c r="C68" s="290"/>
      <c r="D68" s="290"/>
      <c r="E68" s="290"/>
      <c r="G68" s="290"/>
      <c r="H68" s="290"/>
      <c r="I68" s="290"/>
    </row>
    <row r="69" spans="2:9" ht="18.75" customHeight="1">
      <c r="B69" s="290" t="s">
        <v>23</v>
      </c>
      <c r="C69" s="290"/>
      <c r="D69" s="290"/>
      <c r="E69" s="290"/>
      <c r="G69" s="290"/>
      <c r="H69" s="290"/>
      <c r="I69" s="290"/>
    </row>
    <row r="70" spans="2:9" ht="18.75" customHeight="1">
      <c r="B70" s="292" t="s">
        <v>247</v>
      </c>
      <c r="C70" s="292"/>
      <c r="D70" s="205"/>
      <c r="E70" s="290"/>
      <c r="G70" s="290"/>
      <c r="H70" s="290"/>
      <c r="I70" s="290"/>
    </row>
    <row r="71" spans="2:9" ht="19">
      <c r="B71" s="205"/>
      <c r="C71" s="290"/>
      <c r="D71" s="290"/>
      <c r="E71" s="290"/>
      <c r="G71" s="290"/>
      <c r="H71" s="290"/>
      <c r="I71" s="290"/>
    </row>
    <row r="72" spans="2:9" ht="20">
      <c r="B72" s="205" t="s">
        <v>245</v>
      </c>
      <c r="C72" s="290"/>
      <c r="D72" s="290"/>
      <c r="E72" s="290"/>
      <c r="G72" s="290"/>
      <c r="H72" s="290"/>
      <c r="I72" s="290"/>
    </row>
    <row r="73" spans="2:9" ht="20">
      <c r="B73" s="205" t="s">
        <v>246</v>
      </c>
      <c r="C73" s="290"/>
      <c r="D73" s="290"/>
      <c r="E73" s="290"/>
      <c r="G73" s="290"/>
      <c r="H73" s="290"/>
      <c r="I73" s="290"/>
    </row>
    <row r="74" spans="2:9" ht="20">
      <c r="B74" s="205" t="s">
        <v>246</v>
      </c>
      <c r="C74" s="290"/>
      <c r="D74" s="290"/>
      <c r="E74" s="290"/>
      <c r="G74" s="290"/>
      <c r="H74" s="290"/>
      <c r="I74" s="290"/>
    </row>
    <row r="75" spans="2:9" ht="20">
      <c r="B75" s="205" t="s">
        <v>246</v>
      </c>
      <c r="C75" s="290"/>
      <c r="D75" s="290"/>
      <c r="E75" s="290"/>
      <c r="G75" s="290"/>
      <c r="H75" s="290"/>
      <c r="I75" s="290"/>
    </row>
    <row r="76" spans="2:9" ht="20">
      <c r="B76" s="205" t="s">
        <v>246</v>
      </c>
      <c r="C76" s="290"/>
      <c r="D76" s="290"/>
      <c r="E76" s="290"/>
      <c r="G76" s="290"/>
      <c r="H76" s="290"/>
      <c r="I76" s="290"/>
    </row>
    <row r="77" spans="2:9" ht="20">
      <c r="B77" s="205" t="s">
        <v>246</v>
      </c>
      <c r="C77" s="290"/>
      <c r="D77" s="290"/>
      <c r="E77" s="290"/>
      <c r="G77" s="290"/>
      <c r="H77" s="290"/>
      <c r="I77" s="290"/>
    </row>
    <row r="78" spans="2:9" ht="20">
      <c r="B78" s="205" t="s">
        <v>246</v>
      </c>
      <c r="C78" s="290"/>
      <c r="D78" s="290"/>
      <c r="E78" s="290"/>
      <c r="G78" s="290"/>
      <c r="H78" s="290"/>
      <c r="I78" s="290"/>
    </row>
    <row r="79" spans="2:9" ht="20">
      <c r="B79" s="205" t="s">
        <v>246</v>
      </c>
      <c r="C79" s="290"/>
      <c r="D79" s="290"/>
      <c r="E79" s="290"/>
      <c r="G79" s="290"/>
      <c r="H79" s="290"/>
      <c r="I79" s="290"/>
    </row>
    <row r="80" spans="2:9" ht="20">
      <c r="B80" s="205" t="s">
        <v>246</v>
      </c>
      <c r="C80" s="290"/>
      <c r="D80" s="290"/>
      <c r="E80" s="290"/>
      <c r="G80" s="290"/>
      <c r="H80" s="290"/>
      <c r="I80" s="290"/>
    </row>
    <row r="81" spans="2:9" ht="20">
      <c r="B81" s="205" t="s">
        <v>246</v>
      </c>
      <c r="C81" s="290"/>
      <c r="D81" s="290"/>
      <c r="E81" s="290"/>
      <c r="G81" s="290"/>
      <c r="H81" s="290"/>
      <c r="I81" s="290"/>
    </row>
    <row r="82" spans="2:9" ht="20">
      <c r="B82" s="205" t="s">
        <v>246</v>
      </c>
      <c r="C82" s="290"/>
      <c r="D82" s="290"/>
      <c r="E82" s="290"/>
      <c r="G82" s="290"/>
      <c r="H82" s="290"/>
      <c r="I82" s="290"/>
    </row>
    <row r="83" spans="2:9" ht="20">
      <c r="B83" s="205" t="s">
        <v>246</v>
      </c>
      <c r="C83" s="290"/>
      <c r="D83" s="290"/>
      <c r="E83" s="290"/>
      <c r="G83" s="290"/>
      <c r="H83" s="290"/>
      <c r="I83" s="290"/>
    </row>
    <row r="84" spans="2:9" ht="20">
      <c r="B84" s="205" t="s">
        <v>246</v>
      </c>
      <c r="C84" s="290"/>
      <c r="D84" s="290"/>
      <c r="E84" s="290"/>
      <c r="G84" s="290"/>
      <c r="H84" s="290"/>
      <c r="I84" s="290"/>
    </row>
    <row r="85" spans="2:9" ht="20">
      <c r="B85" s="205" t="s">
        <v>246</v>
      </c>
      <c r="C85" s="290"/>
      <c r="D85" s="290"/>
      <c r="E85" s="290"/>
      <c r="G85" s="290"/>
      <c r="H85" s="290"/>
      <c r="I85" s="290"/>
    </row>
    <row r="86" spans="2:9" ht="20">
      <c r="B86" s="205" t="s">
        <v>246</v>
      </c>
      <c r="C86" s="290"/>
      <c r="D86" s="290"/>
      <c r="E86" s="290"/>
      <c r="G86" s="290"/>
      <c r="H86" s="290"/>
      <c r="I86" s="290"/>
    </row>
    <row r="87" spans="2:9" ht="20">
      <c r="B87" s="205" t="s">
        <v>246</v>
      </c>
      <c r="C87" s="290"/>
      <c r="D87" s="290"/>
      <c r="E87" s="290"/>
      <c r="G87" s="290"/>
      <c r="H87" s="290"/>
      <c r="I87" s="290"/>
    </row>
    <row r="88" spans="2:9" ht="20">
      <c r="B88" s="205" t="s">
        <v>246</v>
      </c>
      <c r="C88" s="290"/>
      <c r="D88" s="290"/>
      <c r="E88" s="290"/>
      <c r="G88" s="290"/>
      <c r="H88" s="290"/>
      <c r="I88" s="290"/>
    </row>
    <row r="89" spans="2:9" ht="20">
      <c r="B89" s="205" t="s">
        <v>246</v>
      </c>
      <c r="C89" s="290"/>
      <c r="D89" s="290"/>
      <c r="E89" s="290"/>
      <c r="G89" s="290"/>
      <c r="H89" s="290"/>
      <c r="I89" s="290"/>
    </row>
    <row r="90" spans="2:9" ht="20">
      <c r="B90" s="205" t="s">
        <v>246</v>
      </c>
      <c r="C90" s="290"/>
      <c r="D90" s="290"/>
      <c r="E90" s="290"/>
      <c r="G90" s="290"/>
      <c r="H90" s="290"/>
      <c r="I90" s="290"/>
    </row>
    <row r="91" spans="2:9" ht="20">
      <c r="B91" s="205" t="s">
        <v>246</v>
      </c>
      <c r="C91" s="290"/>
      <c r="D91" s="290"/>
      <c r="E91" s="290"/>
      <c r="G91" s="290"/>
      <c r="H91" s="290"/>
      <c r="I91" s="290"/>
    </row>
    <row r="92" spans="2:9" ht="20">
      <c r="B92" s="205" t="s">
        <v>246</v>
      </c>
      <c r="C92" s="290"/>
      <c r="D92" s="290"/>
      <c r="E92" s="290"/>
      <c r="G92" s="290"/>
      <c r="H92" s="290"/>
      <c r="I92" s="290"/>
    </row>
    <row r="93" spans="2:9" ht="20">
      <c r="B93" s="205" t="s">
        <v>246</v>
      </c>
      <c r="C93" s="290"/>
      <c r="D93" s="290"/>
      <c r="E93" s="290"/>
      <c r="G93" s="290"/>
      <c r="H93" s="290"/>
      <c r="I93" s="290"/>
    </row>
    <row r="94" spans="2:9" ht="19">
      <c r="B94" s="205"/>
      <c r="C94" s="290"/>
      <c r="D94" s="290"/>
      <c r="E94" s="290"/>
      <c r="G94" s="290"/>
      <c r="H94" s="290"/>
      <c r="I94" s="290"/>
    </row>
    <row r="95" spans="2:9" ht="20">
      <c r="B95" s="205" t="s">
        <v>23</v>
      </c>
      <c r="C95" s="290"/>
      <c r="D95" s="290"/>
      <c r="E95" s="290"/>
      <c r="G95" s="290"/>
      <c r="H95" s="290"/>
      <c r="I95" s="290"/>
    </row>
    <row r="96" spans="2:9" ht="19">
      <c r="B96" s="289"/>
      <c r="C96" s="289"/>
      <c r="D96" s="205"/>
      <c r="E96" s="290"/>
      <c r="G96" s="290"/>
      <c r="H96" s="290"/>
      <c r="I96" s="290"/>
    </row>
    <row r="97" spans="2:9" ht="19">
      <c r="B97" s="205"/>
      <c r="C97" s="205"/>
      <c r="D97" s="205"/>
      <c r="E97" s="290"/>
      <c r="G97" s="290"/>
      <c r="H97" s="290"/>
      <c r="I97" s="290"/>
    </row>
    <row r="98" spans="2:9" ht="19">
      <c r="B98" s="290"/>
      <c r="C98" s="290"/>
      <c r="D98" s="205"/>
      <c r="E98" s="205"/>
      <c r="G98" s="290"/>
      <c r="H98" s="290"/>
      <c r="I98" s="290"/>
    </row>
    <row r="99" spans="2:9" ht="19">
      <c r="B99" s="290"/>
      <c r="C99" s="290"/>
      <c r="D99" s="290"/>
      <c r="E99" s="290"/>
      <c r="F99" s="290"/>
      <c r="G99" s="290"/>
      <c r="H99" s="290"/>
      <c r="I99" s="290"/>
    </row>
    <row r="100" spans="2:9" ht="19">
      <c r="B100" s="290"/>
      <c r="C100" s="290"/>
      <c r="D100" s="290"/>
      <c r="E100" s="290"/>
      <c r="F100" s="290"/>
      <c r="G100" s="290"/>
      <c r="H100" s="290"/>
      <c r="I100" s="290"/>
    </row>
    <row r="101" spans="2:9" ht="19">
      <c r="B101" s="289"/>
      <c r="C101" s="289"/>
      <c r="D101" s="289"/>
      <c r="E101" s="289"/>
      <c r="F101" s="289"/>
      <c r="G101" s="289"/>
      <c r="H101" s="290"/>
      <c r="I101" s="290"/>
    </row>
    <row r="102" spans="2:9" ht="19">
      <c r="B102" s="291"/>
      <c r="C102" s="291"/>
      <c r="D102" s="291"/>
      <c r="E102" s="290"/>
      <c r="F102" s="290"/>
      <c r="G102" s="290"/>
      <c r="H102" s="290"/>
      <c r="I102" s="290"/>
    </row>
    <row r="103" spans="2:9" ht="19">
      <c r="B103" s="290"/>
      <c r="C103" s="290"/>
      <c r="D103" s="205"/>
      <c r="E103" s="205"/>
      <c r="F103" s="205"/>
      <c r="G103" s="205"/>
      <c r="H103" s="205"/>
      <c r="I103" s="205"/>
    </row>
    <row r="104" spans="2:9" ht="19">
      <c r="B104" s="210"/>
    </row>
  </sheetData>
  <mergeCells count="80">
    <mergeCell ref="B3:E3"/>
    <mergeCell ref="C4:E4"/>
    <mergeCell ref="C5:E5"/>
    <mergeCell ref="C6:E6"/>
    <mergeCell ref="C8:E8"/>
    <mergeCell ref="B9:E9"/>
    <mergeCell ref="B10:E10"/>
    <mergeCell ref="C11:E11"/>
    <mergeCell ref="C12:E12"/>
    <mergeCell ref="C16:E16"/>
    <mergeCell ref="C17:E17"/>
    <mergeCell ref="C18:E18"/>
    <mergeCell ref="B19:E19"/>
    <mergeCell ref="C20:E20"/>
    <mergeCell ref="C21:E21"/>
    <mergeCell ref="B70:C70"/>
    <mergeCell ref="B36:D36"/>
    <mergeCell ref="E36:I36"/>
    <mergeCell ref="B37:C40"/>
    <mergeCell ref="D37:E40"/>
    <mergeCell ref="F37:F40"/>
    <mergeCell ref="B55:C55"/>
    <mergeCell ref="B56:C56"/>
    <mergeCell ref="B53:C53"/>
    <mergeCell ref="B54:C54"/>
    <mergeCell ref="H41:I41"/>
    <mergeCell ref="I42:I100"/>
    <mergeCell ref="B98:C98"/>
    <mergeCell ref="B67:C67"/>
    <mergeCell ref="B68:C68"/>
    <mergeCell ref="B69:C69"/>
    <mergeCell ref="C22:E22"/>
    <mergeCell ref="C24:E24"/>
    <mergeCell ref="B25:E25"/>
    <mergeCell ref="B26:E26"/>
    <mergeCell ref="B34:F34"/>
    <mergeCell ref="B52:C52"/>
    <mergeCell ref="B41:G41"/>
    <mergeCell ref="B42:F42"/>
    <mergeCell ref="B43:F43"/>
    <mergeCell ref="D47:E69"/>
    <mergeCell ref="B44:F44"/>
    <mergeCell ref="B45:F45"/>
    <mergeCell ref="B62:C62"/>
    <mergeCell ref="B63:C63"/>
    <mergeCell ref="B64:C64"/>
    <mergeCell ref="B65:C65"/>
    <mergeCell ref="B50:C50"/>
    <mergeCell ref="B51:C51"/>
    <mergeCell ref="H30:I30"/>
    <mergeCell ref="B31:F31"/>
    <mergeCell ref="B32:F32"/>
    <mergeCell ref="B33:F33"/>
    <mergeCell ref="G37:I40"/>
    <mergeCell ref="G31:H34"/>
    <mergeCell ref="I31:I34"/>
    <mergeCell ref="H35:I35"/>
    <mergeCell ref="B35:G35"/>
    <mergeCell ref="B30:G30"/>
    <mergeCell ref="B99:F99"/>
    <mergeCell ref="B100:F100"/>
    <mergeCell ref="G42:H100"/>
    <mergeCell ref="B66:C66"/>
    <mergeCell ref="B57:C57"/>
    <mergeCell ref="B58:C58"/>
    <mergeCell ref="B59:C59"/>
    <mergeCell ref="B60:C60"/>
    <mergeCell ref="B61:C61"/>
    <mergeCell ref="C71:D95"/>
    <mergeCell ref="B96:C96"/>
    <mergeCell ref="B46:D46"/>
    <mergeCell ref="B47:C47"/>
    <mergeCell ref="B48:C48"/>
    <mergeCell ref="B49:C49"/>
    <mergeCell ref="E70:E97"/>
    <mergeCell ref="B101:G101"/>
    <mergeCell ref="H101:I101"/>
    <mergeCell ref="B102:D102"/>
    <mergeCell ref="E102:I102"/>
    <mergeCell ref="B103:C10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DA7F-6BDB-D94A-AD93-77315D6E2F89}">
  <sheetPr>
    <tabColor theme="1"/>
  </sheetPr>
  <dimension ref="A1:P220"/>
  <sheetViews>
    <sheetView topLeftCell="A162" zoomScale="75" zoomScaleNormal="110" workbookViewId="0">
      <selection activeCell="D206" sqref="D206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5.1640625" bestFit="1" customWidth="1"/>
    <col min="9" max="9" width="18.6640625" bestFit="1" customWidth="1"/>
    <col min="10" max="10" width="37.33203125" bestFit="1" customWidth="1"/>
    <col min="11" max="11" width="14.33203125" style="110" bestFit="1" customWidth="1"/>
    <col min="12" max="12" width="16.5" bestFit="1" customWidth="1"/>
    <col min="14" max="14" width="16.1640625" bestFit="1" customWidth="1"/>
    <col min="16" max="16" width="14.6640625" bestFit="1" customWidth="1"/>
  </cols>
  <sheetData>
    <row r="1" spans="1:12" ht="32" thickBot="1">
      <c r="A1" s="260" t="s">
        <v>34</v>
      </c>
      <c r="B1" s="261"/>
      <c r="C1" s="261"/>
      <c r="D1" s="261"/>
      <c r="E1" s="261"/>
      <c r="F1" s="261"/>
      <c r="G1" s="261"/>
      <c r="H1" s="261"/>
      <c r="I1" s="261"/>
      <c r="J1" s="262"/>
      <c r="K1" s="160"/>
      <c r="L1" s="161"/>
    </row>
    <row r="2" spans="1:12" s="87" customFormat="1" ht="32" thickBot="1">
      <c r="A2" s="263" t="s">
        <v>35</v>
      </c>
      <c r="B2" s="264"/>
      <c r="C2" s="264"/>
      <c r="D2" s="264"/>
      <c r="E2" s="264"/>
      <c r="F2" s="264"/>
      <c r="G2" s="264"/>
      <c r="H2" s="264"/>
      <c r="I2" s="264"/>
      <c r="J2" s="264"/>
      <c r="K2" s="139" t="s">
        <v>7</v>
      </c>
      <c r="L2" s="140" t="s">
        <v>36</v>
      </c>
    </row>
    <row r="3" spans="1:12" s="17" customFormat="1" ht="37" customHeight="1" thickBot="1">
      <c r="A3" s="25" t="s">
        <v>37</v>
      </c>
      <c r="B3" s="26" t="s">
        <v>38</v>
      </c>
      <c r="C3" s="27" t="s">
        <v>39</v>
      </c>
      <c r="D3" s="28" t="s">
        <v>3</v>
      </c>
      <c r="E3" s="28" t="s">
        <v>40</v>
      </c>
      <c r="F3" s="30" t="s">
        <v>41</v>
      </c>
      <c r="G3" s="30" t="s">
        <v>42</v>
      </c>
      <c r="H3" s="30" t="s">
        <v>43</v>
      </c>
      <c r="I3" s="28"/>
      <c r="J3" s="28" t="s">
        <v>44</v>
      </c>
      <c r="K3" s="148"/>
      <c r="L3" s="149"/>
    </row>
    <row r="4" spans="1:12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16">
        <f>F4-G4</f>
        <v>0</v>
      </c>
      <c r="I4" s="6"/>
      <c r="J4" s="6"/>
      <c r="K4" s="7"/>
      <c r="L4" s="6"/>
    </row>
    <row r="5" spans="1:12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16">
        <f t="shared" ref="H5:H25" si="1">F5-G5</f>
        <v>0</v>
      </c>
      <c r="I5" s="1"/>
      <c r="J5" s="1"/>
      <c r="K5" s="2"/>
      <c r="L5" s="1"/>
    </row>
    <row r="6" spans="1:12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2">F6*20%</f>
        <v>0</v>
      </c>
      <c r="H6" s="16">
        <f t="shared" si="1"/>
        <v>0</v>
      </c>
      <c r="I6" s="1"/>
      <c r="J6" s="1"/>
      <c r="K6" s="2"/>
      <c r="L6" s="1"/>
    </row>
    <row r="7" spans="1:12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2"/>
        <v>0</v>
      </c>
      <c r="H7" s="16">
        <f t="shared" si="1"/>
        <v>0</v>
      </c>
      <c r="I7" s="1"/>
      <c r="J7" s="1"/>
      <c r="K7" s="2"/>
      <c r="L7" s="1"/>
    </row>
    <row r="8" spans="1:12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2"/>
        <v>0</v>
      </c>
      <c r="H8" s="16">
        <f t="shared" si="1"/>
        <v>0</v>
      </c>
      <c r="I8" s="1"/>
      <c r="J8" s="1"/>
      <c r="K8" s="2"/>
      <c r="L8" s="1"/>
    </row>
    <row r="9" spans="1:12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2"/>
        <v>0</v>
      </c>
      <c r="H9" s="16">
        <f t="shared" si="1"/>
        <v>0</v>
      </c>
      <c r="I9" s="1"/>
      <c r="J9" s="1"/>
      <c r="K9" s="2"/>
      <c r="L9" s="1"/>
    </row>
    <row r="10" spans="1:12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2"/>
        <v>0</v>
      </c>
      <c r="H10" s="16">
        <f t="shared" si="1"/>
        <v>0</v>
      </c>
      <c r="I10" s="1"/>
      <c r="J10" s="1"/>
      <c r="K10" s="2"/>
      <c r="L10" s="1"/>
    </row>
    <row r="11" spans="1:12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2"/>
        <v>0</v>
      </c>
      <c r="H11" s="16">
        <f t="shared" si="1"/>
        <v>0</v>
      </c>
      <c r="I11" s="1"/>
      <c r="J11" s="1"/>
      <c r="K11" s="2"/>
      <c r="L11" s="1"/>
    </row>
    <row r="12" spans="1:12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2"/>
        <v>0</v>
      </c>
      <c r="H12" s="16">
        <f t="shared" si="1"/>
        <v>0</v>
      </c>
      <c r="I12" s="1"/>
      <c r="J12" s="1"/>
      <c r="K12" s="2"/>
      <c r="L12" s="1"/>
    </row>
    <row r="13" spans="1:12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2"/>
        <v>0</v>
      </c>
      <c r="H13" s="16">
        <f t="shared" si="1"/>
        <v>0</v>
      </c>
      <c r="I13" s="1"/>
      <c r="J13" s="1"/>
      <c r="K13" s="2"/>
      <c r="L13" s="1"/>
    </row>
    <row r="14" spans="1:12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2"/>
        <v>0</v>
      </c>
      <c r="H14" s="16">
        <f t="shared" si="1"/>
        <v>0</v>
      </c>
      <c r="I14" s="1"/>
      <c r="J14" s="1"/>
      <c r="K14" s="2"/>
      <c r="L14" s="1"/>
    </row>
    <row r="15" spans="1:12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2"/>
        <v>0</v>
      </c>
      <c r="H15" s="16">
        <f t="shared" si="1"/>
        <v>0</v>
      </c>
      <c r="I15" s="1"/>
      <c r="J15" s="1"/>
      <c r="K15" s="2"/>
      <c r="L15" s="1"/>
    </row>
    <row r="16" spans="1:12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2"/>
        <v>0</v>
      </c>
      <c r="H16" s="16">
        <f t="shared" si="1"/>
        <v>0</v>
      </c>
      <c r="I16" s="1"/>
      <c r="J16" s="1"/>
      <c r="K16" s="2"/>
      <c r="L16" s="1"/>
    </row>
    <row r="17" spans="1:12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2"/>
        <v>0</v>
      </c>
      <c r="H17" s="16">
        <f t="shared" si="1"/>
        <v>0</v>
      </c>
      <c r="I17" s="1"/>
      <c r="J17" s="1"/>
      <c r="K17" s="2"/>
      <c r="L17" s="1"/>
    </row>
    <row r="18" spans="1:12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2"/>
        <v>0</v>
      </c>
      <c r="H18" s="16">
        <f t="shared" si="1"/>
        <v>0</v>
      </c>
      <c r="I18" s="1"/>
      <c r="J18" s="1"/>
      <c r="K18" s="2"/>
      <c r="L18" s="1"/>
    </row>
    <row r="19" spans="1:12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2"/>
        <v>0</v>
      </c>
      <c r="H19" s="16">
        <f t="shared" si="1"/>
        <v>0</v>
      </c>
      <c r="I19" s="1"/>
      <c r="J19" s="1"/>
      <c r="K19" s="2"/>
      <c r="L19" s="1"/>
    </row>
    <row r="20" spans="1:12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2"/>
        <v>0</v>
      </c>
      <c r="H20" s="16">
        <f t="shared" si="1"/>
        <v>0</v>
      </c>
      <c r="I20" s="1"/>
      <c r="J20" s="1"/>
      <c r="K20" s="2"/>
      <c r="L20" s="1"/>
    </row>
    <row r="21" spans="1:12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2"/>
        <v>0</v>
      </c>
      <c r="H21" s="16">
        <f t="shared" si="1"/>
        <v>0</v>
      </c>
      <c r="I21" s="1"/>
      <c r="J21" s="1"/>
      <c r="K21" s="2"/>
      <c r="L21" s="1"/>
    </row>
    <row r="22" spans="1:12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2"/>
        <v>0</v>
      </c>
      <c r="H22" s="16">
        <f t="shared" si="1"/>
        <v>0</v>
      </c>
      <c r="I22" s="1"/>
      <c r="J22" s="1"/>
      <c r="K22" s="2"/>
      <c r="L22" s="1"/>
    </row>
    <row r="23" spans="1:12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2"/>
        <v>0</v>
      </c>
      <c r="H23" s="16">
        <f t="shared" si="1"/>
        <v>0</v>
      </c>
      <c r="I23" s="1"/>
      <c r="J23" s="1"/>
      <c r="K23" s="2"/>
      <c r="L23" s="1"/>
    </row>
    <row r="24" spans="1:12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2"/>
        <v>0</v>
      </c>
      <c r="H24" s="16">
        <f t="shared" si="1"/>
        <v>0</v>
      </c>
      <c r="I24" s="1"/>
      <c r="J24" s="1"/>
      <c r="K24" s="2"/>
      <c r="L24" s="1"/>
    </row>
    <row r="25" spans="1:12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2"/>
        <v>0</v>
      </c>
      <c r="H25" s="16">
        <f t="shared" si="1"/>
        <v>0</v>
      </c>
      <c r="I25" s="4"/>
      <c r="J25" s="4"/>
      <c r="K25" s="5"/>
      <c r="L25" s="4"/>
    </row>
    <row r="26" spans="1:12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0">
        <f>SUM(H4:H25)</f>
        <v>0</v>
      </c>
      <c r="I26" s="9"/>
      <c r="J26" s="131"/>
      <c r="K26" s="132">
        <f>J183</f>
        <v>600000</v>
      </c>
      <c r="L26" s="133">
        <f>D26-K26</f>
        <v>-600000</v>
      </c>
    </row>
    <row r="27" spans="1:12" ht="16" thickBot="1"/>
    <row r="28" spans="1:12" s="87" customFormat="1" ht="32" thickBot="1">
      <c r="A28" s="265" t="s">
        <v>45</v>
      </c>
      <c r="B28" s="266"/>
      <c r="C28" s="266"/>
      <c r="D28" s="266"/>
      <c r="E28" s="266"/>
      <c r="F28" s="266"/>
      <c r="G28" s="266"/>
      <c r="H28" s="266"/>
      <c r="I28" s="266"/>
      <c r="J28" s="267"/>
      <c r="K28" s="141" t="s">
        <v>7</v>
      </c>
      <c r="L28" s="142" t="s">
        <v>36</v>
      </c>
    </row>
    <row r="29" spans="1:12" s="20" customFormat="1" ht="26" customHeight="1" thickBot="1">
      <c r="A29" s="94" t="s">
        <v>37</v>
      </c>
      <c r="B29" s="95" t="s">
        <v>38</v>
      </c>
      <c r="C29" s="96" t="s">
        <v>9</v>
      </c>
      <c r="D29" s="95" t="s">
        <v>3</v>
      </c>
      <c r="E29" s="96" t="s">
        <v>46</v>
      </c>
      <c r="F29" s="96" t="s">
        <v>47</v>
      </c>
      <c r="G29" s="96" t="s">
        <v>48</v>
      </c>
      <c r="H29" s="95" t="s">
        <v>49</v>
      </c>
      <c r="I29" s="96" t="s">
        <v>43</v>
      </c>
      <c r="J29" s="97" t="s">
        <v>44</v>
      </c>
      <c r="K29" s="146"/>
      <c r="L29" s="147"/>
    </row>
    <row r="30" spans="1:12" s="20" customFormat="1" ht="21.75" customHeight="1">
      <c r="A30" s="91" t="s">
        <v>50</v>
      </c>
      <c r="B30" s="92"/>
      <c r="C30" s="93"/>
      <c r="D30" s="92"/>
      <c r="E30" s="93"/>
      <c r="F30" s="93"/>
      <c r="G30" s="93"/>
      <c r="H30" s="92"/>
      <c r="I30" s="93"/>
      <c r="J30" s="134"/>
      <c r="K30" s="145"/>
      <c r="L30" s="92"/>
    </row>
    <row r="31" spans="1:12">
      <c r="A31" s="1"/>
      <c r="B31" s="1"/>
      <c r="C31" s="1"/>
      <c r="D31" s="2"/>
      <c r="E31" s="32">
        <v>0.2</v>
      </c>
      <c r="F31" s="2">
        <f>D31*E31</f>
        <v>0</v>
      </c>
      <c r="G31" s="41">
        <v>7.4999999999999997E-2</v>
      </c>
      <c r="H31" s="3">
        <f>G31*D31</f>
        <v>0</v>
      </c>
      <c r="I31" s="3">
        <f>F31-H31</f>
        <v>0</v>
      </c>
      <c r="J31" s="135"/>
      <c r="K31" s="2"/>
      <c r="L31" s="1"/>
    </row>
    <row r="32" spans="1:12">
      <c r="A32" s="1"/>
      <c r="B32" s="1"/>
      <c r="C32" s="1"/>
      <c r="D32" s="2"/>
      <c r="E32" s="32">
        <v>0.2</v>
      </c>
      <c r="F32" s="2">
        <f t="shared" ref="F32:F72" si="3">D32*E32</f>
        <v>0</v>
      </c>
      <c r="G32" s="41">
        <v>7.4999999999999997E-2</v>
      </c>
      <c r="H32" s="3">
        <f t="shared" ref="H32:H72" si="4">G32*D32</f>
        <v>0</v>
      </c>
      <c r="I32" s="3">
        <f t="shared" ref="I32:I72" si="5">F32-H32</f>
        <v>0</v>
      </c>
      <c r="J32" s="135"/>
      <c r="K32" s="2"/>
      <c r="L32" s="1"/>
    </row>
    <row r="33" spans="1:12">
      <c r="A33" s="1"/>
      <c r="B33" s="1"/>
      <c r="C33" s="1"/>
      <c r="D33" s="2"/>
      <c r="E33" s="32">
        <v>0.2</v>
      </c>
      <c r="F33" s="2">
        <f t="shared" si="3"/>
        <v>0</v>
      </c>
      <c r="G33" s="41">
        <v>7.4999999999999997E-2</v>
      </c>
      <c r="H33" s="3">
        <f t="shared" si="4"/>
        <v>0</v>
      </c>
      <c r="I33" s="3">
        <f t="shared" si="5"/>
        <v>0</v>
      </c>
      <c r="J33" s="135"/>
      <c r="K33" s="2"/>
      <c r="L33" s="1"/>
    </row>
    <row r="34" spans="1:12">
      <c r="A34" s="1"/>
      <c r="B34" s="1"/>
      <c r="C34" s="1"/>
      <c r="D34" s="2"/>
      <c r="E34" s="32">
        <v>0.2</v>
      </c>
      <c r="F34" s="2">
        <f t="shared" si="3"/>
        <v>0</v>
      </c>
      <c r="G34" s="41">
        <v>7.4999999999999997E-2</v>
      </c>
      <c r="H34" s="3">
        <f t="shared" si="4"/>
        <v>0</v>
      </c>
      <c r="I34" s="3">
        <f t="shared" si="5"/>
        <v>0</v>
      </c>
      <c r="J34" s="135"/>
      <c r="K34" s="2"/>
      <c r="L34" s="1"/>
    </row>
    <row r="35" spans="1:12">
      <c r="A35" s="1"/>
      <c r="B35" s="1"/>
      <c r="C35" s="1"/>
      <c r="D35" s="2"/>
      <c r="E35" s="32">
        <v>0.2</v>
      </c>
      <c r="F35" s="2">
        <f t="shared" si="3"/>
        <v>0</v>
      </c>
      <c r="G35" s="41">
        <v>7.4999999999999997E-2</v>
      </c>
      <c r="H35" s="3">
        <f t="shared" si="4"/>
        <v>0</v>
      </c>
      <c r="I35" s="3">
        <f t="shared" si="5"/>
        <v>0</v>
      </c>
      <c r="J35" s="135"/>
      <c r="K35" s="2"/>
      <c r="L35" s="1"/>
    </row>
    <row r="36" spans="1:12">
      <c r="A36" s="1"/>
      <c r="B36" s="1"/>
      <c r="C36" s="1"/>
      <c r="D36" s="2"/>
      <c r="E36" s="32">
        <v>0.2</v>
      </c>
      <c r="F36" s="2">
        <f t="shared" si="3"/>
        <v>0</v>
      </c>
      <c r="G36" s="41">
        <v>7.4999999999999997E-2</v>
      </c>
      <c r="H36" s="3">
        <f t="shared" si="4"/>
        <v>0</v>
      </c>
      <c r="I36" s="3">
        <f t="shared" si="5"/>
        <v>0</v>
      </c>
      <c r="J36" s="135"/>
      <c r="K36" s="2"/>
      <c r="L36" s="1"/>
    </row>
    <row r="37" spans="1:12">
      <c r="A37" s="1"/>
      <c r="B37" s="1"/>
      <c r="C37" s="1"/>
      <c r="D37" s="2"/>
      <c r="E37" s="32">
        <v>0.2</v>
      </c>
      <c r="F37" s="2">
        <f t="shared" si="3"/>
        <v>0</v>
      </c>
      <c r="G37" s="41">
        <v>7.4999999999999997E-2</v>
      </c>
      <c r="H37" s="3">
        <f t="shared" si="4"/>
        <v>0</v>
      </c>
      <c r="I37" s="3">
        <f t="shared" si="5"/>
        <v>0</v>
      </c>
      <c r="J37" s="135"/>
      <c r="K37" s="2"/>
      <c r="L37" s="1"/>
    </row>
    <row r="38" spans="1:12">
      <c r="A38" s="1"/>
      <c r="B38" s="1"/>
      <c r="C38" s="1"/>
      <c r="D38" s="2"/>
      <c r="E38" s="32">
        <v>0.2</v>
      </c>
      <c r="F38" s="2">
        <f t="shared" si="3"/>
        <v>0</v>
      </c>
      <c r="G38" s="41">
        <v>7.4999999999999997E-2</v>
      </c>
      <c r="H38" s="3">
        <f t="shared" si="4"/>
        <v>0</v>
      </c>
      <c r="I38" s="3">
        <f t="shared" si="5"/>
        <v>0</v>
      </c>
      <c r="J38" s="135"/>
      <c r="K38" s="2"/>
      <c r="L38" s="1"/>
    </row>
    <row r="39" spans="1:12" ht="16" thickBot="1">
      <c r="A39" s="1"/>
      <c r="B39" s="1"/>
      <c r="C39" s="1"/>
      <c r="D39" s="2"/>
      <c r="E39" s="32">
        <v>0.2</v>
      </c>
      <c r="F39" s="2">
        <f t="shared" si="3"/>
        <v>0</v>
      </c>
      <c r="G39" s="41">
        <v>7.4999999999999997E-2</v>
      </c>
      <c r="H39" s="3">
        <f t="shared" si="4"/>
        <v>0</v>
      </c>
      <c r="I39" s="3">
        <f t="shared" si="5"/>
        <v>0</v>
      </c>
      <c r="J39" s="135"/>
      <c r="K39" s="5"/>
      <c r="L39" s="4"/>
    </row>
    <row r="40" spans="1:12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0"/>
      <c r="H40" s="10">
        <f>SUM(H31:H39)</f>
        <v>0</v>
      </c>
      <c r="I40" s="10">
        <f>SUM(I31:I39)</f>
        <v>0</v>
      </c>
      <c r="J40" s="136"/>
      <c r="K40" s="132">
        <f>J195</f>
        <v>10000</v>
      </c>
      <c r="L40" s="133">
        <f>D40-K40</f>
        <v>-10000</v>
      </c>
    </row>
    <row r="41" spans="1:12">
      <c r="A41" s="11"/>
      <c r="B41" s="22"/>
      <c r="C41" s="22"/>
      <c r="D41" s="2"/>
      <c r="E41" s="31"/>
      <c r="F41" s="7"/>
      <c r="G41" s="36"/>
      <c r="H41" s="3"/>
      <c r="I41" s="3"/>
      <c r="J41" s="135"/>
      <c r="K41" s="7"/>
      <c r="L41" s="6"/>
    </row>
    <row r="42" spans="1:12">
      <c r="A42" s="88" t="s">
        <v>52</v>
      </c>
      <c r="B42" s="22"/>
      <c r="C42" s="22"/>
      <c r="D42" s="2"/>
      <c r="E42" s="31"/>
      <c r="F42" s="7"/>
      <c r="G42" s="36"/>
      <c r="H42" s="3"/>
      <c r="I42" s="3"/>
      <c r="J42" s="135"/>
      <c r="K42" s="2"/>
      <c r="L42" s="1"/>
    </row>
    <row r="43" spans="1:12">
      <c r="A43" s="11"/>
      <c r="B43" s="22"/>
      <c r="C43" s="22"/>
      <c r="D43" s="2"/>
      <c r="E43" s="116">
        <v>0.1</v>
      </c>
      <c r="F43" s="7">
        <f>D43*E43</f>
        <v>0</v>
      </c>
      <c r="G43" s="36">
        <v>3.5000000000000003E-2</v>
      </c>
      <c r="H43" s="3">
        <f t="shared" si="4"/>
        <v>0</v>
      </c>
      <c r="I43" s="3">
        <f t="shared" si="5"/>
        <v>0</v>
      </c>
      <c r="J43" s="135"/>
      <c r="K43" s="2"/>
      <c r="L43" s="1"/>
    </row>
    <row r="44" spans="1:12">
      <c r="A44" s="11"/>
      <c r="B44" s="22"/>
      <c r="C44" s="22"/>
      <c r="D44" s="2"/>
      <c r="E44" s="116">
        <v>0.1</v>
      </c>
      <c r="F44" s="7">
        <f t="shared" ref="F44:F49" si="6">D44*E44</f>
        <v>0</v>
      </c>
      <c r="G44" s="36">
        <v>3.5000000000000003E-2</v>
      </c>
      <c r="H44" s="3">
        <f t="shared" si="4"/>
        <v>0</v>
      </c>
      <c r="I44" s="3">
        <f t="shared" si="5"/>
        <v>0</v>
      </c>
      <c r="J44" s="135"/>
      <c r="K44" s="2"/>
      <c r="L44" s="1"/>
    </row>
    <row r="45" spans="1:12">
      <c r="A45" s="11"/>
      <c r="B45" s="22"/>
      <c r="C45" s="22"/>
      <c r="D45" s="2"/>
      <c r="E45" s="116">
        <v>0.1</v>
      </c>
      <c r="F45" s="7">
        <f t="shared" si="6"/>
        <v>0</v>
      </c>
      <c r="G45" s="36">
        <v>3.5000000000000003E-2</v>
      </c>
      <c r="H45" s="3">
        <f t="shared" si="4"/>
        <v>0</v>
      </c>
      <c r="I45" s="3">
        <f t="shared" si="5"/>
        <v>0</v>
      </c>
      <c r="J45" s="135"/>
      <c r="K45" s="2"/>
      <c r="L45" s="1"/>
    </row>
    <row r="46" spans="1:12">
      <c r="A46" s="11"/>
      <c r="B46" s="22"/>
      <c r="C46" s="22"/>
      <c r="D46" s="2"/>
      <c r="E46" s="116">
        <v>0.1</v>
      </c>
      <c r="F46" s="7">
        <f t="shared" si="6"/>
        <v>0</v>
      </c>
      <c r="G46" s="36">
        <v>3.5000000000000003E-2</v>
      </c>
      <c r="H46" s="3">
        <f t="shared" si="4"/>
        <v>0</v>
      </c>
      <c r="I46" s="3">
        <f t="shared" si="5"/>
        <v>0</v>
      </c>
      <c r="J46" s="135"/>
      <c r="K46" s="2"/>
      <c r="L46" s="1"/>
    </row>
    <row r="47" spans="1:12">
      <c r="A47" s="11"/>
      <c r="B47" s="22"/>
      <c r="C47" s="22"/>
      <c r="D47" s="2"/>
      <c r="E47" s="116">
        <v>0.1</v>
      </c>
      <c r="F47" s="7">
        <f t="shared" si="6"/>
        <v>0</v>
      </c>
      <c r="G47" s="36">
        <v>3.5000000000000003E-2</v>
      </c>
      <c r="H47" s="3">
        <f t="shared" si="4"/>
        <v>0</v>
      </c>
      <c r="I47" s="3">
        <f t="shared" si="5"/>
        <v>0</v>
      </c>
      <c r="J47" s="135"/>
      <c r="K47" s="2"/>
      <c r="L47" s="1"/>
    </row>
    <row r="48" spans="1:12">
      <c r="A48" s="11"/>
      <c r="B48" s="22"/>
      <c r="C48" s="22"/>
      <c r="D48" s="2"/>
      <c r="E48" s="116">
        <v>0.1</v>
      </c>
      <c r="F48" s="7">
        <f t="shared" si="6"/>
        <v>0</v>
      </c>
      <c r="G48" s="36">
        <v>3.5000000000000003E-2</v>
      </c>
      <c r="H48" s="3">
        <f t="shared" si="4"/>
        <v>0</v>
      </c>
      <c r="I48" s="3">
        <f t="shared" si="5"/>
        <v>0</v>
      </c>
      <c r="J48" s="135"/>
      <c r="K48" s="2"/>
      <c r="L48" s="1"/>
    </row>
    <row r="49" spans="1:12">
      <c r="A49" s="11"/>
      <c r="B49" s="22"/>
      <c r="C49" s="22"/>
      <c r="D49" s="2"/>
      <c r="E49" s="116">
        <v>0.1</v>
      </c>
      <c r="F49" s="7">
        <f t="shared" si="6"/>
        <v>0</v>
      </c>
      <c r="G49" s="36">
        <v>3.5000000000000003E-2</v>
      </c>
      <c r="H49" s="3">
        <f t="shared" si="4"/>
        <v>0</v>
      </c>
      <c r="I49" s="3">
        <f t="shared" si="5"/>
        <v>0</v>
      </c>
      <c r="J49" s="135"/>
      <c r="K49" s="2"/>
      <c r="L49" s="1"/>
    </row>
    <row r="50" spans="1:12" ht="16" thickBot="1">
      <c r="A50" s="11"/>
      <c r="B50" s="22"/>
      <c r="C50" s="22"/>
      <c r="D50" s="2"/>
      <c r="E50" s="116">
        <v>0.1</v>
      </c>
      <c r="F50" s="7">
        <f t="shared" si="3"/>
        <v>0</v>
      </c>
      <c r="G50" s="36">
        <v>3.5000000000000003E-2</v>
      </c>
      <c r="H50" s="3">
        <f t="shared" si="4"/>
        <v>0</v>
      </c>
      <c r="I50" s="3">
        <f t="shared" si="5"/>
        <v>0</v>
      </c>
      <c r="J50" s="135"/>
      <c r="K50" s="5"/>
      <c r="L50" s="4"/>
    </row>
    <row r="51" spans="1:12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0"/>
      <c r="H51" s="10">
        <f>SUM(H43:H50)</f>
        <v>0</v>
      </c>
      <c r="I51" s="10">
        <f>SUM(I43:I50)</f>
        <v>0</v>
      </c>
      <c r="J51" s="136"/>
      <c r="K51" s="132">
        <f>J193</f>
        <v>500000</v>
      </c>
      <c r="L51" s="133">
        <f>D51-K51</f>
        <v>-500000</v>
      </c>
    </row>
    <row r="52" spans="1:12">
      <c r="A52" s="90" t="s">
        <v>54</v>
      </c>
      <c r="B52" s="22"/>
      <c r="C52" s="22"/>
      <c r="D52" s="2"/>
      <c r="E52" s="31"/>
      <c r="F52" s="7"/>
      <c r="G52" s="36"/>
      <c r="H52" s="3"/>
      <c r="I52" s="3"/>
      <c r="J52" s="135"/>
      <c r="K52" s="7"/>
      <c r="L52" s="6"/>
    </row>
    <row r="53" spans="1:12">
      <c r="A53" s="11"/>
      <c r="B53" s="22"/>
      <c r="C53" s="22"/>
      <c r="D53" s="2"/>
      <c r="E53" s="117">
        <v>0.2</v>
      </c>
      <c r="F53" s="7">
        <f t="shared" si="3"/>
        <v>0</v>
      </c>
      <c r="G53" s="36">
        <v>7.4999999999999997E-2</v>
      </c>
      <c r="H53" s="3">
        <f>G53*D53</f>
        <v>0</v>
      </c>
      <c r="I53" s="3">
        <f>F53-H53</f>
        <v>0</v>
      </c>
      <c r="J53" s="135"/>
      <c r="K53" s="2"/>
      <c r="L53" s="1"/>
    </row>
    <row r="54" spans="1:12">
      <c r="A54" s="13"/>
      <c r="B54" s="23"/>
      <c r="C54" s="22"/>
      <c r="D54" s="2"/>
      <c r="E54" s="117">
        <v>0.2</v>
      </c>
      <c r="F54" s="7">
        <f t="shared" si="3"/>
        <v>0</v>
      </c>
      <c r="G54" s="36">
        <v>7.4999999999999997E-2</v>
      </c>
      <c r="H54" s="3">
        <f t="shared" ref="H54:H60" si="7">G54*D54</f>
        <v>0</v>
      </c>
      <c r="I54" s="3">
        <f t="shared" ref="I54:I59" si="8">F54-H54</f>
        <v>0</v>
      </c>
      <c r="J54" s="143"/>
      <c r="K54" s="2"/>
      <c r="L54" s="1"/>
    </row>
    <row r="55" spans="1:12">
      <c r="A55" s="13"/>
      <c r="B55" s="23"/>
      <c r="C55" s="22"/>
      <c r="D55" s="2"/>
      <c r="E55" s="117">
        <v>0.2</v>
      </c>
      <c r="F55" s="7">
        <f t="shared" si="3"/>
        <v>0</v>
      </c>
      <c r="G55" s="36">
        <v>7.4999999999999997E-2</v>
      </c>
      <c r="H55" s="3">
        <f t="shared" si="7"/>
        <v>0</v>
      </c>
      <c r="I55" s="3">
        <f t="shared" si="8"/>
        <v>0</v>
      </c>
      <c r="J55" s="143"/>
      <c r="K55" s="2"/>
      <c r="L55" s="1"/>
    </row>
    <row r="56" spans="1:12">
      <c r="A56" s="13"/>
      <c r="B56" s="23"/>
      <c r="C56" s="22"/>
      <c r="D56" s="2"/>
      <c r="E56" s="117">
        <v>0.2</v>
      </c>
      <c r="F56" s="7">
        <f t="shared" si="3"/>
        <v>0</v>
      </c>
      <c r="G56" s="36">
        <v>7.4999999999999997E-2</v>
      </c>
      <c r="H56" s="3">
        <f t="shared" si="7"/>
        <v>0</v>
      </c>
      <c r="I56" s="3">
        <f t="shared" si="8"/>
        <v>0</v>
      </c>
      <c r="J56" s="143"/>
      <c r="K56" s="2"/>
      <c r="L56" s="1"/>
    </row>
    <row r="57" spans="1:12">
      <c r="A57" s="13"/>
      <c r="B57" s="23"/>
      <c r="C57" s="22"/>
      <c r="D57" s="2"/>
      <c r="E57" s="117">
        <v>0.2</v>
      </c>
      <c r="F57" s="7">
        <f t="shared" si="3"/>
        <v>0</v>
      </c>
      <c r="G57" s="36">
        <v>7.4999999999999997E-2</v>
      </c>
      <c r="H57" s="3">
        <f t="shared" si="7"/>
        <v>0</v>
      </c>
      <c r="I57" s="3">
        <f t="shared" si="8"/>
        <v>0</v>
      </c>
      <c r="J57" s="143"/>
      <c r="K57" s="2"/>
      <c r="L57" s="1"/>
    </row>
    <row r="58" spans="1:12">
      <c r="A58" s="13"/>
      <c r="B58" s="23"/>
      <c r="C58" s="22"/>
      <c r="D58" s="2"/>
      <c r="E58" s="117">
        <v>0.2</v>
      </c>
      <c r="F58" s="7">
        <f t="shared" si="3"/>
        <v>0</v>
      </c>
      <c r="G58" s="36">
        <v>7.4999999999999997E-2</v>
      </c>
      <c r="H58" s="3">
        <f t="shared" si="7"/>
        <v>0</v>
      </c>
      <c r="I58" s="3">
        <f t="shared" si="8"/>
        <v>0</v>
      </c>
      <c r="J58" s="143"/>
      <c r="K58" s="2"/>
      <c r="L58" s="1"/>
    </row>
    <row r="59" spans="1:12">
      <c r="A59" s="13"/>
      <c r="B59" s="23"/>
      <c r="C59" s="22"/>
      <c r="D59" s="2"/>
      <c r="E59" s="117">
        <v>0.2</v>
      </c>
      <c r="F59" s="7">
        <f t="shared" si="3"/>
        <v>0</v>
      </c>
      <c r="G59" s="36">
        <v>7.4999999999999997E-2</v>
      </c>
      <c r="H59" s="3">
        <f t="shared" si="7"/>
        <v>0</v>
      </c>
      <c r="I59" s="3">
        <f t="shared" si="8"/>
        <v>0</v>
      </c>
      <c r="J59" s="143"/>
      <c r="K59" s="2"/>
      <c r="L59" s="1"/>
    </row>
    <row r="60" spans="1:12" ht="16" thickBot="1">
      <c r="A60" s="13"/>
      <c r="B60" s="23"/>
      <c r="C60" s="22"/>
      <c r="D60" s="2"/>
      <c r="E60" s="117">
        <v>0.2</v>
      </c>
      <c r="F60" s="7">
        <f t="shared" si="3"/>
        <v>0</v>
      </c>
      <c r="G60" s="36">
        <v>7.4999999999999997E-2</v>
      </c>
      <c r="H60" s="3">
        <f t="shared" si="7"/>
        <v>0</v>
      </c>
      <c r="I60" s="3">
        <f t="shared" si="5"/>
        <v>0</v>
      </c>
      <c r="J60" s="143"/>
      <c r="K60" s="5"/>
      <c r="L60" s="4"/>
    </row>
    <row r="61" spans="1:12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0"/>
      <c r="H61" s="10">
        <f>SUM(H53:H60)</f>
        <v>0</v>
      </c>
      <c r="I61" s="10">
        <f>SUM(I53:I60)</f>
        <v>0</v>
      </c>
      <c r="J61" s="136"/>
      <c r="K61" s="132">
        <f>J197</f>
        <v>30000</v>
      </c>
      <c r="L61" s="133">
        <f>D61-K61</f>
        <v>-30000</v>
      </c>
    </row>
    <row r="62" spans="1:12">
      <c r="A62" s="13"/>
      <c r="B62" s="23"/>
      <c r="C62" s="22"/>
      <c r="D62" s="2"/>
      <c r="E62" s="31"/>
      <c r="F62" s="7">
        <f t="shared" si="3"/>
        <v>0</v>
      </c>
      <c r="G62" s="41"/>
      <c r="H62" s="3">
        <f t="shared" si="4"/>
        <v>0</v>
      </c>
      <c r="I62" s="3">
        <f t="shared" si="5"/>
        <v>0</v>
      </c>
      <c r="J62" s="143"/>
      <c r="K62" s="7"/>
      <c r="L62" s="6"/>
    </row>
    <row r="63" spans="1:12">
      <c r="A63" s="11" t="s">
        <v>56</v>
      </c>
      <c r="B63" s="1"/>
      <c r="C63" s="1"/>
      <c r="D63" s="2"/>
      <c r="E63" s="32">
        <v>0.15</v>
      </c>
      <c r="F63" s="2">
        <f>E63*D63</f>
        <v>0</v>
      </c>
      <c r="G63" s="41">
        <v>7.4999999999999997E-2</v>
      </c>
      <c r="H63" s="3">
        <f>G63*D63</f>
        <v>0</v>
      </c>
      <c r="I63" s="3">
        <f>F63-H63</f>
        <v>0</v>
      </c>
      <c r="J63" s="135"/>
      <c r="K63" s="2"/>
      <c r="L63" s="1"/>
    </row>
    <row r="64" spans="1:12">
      <c r="A64" s="11"/>
      <c r="B64" s="1"/>
      <c r="C64" s="1"/>
      <c r="D64" s="2"/>
      <c r="E64" s="32">
        <v>0.15</v>
      </c>
      <c r="F64" s="2">
        <f t="shared" ref="F64:F68" si="9">E64*D64</f>
        <v>0</v>
      </c>
      <c r="G64" s="41">
        <v>7.4999999999999997E-2</v>
      </c>
      <c r="H64" s="3">
        <f t="shared" ref="H64:H68" si="10">G64*D64</f>
        <v>0</v>
      </c>
      <c r="I64" s="3">
        <f t="shared" ref="I64:I68" si="11">F64-H64</f>
        <v>0</v>
      </c>
      <c r="J64" s="135"/>
      <c r="K64" s="2"/>
      <c r="L64" s="1"/>
    </row>
    <row r="65" spans="1:12">
      <c r="A65" s="11"/>
      <c r="B65" s="1"/>
      <c r="C65" s="1"/>
      <c r="D65" s="2"/>
      <c r="E65" s="32">
        <v>0.15</v>
      </c>
      <c r="F65" s="2">
        <f t="shared" si="9"/>
        <v>0</v>
      </c>
      <c r="G65" s="41">
        <v>7.4999999999999997E-2</v>
      </c>
      <c r="H65" s="3">
        <f t="shared" si="10"/>
        <v>0</v>
      </c>
      <c r="I65" s="3">
        <f t="shared" si="11"/>
        <v>0</v>
      </c>
      <c r="J65" s="135"/>
      <c r="K65" s="2"/>
      <c r="L65" s="1"/>
    </row>
    <row r="66" spans="1:12">
      <c r="A66" s="11"/>
      <c r="B66" s="1"/>
      <c r="C66" s="1"/>
      <c r="D66" s="2"/>
      <c r="E66" s="32">
        <v>0.15</v>
      </c>
      <c r="F66" s="2">
        <f t="shared" si="9"/>
        <v>0</v>
      </c>
      <c r="G66" s="41">
        <v>7.4999999999999997E-2</v>
      </c>
      <c r="H66" s="3">
        <f t="shared" si="10"/>
        <v>0</v>
      </c>
      <c r="I66" s="3">
        <f t="shared" si="11"/>
        <v>0</v>
      </c>
      <c r="J66" s="135"/>
      <c r="K66" s="2"/>
      <c r="L66" s="1"/>
    </row>
    <row r="67" spans="1:12">
      <c r="A67" s="11"/>
      <c r="B67" s="1"/>
      <c r="C67" s="1"/>
      <c r="D67" s="2"/>
      <c r="E67" s="32">
        <v>0.15</v>
      </c>
      <c r="F67" s="2">
        <f t="shared" si="9"/>
        <v>0</v>
      </c>
      <c r="G67" s="41">
        <v>7.4999999999999997E-2</v>
      </c>
      <c r="H67" s="3">
        <f t="shared" si="10"/>
        <v>0</v>
      </c>
      <c r="I67" s="3">
        <f t="shared" si="11"/>
        <v>0</v>
      </c>
      <c r="J67" s="135"/>
      <c r="K67" s="2"/>
      <c r="L67" s="1"/>
    </row>
    <row r="68" spans="1:12" ht="16" thickBot="1">
      <c r="A68" s="13"/>
      <c r="B68" s="4"/>
      <c r="C68" s="4"/>
      <c r="D68" s="5"/>
      <c r="E68" s="33">
        <v>0.15</v>
      </c>
      <c r="F68" s="5">
        <f t="shared" si="9"/>
        <v>0</v>
      </c>
      <c r="G68" s="41">
        <v>7.4999999999999997E-2</v>
      </c>
      <c r="H68" s="44">
        <f t="shared" si="10"/>
        <v>0</v>
      </c>
      <c r="I68" s="44">
        <f t="shared" si="11"/>
        <v>0</v>
      </c>
      <c r="J68" s="143"/>
      <c r="K68" s="5"/>
      <c r="L68" s="4"/>
    </row>
    <row r="69" spans="1:12" ht="16" thickBot="1">
      <c r="A69" s="8" t="s">
        <v>57</v>
      </c>
      <c r="B69" s="9"/>
      <c r="C69" s="9"/>
      <c r="D69" s="10">
        <f>SUM(D63:D68)</f>
        <v>0</v>
      </c>
      <c r="E69" s="10"/>
      <c r="F69" s="10">
        <f>SUM(F63:F68)</f>
        <v>0</v>
      </c>
      <c r="G69" s="10"/>
      <c r="H69" s="10">
        <f t="shared" ref="H69:I69" si="12">SUM(H63:H68)</f>
        <v>0</v>
      </c>
      <c r="I69" s="10">
        <f t="shared" si="12"/>
        <v>0</v>
      </c>
      <c r="J69" s="131"/>
      <c r="K69" s="132">
        <f>J215</f>
        <v>20000</v>
      </c>
      <c r="L69" s="133">
        <f>D69-K69</f>
        <v>-20000</v>
      </c>
    </row>
    <row r="70" spans="1:12">
      <c r="A70" s="13"/>
      <c r="B70" s="23"/>
      <c r="C70" s="22"/>
      <c r="D70" s="2"/>
      <c r="E70" s="31"/>
      <c r="F70" s="7">
        <f t="shared" si="3"/>
        <v>0</v>
      </c>
      <c r="G70" s="41"/>
      <c r="H70" s="3">
        <f t="shared" si="4"/>
        <v>0</v>
      </c>
      <c r="I70" s="3">
        <f t="shared" si="5"/>
        <v>0</v>
      </c>
      <c r="J70" s="143"/>
      <c r="K70" s="7"/>
      <c r="L70" s="6"/>
    </row>
    <row r="71" spans="1:12">
      <c r="A71" s="13"/>
      <c r="B71" s="23"/>
      <c r="C71" s="23"/>
      <c r="D71" s="2"/>
      <c r="E71" s="31"/>
      <c r="F71" s="7">
        <f t="shared" si="3"/>
        <v>0</v>
      </c>
      <c r="G71" s="41"/>
      <c r="H71" s="3">
        <f t="shared" si="4"/>
        <v>0</v>
      </c>
      <c r="I71" s="3">
        <f t="shared" si="5"/>
        <v>0</v>
      </c>
      <c r="J71" s="143"/>
      <c r="K71" s="2"/>
      <c r="L71" s="1"/>
    </row>
    <row r="72" spans="1:12" ht="16" thickBot="1">
      <c r="A72" s="13"/>
      <c r="B72" s="23"/>
      <c r="C72" s="23"/>
      <c r="D72" s="5"/>
      <c r="E72" s="37"/>
      <c r="F72" s="43">
        <f t="shared" si="3"/>
        <v>0</v>
      </c>
      <c r="G72" s="33"/>
      <c r="H72" s="44">
        <f t="shared" si="4"/>
        <v>0</v>
      </c>
      <c r="I72" s="3">
        <f t="shared" si="5"/>
        <v>0</v>
      </c>
      <c r="J72" s="143"/>
      <c r="K72" s="2"/>
      <c r="L72" s="1"/>
    </row>
    <row r="73" spans="1:12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28">
        <f>H69+H61+H51+H40</f>
        <v>0</v>
      </c>
      <c r="I73" s="128">
        <f>I69+I61+I51+I40</f>
        <v>0</v>
      </c>
      <c r="J73" s="128"/>
      <c r="K73" s="144">
        <f>K69+K61+K51+K40</f>
        <v>560000</v>
      </c>
      <c r="L73" s="144">
        <f t="shared" ref="L73" si="13">L69+L61+L51+L40</f>
        <v>-560000</v>
      </c>
    </row>
    <row r="74" spans="1:12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68"/>
    </row>
    <row r="75" spans="1:12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0"/>
      <c r="J75" s="271"/>
      <c r="K75" s="152" t="s">
        <v>7</v>
      </c>
      <c r="L75" s="153" t="s">
        <v>36</v>
      </c>
    </row>
    <row r="76" spans="1:12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46</v>
      </c>
      <c r="F76" s="30" t="s">
        <v>47</v>
      </c>
      <c r="G76" s="30" t="s">
        <v>48</v>
      </c>
      <c r="H76" s="28" t="s">
        <v>49</v>
      </c>
      <c r="I76" s="30" t="s">
        <v>43</v>
      </c>
      <c r="J76" s="150" t="s">
        <v>44</v>
      </c>
      <c r="K76" s="137"/>
      <c r="L76" s="138"/>
    </row>
    <row r="77" spans="1:12" s="20" customFormat="1" ht="19.5" customHeight="1">
      <c r="A77" s="19"/>
      <c r="B77" s="39"/>
      <c r="C77" s="40"/>
      <c r="D77" s="39"/>
      <c r="E77" s="40"/>
      <c r="F77" s="40"/>
      <c r="G77" s="40"/>
      <c r="H77" s="39"/>
      <c r="I77" s="40"/>
      <c r="J77" s="151"/>
      <c r="K77" s="137"/>
      <c r="L77" s="138"/>
    </row>
    <row r="78" spans="1:12">
      <c r="A78" s="89" t="s">
        <v>60</v>
      </c>
      <c r="B78" s="1"/>
      <c r="C78" s="1"/>
      <c r="D78" s="2"/>
      <c r="E78" s="32">
        <v>0.15</v>
      </c>
      <c r="F78" s="2">
        <f>E78*D78</f>
        <v>0</v>
      </c>
      <c r="G78" s="41">
        <v>0.05</v>
      </c>
      <c r="H78" s="3">
        <f>G78*D78</f>
        <v>0</v>
      </c>
      <c r="I78" s="3">
        <f>F78-H78</f>
        <v>0</v>
      </c>
      <c r="J78" s="135"/>
      <c r="K78" s="2"/>
      <c r="L78" s="1"/>
    </row>
    <row r="79" spans="1:12">
      <c r="A79" s="11"/>
      <c r="B79" s="1"/>
      <c r="C79" s="1"/>
      <c r="D79" s="2"/>
      <c r="E79" s="32">
        <v>0.15</v>
      </c>
      <c r="F79" s="2">
        <f t="shared" ref="F79:F83" si="14">E79*D79</f>
        <v>0</v>
      </c>
      <c r="G79" s="41">
        <v>0.05</v>
      </c>
      <c r="H79" s="3">
        <f t="shared" ref="H79:H83" si="15">G79*D79</f>
        <v>0</v>
      </c>
      <c r="I79" s="3">
        <f t="shared" ref="I79:I83" si="16">F79-H79</f>
        <v>0</v>
      </c>
      <c r="J79" s="135"/>
      <c r="K79" s="2"/>
      <c r="L79" s="1"/>
    </row>
    <row r="80" spans="1:12">
      <c r="A80" s="11"/>
      <c r="B80" s="1"/>
      <c r="C80" s="1"/>
      <c r="D80" s="2"/>
      <c r="E80" s="32">
        <v>0.15</v>
      </c>
      <c r="F80" s="2">
        <f t="shared" si="14"/>
        <v>0</v>
      </c>
      <c r="G80" s="41">
        <v>0.05</v>
      </c>
      <c r="H80" s="3">
        <f t="shared" si="15"/>
        <v>0</v>
      </c>
      <c r="I80" s="3">
        <f t="shared" si="16"/>
        <v>0</v>
      </c>
      <c r="J80" s="135"/>
      <c r="K80" s="2"/>
      <c r="L80" s="1"/>
    </row>
    <row r="81" spans="1:12">
      <c r="A81" s="11"/>
      <c r="B81" s="1"/>
      <c r="C81" s="1"/>
      <c r="D81" s="2"/>
      <c r="E81" s="32">
        <v>0.15</v>
      </c>
      <c r="F81" s="2">
        <f t="shared" si="14"/>
        <v>0</v>
      </c>
      <c r="G81" s="41">
        <v>0.05</v>
      </c>
      <c r="H81" s="3">
        <f t="shared" si="15"/>
        <v>0</v>
      </c>
      <c r="I81" s="3">
        <f t="shared" si="16"/>
        <v>0</v>
      </c>
      <c r="J81" s="135"/>
      <c r="K81" s="2"/>
      <c r="L81" s="1"/>
    </row>
    <row r="82" spans="1:12">
      <c r="A82" s="11"/>
      <c r="B82" s="1"/>
      <c r="C82" s="1"/>
      <c r="D82" s="2"/>
      <c r="E82" s="32">
        <v>0.15</v>
      </c>
      <c r="F82" s="2">
        <f t="shared" si="14"/>
        <v>0</v>
      </c>
      <c r="G82" s="41">
        <v>0.05</v>
      </c>
      <c r="H82" s="3">
        <f t="shared" si="15"/>
        <v>0</v>
      </c>
      <c r="I82" s="3">
        <f t="shared" si="16"/>
        <v>0</v>
      </c>
      <c r="J82" s="135"/>
      <c r="K82" s="2"/>
      <c r="L82" s="1"/>
    </row>
    <row r="83" spans="1:12" ht="16" thickBot="1">
      <c r="A83" s="13"/>
      <c r="B83" s="4"/>
      <c r="C83" s="4"/>
      <c r="D83" s="5"/>
      <c r="E83" s="33">
        <v>0.15</v>
      </c>
      <c r="F83" s="5">
        <f t="shared" si="14"/>
        <v>0</v>
      </c>
      <c r="G83" s="118">
        <v>0.05</v>
      </c>
      <c r="H83" s="44">
        <f t="shared" si="15"/>
        <v>0</v>
      </c>
      <c r="I83" s="44">
        <f t="shared" si="16"/>
        <v>0</v>
      </c>
      <c r="J83" s="143"/>
      <c r="K83" s="5"/>
      <c r="L83" s="4"/>
    </row>
    <row r="84" spans="1:12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:I84" si="17">SUM(F78:F83)</f>
        <v>0</v>
      </c>
      <c r="G84" s="10"/>
      <c r="H84" s="10">
        <f t="shared" si="17"/>
        <v>0</v>
      </c>
      <c r="I84" s="10">
        <f t="shared" si="17"/>
        <v>0</v>
      </c>
      <c r="J84" s="131"/>
      <c r="K84" s="132">
        <f>J207</f>
        <v>90000</v>
      </c>
      <c r="L84" s="133">
        <f>D84-K84</f>
        <v>-90000</v>
      </c>
    </row>
    <row r="85" spans="1:12">
      <c r="A85" s="11"/>
      <c r="B85" s="1"/>
      <c r="C85" s="1"/>
      <c r="D85" s="2"/>
      <c r="E85" s="32"/>
      <c r="F85" s="2"/>
      <c r="G85" s="32"/>
      <c r="H85" s="1"/>
      <c r="I85" s="3"/>
      <c r="J85" s="135"/>
      <c r="K85" s="7"/>
      <c r="L85" s="6"/>
    </row>
    <row r="86" spans="1:12">
      <c r="A86" s="89" t="s">
        <v>62</v>
      </c>
      <c r="B86" s="1"/>
      <c r="C86" s="1"/>
      <c r="D86" s="2"/>
      <c r="E86" s="32">
        <v>0.1</v>
      </c>
      <c r="F86" s="2">
        <f>E86*D86</f>
        <v>0</v>
      </c>
      <c r="G86" s="41">
        <v>0.05</v>
      </c>
      <c r="H86" s="3">
        <f>G86*D86</f>
        <v>0</v>
      </c>
      <c r="I86" s="3">
        <f>F86-H86</f>
        <v>0</v>
      </c>
      <c r="J86" s="135"/>
      <c r="K86" s="2"/>
      <c r="L86" s="1"/>
    </row>
    <row r="87" spans="1:12">
      <c r="A87" s="11"/>
      <c r="B87" s="1"/>
      <c r="C87" s="1"/>
      <c r="D87" s="2"/>
      <c r="E87" s="32">
        <v>0.1</v>
      </c>
      <c r="F87" s="2">
        <f t="shared" ref="F87:F91" si="18">E87*D87</f>
        <v>0</v>
      </c>
      <c r="G87" s="41">
        <v>0.05</v>
      </c>
      <c r="H87" s="3">
        <f t="shared" ref="H87:H91" si="19">G87*D87</f>
        <v>0</v>
      </c>
      <c r="I87" s="3">
        <f t="shared" ref="I87:I91" si="20">F87-H87</f>
        <v>0</v>
      </c>
      <c r="J87" s="135"/>
      <c r="K87" s="2"/>
      <c r="L87" s="1"/>
    </row>
    <row r="88" spans="1:12">
      <c r="A88" s="11"/>
      <c r="B88" s="1"/>
      <c r="C88" s="1"/>
      <c r="D88" s="2"/>
      <c r="E88" s="32">
        <v>0.1</v>
      </c>
      <c r="F88" s="2">
        <f t="shared" si="18"/>
        <v>0</v>
      </c>
      <c r="G88" s="41">
        <v>0.05</v>
      </c>
      <c r="H88" s="3">
        <f t="shared" si="19"/>
        <v>0</v>
      </c>
      <c r="I88" s="3">
        <f t="shared" si="20"/>
        <v>0</v>
      </c>
      <c r="J88" s="135"/>
      <c r="K88" s="2"/>
      <c r="L88" s="1"/>
    </row>
    <row r="89" spans="1:12">
      <c r="A89" s="11"/>
      <c r="B89" s="1"/>
      <c r="C89" s="1"/>
      <c r="D89" s="2"/>
      <c r="E89" s="32">
        <v>0.1</v>
      </c>
      <c r="F89" s="2">
        <f t="shared" si="18"/>
        <v>0</v>
      </c>
      <c r="G89" s="41">
        <v>0.05</v>
      </c>
      <c r="H89" s="3">
        <f t="shared" si="19"/>
        <v>0</v>
      </c>
      <c r="I89" s="3">
        <f t="shared" si="20"/>
        <v>0</v>
      </c>
      <c r="J89" s="135"/>
      <c r="K89" s="2"/>
      <c r="L89" s="1"/>
    </row>
    <row r="90" spans="1:12">
      <c r="A90" s="11"/>
      <c r="B90" s="1"/>
      <c r="C90" s="1"/>
      <c r="D90" s="2"/>
      <c r="E90" s="32">
        <v>0.1</v>
      </c>
      <c r="F90" s="2">
        <f t="shared" si="18"/>
        <v>0</v>
      </c>
      <c r="G90" s="41">
        <v>0.05</v>
      </c>
      <c r="H90" s="3">
        <f t="shared" si="19"/>
        <v>0</v>
      </c>
      <c r="I90" s="3">
        <f t="shared" si="20"/>
        <v>0</v>
      </c>
      <c r="J90" s="135"/>
      <c r="K90" s="2"/>
      <c r="L90" s="1"/>
    </row>
    <row r="91" spans="1:12" ht="16" thickBot="1">
      <c r="A91" s="13"/>
      <c r="B91" s="4"/>
      <c r="C91" s="4"/>
      <c r="D91" s="5"/>
      <c r="E91" s="32">
        <v>0.1</v>
      </c>
      <c r="F91" s="5">
        <f t="shared" si="18"/>
        <v>0</v>
      </c>
      <c r="G91" s="118">
        <v>0.05</v>
      </c>
      <c r="H91" s="44">
        <f t="shared" si="19"/>
        <v>0</v>
      </c>
      <c r="I91" s="44">
        <f t="shared" si="20"/>
        <v>0</v>
      </c>
      <c r="J91" s="143"/>
      <c r="K91" s="5"/>
      <c r="L91" s="4"/>
    </row>
    <row r="92" spans="1:12" ht="16" thickBot="1">
      <c r="A92" s="8" t="s">
        <v>63</v>
      </c>
      <c r="B92" s="9"/>
      <c r="C92" s="9"/>
      <c r="D92" s="10">
        <f>SUM(D86:D91)</f>
        <v>0</v>
      </c>
      <c r="E92" s="10"/>
      <c r="F92" s="10">
        <f>SUM(F86:F91)</f>
        <v>0</v>
      </c>
      <c r="G92" s="10"/>
      <c r="H92" s="10">
        <f>SUM(H86:H91)</f>
        <v>0</v>
      </c>
      <c r="I92" s="10">
        <f>SUM(I86:I91)</f>
        <v>0</v>
      </c>
      <c r="J92" s="131"/>
      <c r="K92" s="132">
        <f>J191</f>
        <v>50000</v>
      </c>
      <c r="L92" s="133">
        <f>D92-K92</f>
        <v>-50000</v>
      </c>
    </row>
    <row r="93" spans="1:12">
      <c r="A93" s="11"/>
      <c r="B93" s="1"/>
      <c r="C93" s="1"/>
      <c r="D93" s="2"/>
      <c r="E93" s="32"/>
      <c r="F93" s="2"/>
      <c r="G93" s="32"/>
      <c r="H93" s="1"/>
      <c r="I93" s="3"/>
      <c r="J93" s="135"/>
      <c r="K93" s="7"/>
      <c r="L93" s="6"/>
    </row>
    <row r="94" spans="1:12">
      <c r="A94" s="89" t="s">
        <v>17</v>
      </c>
      <c r="B94" s="1"/>
      <c r="C94" s="1"/>
      <c r="D94" s="2"/>
      <c r="E94" s="32">
        <v>0.06</v>
      </c>
      <c r="F94" s="2">
        <f>E94*D94</f>
        <v>0</v>
      </c>
      <c r="G94" s="41">
        <v>0.03</v>
      </c>
      <c r="H94" s="3">
        <f>G94*D94</f>
        <v>0</v>
      </c>
      <c r="I94" s="3">
        <f>F94-H94</f>
        <v>0</v>
      </c>
      <c r="J94" s="135"/>
      <c r="K94" s="2"/>
      <c r="L94" s="1"/>
    </row>
    <row r="95" spans="1:12">
      <c r="A95" s="11"/>
      <c r="B95" s="1"/>
      <c r="C95" s="1"/>
      <c r="D95" s="2"/>
      <c r="E95" s="32">
        <v>0.06</v>
      </c>
      <c r="F95" s="2">
        <f t="shared" ref="F95:F102" si="21">E95*D95</f>
        <v>0</v>
      </c>
      <c r="G95" s="41">
        <v>0.03</v>
      </c>
      <c r="H95" s="3">
        <f t="shared" ref="H95:H102" si="22">G95*D95</f>
        <v>0</v>
      </c>
      <c r="I95" s="3">
        <f t="shared" ref="I95:I102" si="23">F95-H95</f>
        <v>0</v>
      </c>
      <c r="J95" s="135"/>
      <c r="K95" s="2"/>
      <c r="L95" s="1"/>
    </row>
    <row r="96" spans="1:12">
      <c r="A96" s="11"/>
      <c r="B96" s="1"/>
      <c r="C96" s="1"/>
      <c r="D96" s="2"/>
      <c r="E96" s="32">
        <v>0.06</v>
      </c>
      <c r="F96" s="2">
        <f t="shared" si="21"/>
        <v>0</v>
      </c>
      <c r="G96" s="41">
        <v>0.03</v>
      </c>
      <c r="H96" s="3">
        <f t="shared" si="22"/>
        <v>0</v>
      </c>
      <c r="I96" s="3">
        <f t="shared" si="23"/>
        <v>0</v>
      </c>
      <c r="J96" s="135"/>
      <c r="K96" s="2"/>
      <c r="L96" s="1"/>
    </row>
    <row r="97" spans="1:12">
      <c r="A97" s="11"/>
      <c r="B97" s="1"/>
      <c r="C97" s="1"/>
      <c r="D97" s="2"/>
      <c r="E97" s="32">
        <v>0.06</v>
      </c>
      <c r="F97" s="2">
        <f t="shared" si="21"/>
        <v>0</v>
      </c>
      <c r="G97" s="41">
        <v>0.03</v>
      </c>
      <c r="H97" s="3">
        <f t="shared" si="22"/>
        <v>0</v>
      </c>
      <c r="I97" s="3">
        <f t="shared" si="23"/>
        <v>0</v>
      </c>
      <c r="J97" s="135"/>
      <c r="K97" s="2"/>
      <c r="L97" s="1"/>
    </row>
    <row r="98" spans="1:12">
      <c r="A98" s="11"/>
      <c r="B98" s="1"/>
      <c r="C98" s="1"/>
      <c r="D98" s="2"/>
      <c r="E98" s="32">
        <v>0.06</v>
      </c>
      <c r="F98" s="2">
        <f t="shared" si="21"/>
        <v>0</v>
      </c>
      <c r="G98" s="41">
        <v>0.03</v>
      </c>
      <c r="H98" s="3">
        <f t="shared" si="22"/>
        <v>0</v>
      </c>
      <c r="I98" s="3">
        <f t="shared" si="23"/>
        <v>0</v>
      </c>
      <c r="J98" s="135"/>
      <c r="K98" s="2"/>
      <c r="L98" s="1"/>
    </row>
    <row r="99" spans="1:12">
      <c r="A99" s="11"/>
      <c r="B99" s="1"/>
      <c r="C99" s="1"/>
      <c r="D99" s="2"/>
      <c r="E99" s="32">
        <v>0.06</v>
      </c>
      <c r="F99" s="2">
        <f t="shared" si="21"/>
        <v>0</v>
      </c>
      <c r="G99" s="41">
        <v>0.03</v>
      </c>
      <c r="H99" s="3">
        <f t="shared" si="22"/>
        <v>0</v>
      </c>
      <c r="I99" s="3">
        <f t="shared" si="23"/>
        <v>0</v>
      </c>
      <c r="J99" s="135"/>
      <c r="K99" s="2"/>
      <c r="L99" s="1"/>
    </row>
    <row r="100" spans="1:12">
      <c r="A100" s="11"/>
      <c r="B100" s="1"/>
      <c r="C100" s="1"/>
      <c r="D100" s="2"/>
      <c r="E100" s="32">
        <v>0.06</v>
      </c>
      <c r="F100" s="2">
        <f t="shared" si="21"/>
        <v>0</v>
      </c>
      <c r="G100" s="41">
        <v>0.03</v>
      </c>
      <c r="H100" s="3">
        <f t="shared" si="22"/>
        <v>0</v>
      </c>
      <c r="I100" s="3">
        <f t="shared" si="23"/>
        <v>0</v>
      </c>
      <c r="J100" s="135"/>
      <c r="K100" s="2"/>
      <c r="L100" s="1"/>
    </row>
    <row r="101" spans="1:12">
      <c r="A101" s="11"/>
      <c r="B101" s="1"/>
      <c r="C101" s="1"/>
      <c r="D101" s="2"/>
      <c r="E101" s="32">
        <v>0.06</v>
      </c>
      <c r="F101" s="2">
        <f t="shared" si="21"/>
        <v>0</v>
      </c>
      <c r="G101" s="41">
        <v>0.03</v>
      </c>
      <c r="H101" s="3">
        <f t="shared" si="22"/>
        <v>0</v>
      </c>
      <c r="I101" s="3">
        <f t="shared" si="23"/>
        <v>0</v>
      </c>
      <c r="J101" s="135"/>
      <c r="K101" s="2"/>
      <c r="L101" s="1"/>
    </row>
    <row r="102" spans="1:12" ht="16" thickBot="1">
      <c r="A102" s="11"/>
      <c r="B102" s="1"/>
      <c r="C102" s="1"/>
      <c r="D102" s="2"/>
      <c r="E102" s="32">
        <v>0.06</v>
      </c>
      <c r="F102" s="2">
        <f t="shared" si="21"/>
        <v>0</v>
      </c>
      <c r="G102" s="41">
        <v>0.03</v>
      </c>
      <c r="H102" s="3">
        <f t="shared" si="22"/>
        <v>0</v>
      </c>
      <c r="I102" s="3">
        <f t="shared" si="23"/>
        <v>0</v>
      </c>
      <c r="J102" s="135"/>
      <c r="K102" s="5"/>
      <c r="L102" s="4"/>
    </row>
    <row r="103" spans="1:12" ht="16" thickBot="1">
      <c r="A103" s="8" t="s">
        <v>64</v>
      </c>
      <c r="B103" s="9"/>
      <c r="C103" s="9"/>
      <c r="D103" s="125">
        <f>SUM(D94:D102)</f>
        <v>0</v>
      </c>
      <c r="E103" s="125"/>
      <c r="F103" s="125">
        <f t="shared" ref="F103:I103" si="24">SUM(F94:F102)</f>
        <v>0</v>
      </c>
      <c r="G103" s="125"/>
      <c r="H103" s="125">
        <f>SUM(H94:H102)</f>
        <v>0</v>
      </c>
      <c r="I103" s="125">
        <f t="shared" si="24"/>
        <v>0</v>
      </c>
      <c r="J103" s="131"/>
      <c r="K103" s="132">
        <f>J189</f>
        <v>70000</v>
      </c>
      <c r="L103" s="133">
        <f>D103-K103</f>
        <v>-70000</v>
      </c>
    </row>
    <row r="104" spans="1:12">
      <c r="A104" s="11"/>
      <c r="B104" s="1"/>
      <c r="C104" s="1"/>
      <c r="D104" s="2"/>
      <c r="E104" s="32"/>
      <c r="F104" s="2"/>
      <c r="G104" s="41"/>
      <c r="H104" s="3"/>
      <c r="I104" s="3"/>
      <c r="J104" s="135"/>
      <c r="K104" s="7"/>
      <c r="L104" s="6"/>
    </row>
    <row r="105" spans="1:12">
      <c r="A105" s="89" t="s">
        <v>65</v>
      </c>
      <c r="B105" s="1"/>
      <c r="C105" s="1"/>
      <c r="D105" s="2"/>
      <c r="E105" s="32">
        <v>0.15</v>
      </c>
      <c r="F105" s="2">
        <f>E105*D105</f>
        <v>0</v>
      </c>
      <c r="G105" s="41">
        <v>7.4999999999999997E-2</v>
      </c>
      <c r="H105" s="3">
        <f>G105*D105</f>
        <v>0</v>
      </c>
      <c r="I105" s="3">
        <f>F105-H105</f>
        <v>0</v>
      </c>
      <c r="J105" s="135"/>
      <c r="K105" s="2"/>
      <c r="L105" s="1"/>
    </row>
    <row r="106" spans="1:12">
      <c r="A106" s="11"/>
      <c r="B106" s="1"/>
      <c r="C106" s="1"/>
      <c r="D106" s="2"/>
      <c r="E106" s="32">
        <v>0.15</v>
      </c>
      <c r="F106" s="2">
        <f t="shared" ref="F106:F110" si="25">E106*D106</f>
        <v>0</v>
      </c>
      <c r="G106" s="41">
        <v>7.4999999999999997E-2</v>
      </c>
      <c r="H106" s="3">
        <f t="shared" ref="H106:H110" si="26">G106*D106</f>
        <v>0</v>
      </c>
      <c r="I106" s="3">
        <f t="shared" ref="I106:I110" si="27">F106-H106</f>
        <v>0</v>
      </c>
      <c r="J106" s="135"/>
      <c r="K106" s="2"/>
      <c r="L106" s="1"/>
    </row>
    <row r="107" spans="1:12">
      <c r="A107" s="11"/>
      <c r="B107" s="1"/>
      <c r="C107" s="1"/>
      <c r="D107" s="2"/>
      <c r="E107" s="32">
        <v>0.15</v>
      </c>
      <c r="F107" s="2">
        <f t="shared" si="25"/>
        <v>0</v>
      </c>
      <c r="G107" s="41">
        <v>7.4999999999999997E-2</v>
      </c>
      <c r="H107" s="3">
        <f t="shared" si="26"/>
        <v>0</v>
      </c>
      <c r="I107" s="3">
        <f t="shared" si="27"/>
        <v>0</v>
      </c>
      <c r="J107" s="135"/>
      <c r="K107" s="2"/>
      <c r="L107" s="1"/>
    </row>
    <row r="108" spans="1:12">
      <c r="A108" s="11"/>
      <c r="B108" s="1"/>
      <c r="C108" s="1"/>
      <c r="D108" s="2"/>
      <c r="E108" s="32">
        <v>0.15</v>
      </c>
      <c r="F108" s="2">
        <f t="shared" si="25"/>
        <v>0</v>
      </c>
      <c r="G108" s="41">
        <v>7.4999999999999997E-2</v>
      </c>
      <c r="H108" s="3">
        <f t="shared" si="26"/>
        <v>0</v>
      </c>
      <c r="I108" s="3">
        <f t="shared" si="27"/>
        <v>0</v>
      </c>
      <c r="J108" s="135"/>
      <c r="K108" s="2"/>
      <c r="L108" s="1"/>
    </row>
    <row r="109" spans="1:12">
      <c r="A109" s="11"/>
      <c r="B109" s="1"/>
      <c r="C109" s="1"/>
      <c r="D109" s="2"/>
      <c r="E109" s="32">
        <v>0.15</v>
      </c>
      <c r="F109" s="2">
        <f t="shared" si="25"/>
        <v>0</v>
      </c>
      <c r="G109" s="41">
        <v>7.4999999999999997E-2</v>
      </c>
      <c r="H109" s="3">
        <f t="shared" si="26"/>
        <v>0</v>
      </c>
      <c r="I109" s="3">
        <f t="shared" si="27"/>
        <v>0</v>
      </c>
      <c r="J109" s="135"/>
      <c r="K109" s="2"/>
      <c r="L109" s="1"/>
    </row>
    <row r="110" spans="1:12" ht="16" thickBot="1">
      <c r="A110" s="13"/>
      <c r="B110" s="4"/>
      <c r="C110" s="4"/>
      <c r="D110" s="5"/>
      <c r="E110" s="33">
        <v>0.15</v>
      </c>
      <c r="F110" s="5">
        <f t="shared" si="25"/>
        <v>0</v>
      </c>
      <c r="G110" s="41">
        <v>7.4999999999999997E-2</v>
      </c>
      <c r="H110" s="44">
        <f t="shared" si="26"/>
        <v>0</v>
      </c>
      <c r="I110" s="44">
        <f t="shared" si="27"/>
        <v>0</v>
      </c>
      <c r="J110" s="143"/>
      <c r="K110" s="5"/>
      <c r="L110" s="4"/>
    </row>
    <row r="111" spans="1:12" ht="16" thickBot="1">
      <c r="A111" s="8" t="s">
        <v>66</v>
      </c>
      <c r="B111" s="9"/>
      <c r="C111" s="9"/>
      <c r="D111" s="10">
        <f>SUM(D105:D110)</f>
        <v>0</v>
      </c>
      <c r="E111" s="10"/>
      <c r="F111" s="10">
        <f>SUM(F105:F110)</f>
        <v>0</v>
      </c>
      <c r="G111" s="10"/>
      <c r="H111" s="10">
        <f>SUM(H105:H110)</f>
        <v>0</v>
      </c>
      <c r="I111" s="10">
        <f>SUM(I105:I110)</f>
        <v>0</v>
      </c>
      <c r="J111" s="131"/>
      <c r="K111" s="132">
        <f>J185</f>
        <v>77600</v>
      </c>
      <c r="L111" s="133">
        <f>D111-K111</f>
        <v>-77600</v>
      </c>
    </row>
    <row r="112" spans="1:12">
      <c r="A112" s="11"/>
      <c r="B112" s="1"/>
      <c r="C112" s="1"/>
      <c r="D112" s="2"/>
      <c r="E112" s="32"/>
      <c r="F112" s="2"/>
      <c r="G112" s="32"/>
      <c r="H112" s="3"/>
      <c r="I112" s="3"/>
      <c r="J112" s="135"/>
      <c r="K112" s="7"/>
      <c r="L112" s="6"/>
    </row>
    <row r="113" spans="1:12">
      <c r="A113" s="89" t="s">
        <v>67</v>
      </c>
      <c r="B113" s="1"/>
      <c r="C113" s="1"/>
      <c r="D113" s="2"/>
      <c r="E113" s="214">
        <v>0.2</v>
      </c>
      <c r="F113" s="2">
        <f>E113*D113</f>
        <v>0</v>
      </c>
      <c r="G113" s="41">
        <v>0.1</v>
      </c>
      <c r="H113" s="3">
        <f>G113*D113</f>
        <v>0</v>
      </c>
      <c r="I113" s="3">
        <f>F113-H113</f>
        <v>0</v>
      </c>
      <c r="J113" s="135"/>
      <c r="K113" s="2"/>
      <c r="L113" s="1"/>
    </row>
    <row r="114" spans="1:12">
      <c r="A114" s="11"/>
      <c r="B114" s="1"/>
      <c r="C114" s="1"/>
      <c r="D114" s="2"/>
      <c r="E114" s="214">
        <v>0.2</v>
      </c>
      <c r="F114" s="2">
        <f t="shared" ref="F114:F118" si="28">E114*D114</f>
        <v>0</v>
      </c>
      <c r="G114" s="41">
        <v>0.1</v>
      </c>
      <c r="H114" s="3">
        <f t="shared" ref="H114:H118" si="29">G114*D114</f>
        <v>0</v>
      </c>
      <c r="I114" s="3">
        <f t="shared" ref="I114:I118" si="30">F114-H114</f>
        <v>0</v>
      </c>
      <c r="J114" s="135"/>
      <c r="K114" s="2"/>
      <c r="L114" s="1"/>
    </row>
    <row r="115" spans="1:12">
      <c r="A115" s="11"/>
      <c r="B115" s="1"/>
      <c r="C115" s="1"/>
      <c r="D115" s="2"/>
      <c r="E115" s="214">
        <v>0.2</v>
      </c>
      <c r="F115" s="2">
        <f t="shared" si="28"/>
        <v>0</v>
      </c>
      <c r="G115" s="41">
        <v>0.1</v>
      </c>
      <c r="H115" s="3">
        <f t="shared" si="29"/>
        <v>0</v>
      </c>
      <c r="I115" s="3">
        <f t="shared" si="30"/>
        <v>0</v>
      </c>
      <c r="J115" s="135"/>
      <c r="K115" s="2"/>
      <c r="L115" s="1"/>
    </row>
    <row r="116" spans="1:12">
      <c r="A116" s="11"/>
      <c r="B116" s="1"/>
      <c r="C116" s="1"/>
      <c r="D116" s="2"/>
      <c r="E116" s="214">
        <v>0.2</v>
      </c>
      <c r="F116" s="2">
        <f t="shared" si="28"/>
        <v>0</v>
      </c>
      <c r="G116" s="41">
        <v>0.1</v>
      </c>
      <c r="H116" s="3">
        <f t="shared" si="29"/>
        <v>0</v>
      </c>
      <c r="I116" s="3">
        <f t="shared" si="30"/>
        <v>0</v>
      </c>
      <c r="J116" s="135"/>
      <c r="K116" s="2"/>
      <c r="L116" s="1"/>
    </row>
    <row r="117" spans="1:12">
      <c r="A117" s="11"/>
      <c r="B117" s="1"/>
      <c r="C117" s="1"/>
      <c r="D117" s="2"/>
      <c r="E117" s="214">
        <v>0.2</v>
      </c>
      <c r="F117" s="2">
        <f t="shared" si="28"/>
        <v>0</v>
      </c>
      <c r="G117" s="41">
        <v>0.1</v>
      </c>
      <c r="H117" s="3">
        <f t="shared" si="29"/>
        <v>0</v>
      </c>
      <c r="I117" s="3">
        <f t="shared" si="30"/>
        <v>0</v>
      </c>
      <c r="J117" s="135"/>
      <c r="K117" s="2"/>
      <c r="L117" s="1"/>
    </row>
    <row r="118" spans="1:12" ht="16" thickBot="1">
      <c r="A118" s="13"/>
      <c r="B118" s="4"/>
      <c r="C118" s="4"/>
      <c r="D118" s="5"/>
      <c r="E118" s="214">
        <v>0.2</v>
      </c>
      <c r="F118" s="5">
        <f t="shared" si="28"/>
        <v>0</v>
      </c>
      <c r="G118" s="41">
        <v>0.1</v>
      </c>
      <c r="H118" s="44">
        <f t="shared" si="29"/>
        <v>0</v>
      </c>
      <c r="I118" s="44">
        <f t="shared" si="30"/>
        <v>0</v>
      </c>
      <c r="J118" s="143"/>
      <c r="K118" s="5"/>
      <c r="L118" s="4"/>
    </row>
    <row r="119" spans="1:12" ht="16" thickBot="1">
      <c r="A119" s="8" t="s">
        <v>68</v>
      </c>
      <c r="B119" s="9"/>
      <c r="C119" s="9"/>
      <c r="D119" s="10">
        <f>SUM(D113:D118)</f>
        <v>0</v>
      </c>
      <c r="E119" s="10"/>
      <c r="F119" s="10">
        <f>SUM(F113:F118)</f>
        <v>0</v>
      </c>
      <c r="G119" s="10"/>
      <c r="H119" s="10">
        <f>SUM(H113:H118)</f>
        <v>0</v>
      </c>
      <c r="I119" s="10">
        <f>SUM(I113:I118)</f>
        <v>0</v>
      </c>
      <c r="J119" s="131"/>
      <c r="K119" s="132">
        <f>J187</f>
        <v>30000</v>
      </c>
      <c r="L119" s="133">
        <f>D119-K119</f>
        <v>-30000</v>
      </c>
    </row>
    <row r="120" spans="1:12">
      <c r="A120" s="11"/>
      <c r="B120" s="1"/>
      <c r="C120" s="1"/>
      <c r="D120" s="2"/>
      <c r="E120" s="32"/>
      <c r="F120" s="2"/>
      <c r="G120" s="32"/>
      <c r="H120" s="1"/>
      <c r="I120" s="3"/>
      <c r="J120" s="135"/>
      <c r="K120" s="7"/>
      <c r="L120" s="6"/>
    </row>
    <row r="121" spans="1:12">
      <c r="A121" s="89" t="s">
        <v>69</v>
      </c>
      <c r="B121" s="1"/>
      <c r="C121" s="1"/>
      <c r="D121" s="2"/>
      <c r="E121" s="188">
        <v>0.15</v>
      </c>
      <c r="F121" s="2">
        <f>E121*D121</f>
        <v>0</v>
      </c>
      <c r="G121" s="41">
        <v>0.03</v>
      </c>
      <c r="H121" s="3">
        <f>G121*D121</f>
        <v>0</v>
      </c>
      <c r="I121" s="3">
        <f>F121-H121</f>
        <v>0</v>
      </c>
      <c r="J121" s="135"/>
      <c r="K121" s="2"/>
      <c r="L121" s="1"/>
    </row>
    <row r="122" spans="1:12">
      <c r="A122" s="11"/>
      <c r="B122" s="1"/>
      <c r="C122" s="1"/>
      <c r="D122" s="2"/>
      <c r="E122" s="188">
        <v>0.15</v>
      </c>
      <c r="F122" s="2">
        <f t="shared" ref="F122:F126" si="31">E122*D122</f>
        <v>0</v>
      </c>
      <c r="G122" s="41">
        <v>0.03</v>
      </c>
      <c r="H122" s="3">
        <f t="shared" ref="H122:H126" si="32">G122*D122</f>
        <v>0</v>
      </c>
      <c r="I122" s="3">
        <f t="shared" ref="I122:I126" si="33">F122-H122</f>
        <v>0</v>
      </c>
      <c r="J122" s="135"/>
      <c r="K122" s="2"/>
      <c r="L122" s="1"/>
    </row>
    <row r="123" spans="1:12">
      <c r="A123" s="11"/>
      <c r="B123" s="1"/>
      <c r="C123" s="1"/>
      <c r="D123" s="2"/>
      <c r="E123" s="188">
        <v>0.15</v>
      </c>
      <c r="F123" s="2">
        <f t="shared" si="31"/>
        <v>0</v>
      </c>
      <c r="G123" s="41">
        <v>0.03</v>
      </c>
      <c r="H123" s="3">
        <f t="shared" si="32"/>
        <v>0</v>
      </c>
      <c r="I123" s="3">
        <f t="shared" si="33"/>
        <v>0</v>
      </c>
      <c r="J123" s="135"/>
      <c r="K123" s="2"/>
      <c r="L123" s="1"/>
    </row>
    <row r="124" spans="1:12">
      <c r="A124" s="11"/>
      <c r="B124" s="1"/>
      <c r="C124" s="1"/>
      <c r="D124" s="2"/>
      <c r="E124" s="188">
        <v>0.15</v>
      </c>
      <c r="F124" s="2">
        <f t="shared" si="31"/>
        <v>0</v>
      </c>
      <c r="G124" s="41">
        <v>0.03</v>
      </c>
      <c r="H124" s="3">
        <f t="shared" si="32"/>
        <v>0</v>
      </c>
      <c r="I124" s="3">
        <f t="shared" si="33"/>
        <v>0</v>
      </c>
      <c r="J124" s="135"/>
      <c r="K124" s="2"/>
      <c r="L124" s="1"/>
    </row>
    <row r="125" spans="1:12">
      <c r="A125" s="11"/>
      <c r="B125" s="1"/>
      <c r="C125" s="1"/>
      <c r="D125" s="2"/>
      <c r="E125" s="188">
        <v>0.15</v>
      </c>
      <c r="F125" s="2">
        <f t="shared" si="31"/>
        <v>0</v>
      </c>
      <c r="G125" s="41">
        <v>0.03</v>
      </c>
      <c r="H125" s="3">
        <f t="shared" si="32"/>
        <v>0</v>
      </c>
      <c r="I125" s="3">
        <f t="shared" si="33"/>
        <v>0</v>
      </c>
      <c r="J125" s="135"/>
      <c r="K125" s="2"/>
      <c r="L125" s="1"/>
    </row>
    <row r="126" spans="1:12" ht="16" thickBot="1">
      <c r="A126" s="13"/>
      <c r="B126" s="4"/>
      <c r="C126" s="4"/>
      <c r="D126" s="5"/>
      <c r="E126" s="189">
        <v>0.15</v>
      </c>
      <c r="F126" s="5">
        <f t="shared" si="31"/>
        <v>0</v>
      </c>
      <c r="G126" s="41">
        <v>0.03</v>
      </c>
      <c r="H126" s="44">
        <f t="shared" si="32"/>
        <v>0</v>
      </c>
      <c r="I126" s="44">
        <f t="shared" si="33"/>
        <v>0</v>
      </c>
      <c r="J126" s="143"/>
      <c r="K126" s="5"/>
      <c r="L126" s="4"/>
    </row>
    <row r="127" spans="1:12" ht="16" thickBot="1">
      <c r="A127" s="8" t="s">
        <v>70</v>
      </c>
      <c r="B127" s="9"/>
      <c r="C127" s="9"/>
      <c r="D127" s="10">
        <f>SUM(D121:D126)</f>
        <v>0</v>
      </c>
      <c r="E127" s="10"/>
      <c r="F127" s="10">
        <f>SUM(F121:F126)</f>
        <v>0</v>
      </c>
      <c r="G127" s="10"/>
      <c r="H127" s="10">
        <f>SUM(H121:H126)</f>
        <v>0</v>
      </c>
      <c r="I127" s="10">
        <f>SUM(I121:I126)</f>
        <v>0</v>
      </c>
      <c r="J127" s="131"/>
      <c r="K127" s="132">
        <f>J211</f>
        <v>15000</v>
      </c>
      <c r="L127" s="133">
        <f>D127-K127</f>
        <v>-15000</v>
      </c>
    </row>
    <row r="128" spans="1:12">
      <c r="A128" s="11"/>
      <c r="B128" s="1"/>
      <c r="C128" s="1"/>
      <c r="D128" s="2"/>
      <c r="E128" s="32"/>
      <c r="F128" s="2"/>
      <c r="G128" s="32"/>
      <c r="H128" s="1"/>
      <c r="I128" s="3"/>
      <c r="J128" s="135"/>
      <c r="K128" s="7"/>
      <c r="L128" s="6"/>
    </row>
    <row r="129" spans="1:12">
      <c r="A129" s="89" t="s">
        <v>71</v>
      </c>
      <c r="B129" s="1"/>
      <c r="C129" s="1"/>
      <c r="D129" s="2"/>
      <c r="E129" s="32">
        <v>7.0000000000000007E-2</v>
      </c>
      <c r="F129" s="2">
        <f>E129*D129</f>
        <v>0</v>
      </c>
      <c r="G129" s="41">
        <v>0.03</v>
      </c>
      <c r="H129" s="3">
        <f>G129*D129</f>
        <v>0</v>
      </c>
      <c r="I129" s="3">
        <f>F129-H129</f>
        <v>0</v>
      </c>
      <c r="J129" s="135"/>
      <c r="K129" s="2"/>
      <c r="L129" s="1"/>
    </row>
    <row r="130" spans="1:12">
      <c r="A130" s="11"/>
      <c r="B130" s="1"/>
      <c r="C130" s="1"/>
      <c r="D130" s="2"/>
      <c r="E130" s="32">
        <v>7.0000000000000007E-2</v>
      </c>
      <c r="F130" s="2">
        <f t="shared" ref="F130:F134" si="34">E130*D130</f>
        <v>0</v>
      </c>
      <c r="G130" s="41">
        <v>0.03</v>
      </c>
      <c r="H130" s="3">
        <f t="shared" ref="H130:H134" si="35">G130*D130</f>
        <v>0</v>
      </c>
      <c r="I130" s="3">
        <f t="shared" ref="I130:I134" si="36">F130-H130</f>
        <v>0</v>
      </c>
      <c r="J130" s="135"/>
      <c r="K130" s="2"/>
      <c r="L130" s="1"/>
    </row>
    <row r="131" spans="1:12">
      <c r="A131" s="11"/>
      <c r="B131" s="1"/>
      <c r="C131" s="1"/>
      <c r="D131" s="2"/>
      <c r="E131" s="32">
        <v>7.0000000000000007E-2</v>
      </c>
      <c r="F131" s="2">
        <f t="shared" si="34"/>
        <v>0</v>
      </c>
      <c r="G131" s="41">
        <v>0.03</v>
      </c>
      <c r="H131" s="3">
        <f t="shared" si="35"/>
        <v>0</v>
      </c>
      <c r="I131" s="3">
        <f t="shared" si="36"/>
        <v>0</v>
      </c>
      <c r="J131" s="135"/>
      <c r="K131" s="2"/>
      <c r="L131" s="1"/>
    </row>
    <row r="132" spans="1:12">
      <c r="A132" s="11"/>
      <c r="B132" s="1"/>
      <c r="C132" s="1"/>
      <c r="D132" s="2"/>
      <c r="E132" s="32">
        <v>7.0000000000000007E-2</v>
      </c>
      <c r="F132" s="2">
        <f t="shared" si="34"/>
        <v>0</v>
      </c>
      <c r="G132" s="41">
        <v>0.03</v>
      </c>
      <c r="H132" s="3">
        <f t="shared" si="35"/>
        <v>0</v>
      </c>
      <c r="I132" s="3">
        <f t="shared" si="36"/>
        <v>0</v>
      </c>
      <c r="J132" s="135"/>
      <c r="K132" s="2"/>
      <c r="L132" s="1"/>
    </row>
    <row r="133" spans="1:12">
      <c r="A133" s="11"/>
      <c r="B133" s="1"/>
      <c r="C133" s="1"/>
      <c r="D133" s="2"/>
      <c r="E133" s="32">
        <v>7.0000000000000007E-2</v>
      </c>
      <c r="F133" s="2">
        <f t="shared" si="34"/>
        <v>0</v>
      </c>
      <c r="G133" s="41">
        <v>0.03</v>
      </c>
      <c r="H133" s="3">
        <f t="shared" si="35"/>
        <v>0</v>
      </c>
      <c r="I133" s="3">
        <f t="shared" si="36"/>
        <v>0</v>
      </c>
      <c r="J133" s="135"/>
      <c r="K133" s="2"/>
      <c r="L133" s="1"/>
    </row>
    <row r="134" spans="1:12" ht="16" thickBot="1">
      <c r="A134" s="13"/>
      <c r="B134" s="4"/>
      <c r="C134" s="4"/>
      <c r="D134" s="5"/>
      <c r="E134" s="32">
        <v>7.0000000000000007E-2</v>
      </c>
      <c r="F134" s="5">
        <f t="shared" si="34"/>
        <v>0</v>
      </c>
      <c r="G134" s="41">
        <v>0.03</v>
      </c>
      <c r="H134" s="44">
        <f t="shared" si="35"/>
        <v>0</v>
      </c>
      <c r="I134" s="44">
        <f t="shared" si="36"/>
        <v>0</v>
      </c>
      <c r="J134" s="143"/>
      <c r="K134" s="5"/>
      <c r="L134" s="4"/>
    </row>
    <row r="135" spans="1:12" ht="16" thickBot="1">
      <c r="A135" s="8" t="s">
        <v>72</v>
      </c>
      <c r="B135" s="9"/>
      <c r="C135" s="9"/>
      <c r="D135" s="10">
        <f>SUM(D129:D134)</f>
        <v>0</v>
      </c>
      <c r="E135" s="10"/>
      <c r="F135" s="10">
        <f>SUM(F129:F134)</f>
        <v>0</v>
      </c>
      <c r="G135" s="10"/>
      <c r="H135" s="10">
        <f>SUM(H129:H134)</f>
        <v>0</v>
      </c>
      <c r="I135" s="10">
        <f>SUM(I129:I134)</f>
        <v>0</v>
      </c>
      <c r="J135" s="131"/>
      <c r="K135" s="132">
        <f>J213</f>
        <v>70000</v>
      </c>
      <c r="L135" s="133">
        <f>D135-K135</f>
        <v>-70000</v>
      </c>
    </row>
    <row r="136" spans="1:12">
      <c r="A136" s="11"/>
      <c r="B136" s="1"/>
      <c r="C136" s="1"/>
      <c r="D136" s="2"/>
      <c r="E136" s="32"/>
      <c r="F136" s="2"/>
      <c r="G136" s="32"/>
      <c r="H136" s="1"/>
      <c r="I136" s="3"/>
      <c r="J136" s="135"/>
      <c r="K136" s="7"/>
      <c r="L136" s="6"/>
    </row>
    <row r="137" spans="1:12">
      <c r="A137" s="89" t="s">
        <v>73</v>
      </c>
      <c r="B137" s="1"/>
      <c r="C137" s="1"/>
      <c r="D137" s="2"/>
      <c r="E137" s="32">
        <v>0.15</v>
      </c>
      <c r="F137" s="2">
        <f>E137*D137</f>
        <v>0</v>
      </c>
      <c r="G137" s="41">
        <v>0.05</v>
      </c>
      <c r="H137" s="3">
        <f>G137*D137</f>
        <v>0</v>
      </c>
      <c r="I137" s="3">
        <f>F137-H137</f>
        <v>0</v>
      </c>
      <c r="J137" s="135"/>
      <c r="K137" s="2"/>
      <c r="L137" s="1"/>
    </row>
    <row r="138" spans="1:12">
      <c r="A138" s="11"/>
      <c r="B138" s="1"/>
      <c r="C138" s="1"/>
      <c r="D138" s="2"/>
      <c r="E138" s="32">
        <v>0.15</v>
      </c>
      <c r="F138" s="2">
        <f t="shared" ref="F138:F142" si="37">E138*D138</f>
        <v>0</v>
      </c>
      <c r="G138" s="41">
        <v>0.05</v>
      </c>
      <c r="H138" s="3">
        <f t="shared" ref="H138:H142" si="38">G138*D138</f>
        <v>0</v>
      </c>
      <c r="I138" s="3">
        <f t="shared" ref="I138:I142" si="39">F138-H138</f>
        <v>0</v>
      </c>
      <c r="J138" s="135"/>
      <c r="K138" s="2"/>
      <c r="L138" s="1"/>
    </row>
    <row r="139" spans="1:12">
      <c r="A139" s="11"/>
      <c r="B139" s="1"/>
      <c r="C139" s="1"/>
      <c r="D139" s="2"/>
      <c r="E139" s="32">
        <v>0.15</v>
      </c>
      <c r="F139" s="2">
        <f t="shared" si="37"/>
        <v>0</v>
      </c>
      <c r="G139" s="41">
        <v>0.05</v>
      </c>
      <c r="H139" s="3">
        <f t="shared" si="38"/>
        <v>0</v>
      </c>
      <c r="I139" s="3">
        <f t="shared" si="39"/>
        <v>0</v>
      </c>
      <c r="J139" s="135"/>
      <c r="K139" s="2"/>
      <c r="L139" s="1"/>
    </row>
    <row r="140" spans="1:12">
      <c r="A140" s="11"/>
      <c r="B140" s="1"/>
      <c r="C140" s="1"/>
      <c r="D140" s="2"/>
      <c r="E140" s="32">
        <v>0.15</v>
      </c>
      <c r="F140" s="2">
        <f t="shared" si="37"/>
        <v>0</v>
      </c>
      <c r="G140" s="41">
        <v>0.05</v>
      </c>
      <c r="H140" s="3">
        <f t="shared" si="38"/>
        <v>0</v>
      </c>
      <c r="I140" s="3">
        <f t="shared" si="39"/>
        <v>0</v>
      </c>
      <c r="J140" s="135"/>
      <c r="K140" s="2"/>
      <c r="L140" s="1"/>
    </row>
    <row r="141" spans="1:12">
      <c r="A141" s="11"/>
      <c r="B141" s="1"/>
      <c r="C141" s="1"/>
      <c r="D141" s="2"/>
      <c r="E141" s="32">
        <v>0.15</v>
      </c>
      <c r="F141" s="2">
        <f t="shared" si="37"/>
        <v>0</v>
      </c>
      <c r="G141" s="41">
        <v>0.05</v>
      </c>
      <c r="H141" s="3">
        <f t="shared" si="38"/>
        <v>0</v>
      </c>
      <c r="I141" s="3">
        <f t="shared" si="39"/>
        <v>0</v>
      </c>
      <c r="J141" s="135"/>
      <c r="K141" s="2"/>
      <c r="L141" s="1"/>
    </row>
    <row r="142" spans="1:12" ht="16" thickBot="1">
      <c r="A142" s="13"/>
      <c r="B142" s="4"/>
      <c r="C142" s="4"/>
      <c r="D142" s="5"/>
      <c r="E142" s="33">
        <v>0.15</v>
      </c>
      <c r="F142" s="5">
        <f t="shared" si="37"/>
        <v>0</v>
      </c>
      <c r="G142" s="118">
        <v>0.05</v>
      </c>
      <c r="H142" s="44">
        <f t="shared" si="38"/>
        <v>0</v>
      </c>
      <c r="I142" s="44">
        <f t="shared" si="39"/>
        <v>0</v>
      </c>
      <c r="J142" s="143"/>
      <c r="K142" s="5"/>
      <c r="L142" s="4"/>
    </row>
    <row r="143" spans="1:12" ht="16" thickBot="1">
      <c r="A143" s="8" t="s">
        <v>74</v>
      </c>
      <c r="B143" s="9"/>
      <c r="C143" s="9"/>
      <c r="D143" s="10">
        <f>SUM(D137:D142)</f>
        <v>0</v>
      </c>
      <c r="E143" s="10"/>
      <c r="F143" s="10">
        <f>SUM(F137:F142)</f>
        <v>0</v>
      </c>
      <c r="G143" s="10"/>
      <c r="H143" s="10">
        <f>SUM(H137:H142)</f>
        <v>0</v>
      </c>
      <c r="I143" s="10">
        <f>SUM(I137:I142)</f>
        <v>0</v>
      </c>
      <c r="J143" s="131"/>
      <c r="K143" s="132">
        <f>J217</f>
        <v>90000</v>
      </c>
      <c r="L143" s="133">
        <f>D143-K143</f>
        <v>-90000</v>
      </c>
    </row>
    <row r="144" spans="1:12">
      <c r="A144" s="11"/>
      <c r="B144" s="1"/>
      <c r="C144" s="1"/>
      <c r="D144" s="2"/>
      <c r="E144" s="32"/>
      <c r="F144" s="2"/>
      <c r="G144" s="32"/>
      <c r="H144" s="1"/>
      <c r="I144" s="3"/>
      <c r="J144" s="135"/>
      <c r="K144" s="7"/>
      <c r="L144" s="6"/>
    </row>
    <row r="145" spans="1:16">
      <c r="A145" s="11"/>
      <c r="B145" s="1"/>
      <c r="C145" s="1"/>
      <c r="D145" s="2"/>
      <c r="E145" s="32"/>
      <c r="F145" s="2"/>
      <c r="G145" s="32"/>
      <c r="H145" s="1"/>
      <c r="I145" s="3"/>
      <c r="J145" s="135"/>
      <c r="K145" s="2"/>
      <c r="L145" s="1"/>
    </row>
    <row r="146" spans="1:16">
      <c r="A146" s="11"/>
      <c r="B146" s="1"/>
      <c r="C146" s="1"/>
      <c r="D146" s="2"/>
      <c r="E146" s="32"/>
      <c r="F146" s="2"/>
      <c r="G146" s="32"/>
      <c r="H146" s="1"/>
      <c r="I146" s="3"/>
      <c r="J146" s="135"/>
      <c r="K146" s="2"/>
      <c r="L146" s="1"/>
    </row>
    <row r="147" spans="1:16" ht="16" thickBot="1">
      <c r="A147" s="122" t="s">
        <v>75</v>
      </c>
      <c r="B147" s="123"/>
      <c r="C147" s="123"/>
      <c r="D147" s="124">
        <f>D143+D135+D127+D119+D111+D103+D92+D84</f>
        <v>0</v>
      </c>
      <c r="E147" s="124"/>
      <c r="F147" s="124">
        <f t="shared" ref="F147:H147" si="40">F143+F135+F127+F119+F111+F103+F92+F84</f>
        <v>0</v>
      </c>
      <c r="G147" s="124"/>
      <c r="H147" s="124">
        <f t="shared" si="40"/>
        <v>0</v>
      </c>
      <c r="I147" s="124">
        <f>I143+I135+I127+I119+I111+I103+I92+I84</f>
        <v>0</v>
      </c>
      <c r="J147" s="124"/>
      <c r="K147" s="124">
        <f>K143+K135+K127+K119+K111+K103+K92+K84</f>
        <v>492600</v>
      </c>
      <c r="L147" s="124">
        <f t="shared" ref="L147" si="41">L143+L135+L127+L119+L111+L103+L92+L84</f>
        <v>-492600</v>
      </c>
    </row>
    <row r="148" spans="1:16" ht="16" thickBot="1"/>
    <row r="149" spans="1:16" s="87" customFormat="1" ht="32" thickBot="1">
      <c r="A149" s="257" t="s">
        <v>76</v>
      </c>
      <c r="B149" s="258"/>
      <c r="C149" s="258"/>
      <c r="D149" s="258"/>
      <c r="E149" s="258"/>
      <c r="F149" s="258"/>
      <c r="G149" s="258"/>
      <c r="H149" s="258"/>
      <c r="I149" s="258"/>
      <c r="J149" s="259"/>
      <c r="K149" s="154" t="s">
        <v>7</v>
      </c>
      <c r="L149" s="155" t="s">
        <v>36</v>
      </c>
      <c r="M149"/>
      <c r="N149"/>
      <c r="O149"/>
      <c r="P149"/>
    </row>
    <row r="150" spans="1:16" s="20" customFormat="1" ht="35.25" customHeight="1" thickBot="1">
      <c r="A150" s="25" t="s">
        <v>37</v>
      </c>
      <c r="B150" s="28" t="s">
        <v>38</v>
      </c>
      <c r="C150" s="30" t="s">
        <v>9</v>
      </c>
      <c r="D150" s="28" t="s">
        <v>3</v>
      </c>
      <c r="E150" s="30" t="s">
        <v>46</v>
      </c>
      <c r="F150" s="30" t="s">
        <v>47</v>
      </c>
      <c r="G150" s="30" t="s">
        <v>48</v>
      </c>
      <c r="H150" s="28" t="s">
        <v>49</v>
      </c>
      <c r="I150" s="30" t="s">
        <v>43</v>
      </c>
      <c r="J150" s="150" t="s">
        <v>44</v>
      </c>
      <c r="K150" s="157"/>
      <c r="L150" s="29"/>
      <c r="M150"/>
      <c r="N150"/>
      <c r="O150"/>
      <c r="P150"/>
    </row>
    <row r="151" spans="1:16">
      <c r="A151" s="14"/>
      <c r="B151" s="6"/>
      <c r="C151" s="6"/>
      <c r="D151" s="7"/>
      <c r="E151" s="31"/>
      <c r="F151" s="7"/>
      <c r="G151" s="36"/>
      <c r="H151" s="16"/>
      <c r="I151" s="16"/>
      <c r="J151" s="156"/>
      <c r="K151" s="7"/>
      <c r="L151" s="6"/>
    </row>
    <row r="152" spans="1:16">
      <c r="A152" s="89" t="s">
        <v>77</v>
      </c>
      <c r="B152" s="1"/>
      <c r="C152" s="1"/>
      <c r="D152" s="2"/>
      <c r="E152" s="32">
        <v>0.15</v>
      </c>
      <c r="F152" s="2">
        <f>E152*D152</f>
        <v>0</v>
      </c>
      <c r="G152" s="41">
        <v>0.05</v>
      </c>
      <c r="H152" s="3">
        <f>G152*D152</f>
        <v>0</v>
      </c>
      <c r="I152" s="3">
        <f>F152-H152</f>
        <v>0</v>
      </c>
      <c r="J152" s="135"/>
      <c r="K152" s="2"/>
      <c r="L152" s="1"/>
    </row>
    <row r="153" spans="1:16">
      <c r="A153" s="11"/>
      <c r="B153" s="1"/>
      <c r="C153" s="1"/>
      <c r="D153" s="2"/>
      <c r="E153" s="32">
        <v>0.15</v>
      </c>
      <c r="F153" s="2">
        <f t="shared" ref="F153:F157" si="42">E153*D153</f>
        <v>0</v>
      </c>
      <c r="G153" s="41">
        <v>0.05</v>
      </c>
      <c r="H153" s="3">
        <f t="shared" ref="H153:H157" si="43">G153*D153</f>
        <v>0</v>
      </c>
      <c r="I153" s="3">
        <f t="shared" ref="I153:I157" si="44">F153-H153</f>
        <v>0</v>
      </c>
      <c r="J153" s="135"/>
      <c r="K153" s="2"/>
      <c r="L153" s="1"/>
    </row>
    <row r="154" spans="1:16">
      <c r="A154" s="11"/>
      <c r="B154" s="1"/>
      <c r="C154" s="1"/>
      <c r="D154" s="2"/>
      <c r="E154" s="32">
        <v>0.15</v>
      </c>
      <c r="F154" s="2">
        <f t="shared" si="42"/>
        <v>0</v>
      </c>
      <c r="G154" s="41">
        <v>0.05</v>
      </c>
      <c r="H154" s="3">
        <f t="shared" si="43"/>
        <v>0</v>
      </c>
      <c r="I154" s="3">
        <f t="shared" si="44"/>
        <v>0</v>
      </c>
      <c r="J154" s="135"/>
      <c r="K154" s="2"/>
      <c r="L154" s="1"/>
    </row>
    <row r="155" spans="1:16">
      <c r="A155" s="11"/>
      <c r="B155" s="1"/>
      <c r="C155" s="1"/>
      <c r="D155" s="2"/>
      <c r="E155" s="32">
        <v>0.15</v>
      </c>
      <c r="F155" s="2">
        <f t="shared" si="42"/>
        <v>0</v>
      </c>
      <c r="G155" s="41">
        <v>0.05</v>
      </c>
      <c r="H155" s="3">
        <f t="shared" si="43"/>
        <v>0</v>
      </c>
      <c r="I155" s="3">
        <f t="shared" si="44"/>
        <v>0</v>
      </c>
      <c r="J155" s="135"/>
      <c r="K155" s="2"/>
      <c r="L155" s="1"/>
    </row>
    <row r="156" spans="1:16">
      <c r="A156" s="11"/>
      <c r="B156" s="1"/>
      <c r="C156" s="1"/>
      <c r="D156" s="2"/>
      <c r="E156" s="32">
        <v>0.15</v>
      </c>
      <c r="F156" s="2">
        <f t="shared" si="42"/>
        <v>0</v>
      </c>
      <c r="G156" s="41">
        <v>0.05</v>
      </c>
      <c r="H156" s="3">
        <f t="shared" si="43"/>
        <v>0</v>
      </c>
      <c r="I156" s="3">
        <f t="shared" si="44"/>
        <v>0</v>
      </c>
      <c r="J156" s="135"/>
      <c r="K156" s="2"/>
      <c r="L156" s="1"/>
    </row>
    <row r="157" spans="1:16" ht="16" thickBot="1">
      <c r="A157" s="13"/>
      <c r="B157" s="4"/>
      <c r="C157" s="4"/>
      <c r="D157" s="5"/>
      <c r="E157" s="33">
        <v>0.15</v>
      </c>
      <c r="F157" s="5">
        <f t="shared" si="42"/>
        <v>0</v>
      </c>
      <c r="G157" s="118">
        <v>0.05</v>
      </c>
      <c r="H157" s="44">
        <f t="shared" si="43"/>
        <v>0</v>
      </c>
      <c r="I157" s="44">
        <f t="shared" si="44"/>
        <v>0</v>
      </c>
      <c r="J157" s="143"/>
      <c r="K157" s="5"/>
      <c r="L157" s="4"/>
    </row>
    <row r="158" spans="1:16" ht="16" thickBot="1">
      <c r="A158" s="8" t="s">
        <v>78</v>
      </c>
      <c r="B158" s="9"/>
      <c r="C158" s="9"/>
      <c r="D158" s="10">
        <f>SUM(D152:D157)</f>
        <v>0</v>
      </c>
      <c r="E158" s="10"/>
      <c r="F158" s="10">
        <f t="shared" ref="F158:I158" si="45">SUM(F152:F157)</f>
        <v>0</v>
      </c>
      <c r="G158" s="10"/>
      <c r="H158" s="10">
        <f t="shared" si="45"/>
        <v>0</v>
      </c>
      <c r="I158" s="10">
        <f t="shared" si="45"/>
        <v>0</v>
      </c>
      <c r="J158" s="131"/>
      <c r="K158" s="132">
        <f>J201</f>
        <v>30000</v>
      </c>
      <c r="L158" s="133">
        <f>D158-K158</f>
        <v>-30000</v>
      </c>
    </row>
    <row r="159" spans="1:16">
      <c r="A159" s="11"/>
      <c r="B159" s="1"/>
      <c r="C159" s="1"/>
      <c r="D159" s="2"/>
      <c r="E159" s="32"/>
      <c r="F159" s="2"/>
      <c r="G159" s="32"/>
      <c r="H159" s="1"/>
      <c r="I159" s="3"/>
      <c r="J159" s="135"/>
      <c r="K159" s="7"/>
      <c r="L159" s="6"/>
    </row>
    <row r="160" spans="1:16">
      <c r="A160" s="89" t="s">
        <v>79</v>
      </c>
      <c r="B160" s="1"/>
      <c r="C160" s="1"/>
      <c r="D160" s="2"/>
      <c r="E160" s="32">
        <v>0.15</v>
      </c>
      <c r="F160" s="2">
        <f>E160*D160</f>
        <v>0</v>
      </c>
      <c r="G160" s="41">
        <v>0.05</v>
      </c>
      <c r="H160" s="3">
        <f>G160*D160</f>
        <v>0</v>
      </c>
      <c r="I160" s="3">
        <f>F160-H160</f>
        <v>0</v>
      </c>
      <c r="J160" s="135"/>
      <c r="K160" s="2"/>
      <c r="L160" s="1"/>
    </row>
    <row r="161" spans="1:12">
      <c r="A161" s="11"/>
      <c r="B161" s="1"/>
      <c r="C161" s="1"/>
      <c r="D161" s="2"/>
      <c r="E161" s="32">
        <v>0.15</v>
      </c>
      <c r="F161" s="2">
        <f t="shared" ref="F161:F165" si="46">E161*D161</f>
        <v>0</v>
      </c>
      <c r="G161" s="41">
        <v>0.05</v>
      </c>
      <c r="H161" s="3">
        <f t="shared" ref="H161:H165" si="47">G161*D161</f>
        <v>0</v>
      </c>
      <c r="I161" s="3">
        <f t="shared" ref="I161:I165" si="48">F161-H161</f>
        <v>0</v>
      </c>
      <c r="J161" s="135"/>
      <c r="K161" s="2"/>
      <c r="L161" s="1"/>
    </row>
    <row r="162" spans="1:12">
      <c r="A162" s="11"/>
      <c r="B162" s="1"/>
      <c r="C162" s="1"/>
      <c r="D162" s="2"/>
      <c r="E162" s="32">
        <v>0.15</v>
      </c>
      <c r="F162" s="2">
        <f t="shared" si="46"/>
        <v>0</v>
      </c>
      <c r="G162" s="41">
        <v>0.05</v>
      </c>
      <c r="H162" s="3">
        <f t="shared" si="47"/>
        <v>0</v>
      </c>
      <c r="I162" s="3">
        <f t="shared" si="48"/>
        <v>0</v>
      </c>
      <c r="J162" s="135"/>
      <c r="K162" s="2"/>
      <c r="L162" s="1"/>
    </row>
    <row r="163" spans="1:12">
      <c r="A163" s="11"/>
      <c r="B163" s="1"/>
      <c r="C163" s="1"/>
      <c r="D163" s="2"/>
      <c r="E163" s="32">
        <v>0.15</v>
      </c>
      <c r="F163" s="2">
        <f t="shared" si="46"/>
        <v>0</v>
      </c>
      <c r="G163" s="41">
        <v>0.05</v>
      </c>
      <c r="H163" s="3">
        <f t="shared" si="47"/>
        <v>0</v>
      </c>
      <c r="I163" s="3">
        <f t="shared" si="48"/>
        <v>0</v>
      </c>
      <c r="J163" s="135"/>
      <c r="K163" s="2"/>
      <c r="L163" s="1"/>
    </row>
    <row r="164" spans="1:12">
      <c r="A164" s="11"/>
      <c r="B164" s="1"/>
      <c r="C164" s="1"/>
      <c r="D164" s="2"/>
      <c r="E164" s="32">
        <v>0.15</v>
      </c>
      <c r="F164" s="2">
        <f t="shared" si="46"/>
        <v>0</v>
      </c>
      <c r="G164" s="41">
        <v>0.05</v>
      </c>
      <c r="H164" s="3">
        <f t="shared" si="47"/>
        <v>0</v>
      </c>
      <c r="I164" s="3">
        <f t="shared" si="48"/>
        <v>0</v>
      </c>
      <c r="J164" s="135"/>
      <c r="K164" s="2"/>
      <c r="L164" s="1"/>
    </row>
    <row r="165" spans="1:12" ht="16" thickBot="1">
      <c r="A165" s="13"/>
      <c r="B165" s="4"/>
      <c r="C165" s="4"/>
      <c r="D165" s="5"/>
      <c r="E165" s="33">
        <v>0.15</v>
      </c>
      <c r="F165" s="5">
        <f t="shared" si="46"/>
        <v>0</v>
      </c>
      <c r="G165" s="118">
        <v>0.05</v>
      </c>
      <c r="H165" s="44">
        <f t="shared" si="47"/>
        <v>0</v>
      </c>
      <c r="I165" s="44">
        <f t="shared" si="48"/>
        <v>0</v>
      </c>
      <c r="J165" s="143"/>
      <c r="K165" s="5"/>
      <c r="L165" s="4"/>
    </row>
    <row r="166" spans="1:12" ht="16" thickBot="1">
      <c r="A166" s="8" t="s">
        <v>80</v>
      </c>
      <c r="B166" s="9"/>
      <c r="C166" s="9"/>
      <c r="D166" s="10">
        <f>SUM(D160:D165)</f>
        <v>0</v>
      </c>
      <c r="E166" s="10"/>
      <c r="F166" s="10">
        <f>SUM(F160:F165)</f>
        <v>0</v>
      </c>
      <c r="G166" s="10"/>
      <c r="H166" s="10">
        <f t="shared" ref="H166:I166" si="49">SUM(H160:H165)</f>
        <v>0</v>
      </c>
      <c r="I166" s="10">
        <f t="shared" si="49"/>
        <v>0</v>
      </c>
      <c r="J166" s="131"/>
      <c r="K166" s="132">
        <f>J205</f>
        <v>25000</v>
      </c>
      <c r="L166" s="133">
        <f>D166-K166</f>
        <v>-25000</v>
      </c>
    </row>
    <row r="167" spans="1:12">
      <c r="A167" s="11"/>
      <c r="B167" s="1"/>
      <c r="C167" s="1"/>
      <c r="D167" s="2"/>
      <c r="E167" s="32"/>
      <c r="F167" s="2"/>
      <c r="G167" s="32"/>
      <c r="H167" s="1"/>
      <c r="I167" s="3"/>
      <c r="J167" s="135"/>
      <c r="K167" s="7"/>
      <c r="L167" s="6"/>
    </row>
    <row r="168" spans="1:12">
      <c r="A168" s="89" t="s">
        <v>81</v>
      </c>
      <c r="B168" s="1"/>
      <c r="C168" s="1"/>
      <c r="D168" s="2"/>
      <c r="E168" s="32">
        <v>0.15</v>
      </c>
      <c r="F168" s="2">
        <f>E168*D168</f>
        <v>0</v>
      </c>
      <c r="G168" s="41">
        <v>0.05</v>
      </c>
      <c r="H168" s="3">
        <f>G168*D168</f>
        <v>0</v>
      </c>
      <c r="I168" s="3">
        <f>F168-H168</f>
        <v>0</v>
      </c>
      <c r="J168" s="135"/>
      <c r="K168" s="2"/>
      <c r="L168" s="1"/>
    </row>
    <row r="169" spans="1:12">
      <c r="A169" s="11"/>
      <c r="B169" s="1"/>
      <c r="C169" s="1"/>
      <c r="D169" s="2"/>
      <c r="E169" s="32">
        <v>0.15</v>
      </c>
      <c r="F169" s="2">
        <f t="shared" ref="F169:F173" si="50">E169*D169</f>
        <v>0</v>
      </c>
      <c r="G169" s="41">
        <v>0.05</v>
      </c>
      <c r="H169" s="3">
        <f t="shared" ref="H169:H173" si="51">G169*D169</f>
        <v>0</v>
      </c>
      <c r="I169" s="3">
        <f t="shared" ref="I169:I173" si="52">F169-H169</f>
        <v>0</v>
      </c>
      <c r="J169" s="135"/>
      <c r="K169" s="2"/>
      <c r="L169" s="1"/>
    </row>
    <row r="170" spans="1:12">
      <c r="A170" s="11"/>
      <c r="B170" s="1"/>
      <c r="C170" s="1"/>
      <c r="D170" s="2"/>
      <c r="E170" s="32">
        <v>0.15</v>
      </c>
      <c r="F170" s="2">
        <f t="shared" si="50"/>
        <v>0</v>
      </c>
      <c r="G170" s="41">
        <v>0.05</v>
      </c>
      <c r="H170" s="3">
        <f t="shared" si="51"/>
        <v>0</v>
      </c>
      <c r="I170" s="3">
        <f t="shared" si="52"/>
        <v>0</v>
      </c>
      <c r="J170" s="135"/>
      <c r="K170" s="2"/>
      <c r="L170" s="1"/>
    </row>
    <row r="171" spans="1:12">
      <c r="A171" s="11"/>
      <c r="B171" s="1"/>
      <c r="C171" s="1"/>
      <c r="D171" s="2"/>
      <c r="E171" s="32">
        <v>0.15</v>
      </c>
      <c r="F171" s="2">
        <f t="shared" si="50"/>
        <v>0</v>
      </c>
      <c r="G171" s="41">
        <v>0.05</v>
      </c>
      <c r="H171" s="3">
        <f t="shared" si="51"/>
        <v>0</v>
      </c>
      <c r="I171" s="3">
        <f t="shared" si="52"/>
        <v>0</v>
      </c>
      <c r="J171" s="135"/>
      <c r="K171" s="2"/>
      <c r="L171" s="1"/>
    </row>
    <row r="172" spans="1:12">
      <c r="A172" s="11"/>
      <c r="B172" s="1"/>
      <c r="C172" s="1"/>
      <c r="D172" s="2"/>
      <c r="E172" s="32">
        <v>0.15</v>
      </c>
      <c r="F172" s="2">
        <f t="shared" si="50"/>
        <v>0</v>
      </c>
      <c r="G172" s="41">
        <v>0.05</v>
      </c>
      <c r="H172" s="3">
        <f t="shared" si="51"/>
        <v>0</v>
      </c>
      <c r="I172" s="3">
        <f t="shared" si="52"/>
        <v>0</v>
      </c>
      <c r="J172" s="135"/>
      <c r="K172" s="2"/>
      <c r="L172" s="1"/>
    </row>
    <row r="173" spans="1:12" ht="16" thickBot="1">
      <c r="A173" s="13"/>
      <c r="B173" s="4"/>
      <c r="C173" s="4"/>
      <c r="D173" s="5"/>
      <c r="E173" s="33">
        <v>0.15</v>
      </c>
      <c r="F173" s="5">
        <f t="shared" si="50"/>
        <v>0</v>
      </c>
      <c r="G173" s="118">
        <v>0.05</v>
      </c>
      <c r="H173" s="44">
        <f t="shared" si="51"/>
        <v>0</v>
      </c>
      <c r="I173" s="44">
        <f t="shared" si="52"/>
        <v>0</v>
      </c>
      <c r="J173" s="143"/>
      <c r="K173" s="2"/>
      <c r="L173" s="1"/>
    </row>
    <row r="174" spans="1:12" ht="16" thickBot="1">
      <c r="A174" s="8" t="s">
        <v>82</v>
      </c>
      <c r="B174" s="9"/>
      <c r="C174" s="9"/>
      <c r="D174" s="10">
        <f>SUM(D168:D173)</f>
        <v>0</v>
      </c>
      <c r="E174" s="10"/>
      <c r="F174" s="10">
        <f>SUM(F168:F173)</f>
        <v>0</v>
      </c>
      <c r="G174" s="10"/>
      <c r="H174" s="10">
        <f t="shared" ref="H174:I174" si="53">SUM(H168:H173)</f>
        <v>0</v>
      </c>
      <c r="I174" s="10">
        <f t="shared" si="53"/>
        <v>0</v>
      </c>
      <c r="J174" s="10"/>
      <c r="K174" s="10">
        <f>SUM(K168:K173)</f>
        <v>0</v>
      </c>
      <c r="L174" s="159">
        <f>SUM(L168:L173)</f>
        <v>0</v>
      </c>
    </row>
    <row r="175" spans="1:12">
      <c r="A175" s="19"/>
      <c r="B175" s="129"/>
      <c r="C175" s="129"/>
      <c r="D175" s="130"/>
      <c r="E175" s="130"/>
      <c r="F175" s="130"/>
      <c r="G175" s="130"/>
      <c r="H175" s="130"/>
      <c r="I175" s="130"/>
      <c r="J175" s="158"/>
      <c r="K175" s="7"/>
      <c r="L175" s="6"/>
    </row>
    <row r="176" spans="1:12" ht="16" thickBot="1">
      <c r="A176" s="13"/>
      <c r="B176" s="4"/>
      <c r="C176" s="4"/>
      <c r="D176" s="5"/>
      <c r="E176" s="33"/>
      <c r="F176" s="5"/>
      <c r="G176" s="33"/>
      <c r="H176" s="4"/>
      <c r="I176" s="44"/>
      <c r="J176" s="1"/>
      <c r="K176" s="2"/>
      <c r="L176" s="1"/>
    </row>
    <row r="177" spans="1:12" ht="16" thickBot="1">
      <c r="A177" s="119" t="s">
        <v>83</v>
      </c>
      <c r="B177" s="120"/>
      <c r="C177" s="120"/>
      <c r="D177" s="121">
        <f t="shared" ref="D177:I177" si="54">D166+D158+D174</f>
        <v>0</v>
      </c>
      <c r="E177" s="121">
        <f t="shared" si="54"/>
        <v>0</v>
      </c>
      <c r="F177" s="121">
        <f t="shared" si="54"/>
        <v>0</v>
      </c>
      <c r="G177" s="121">
        <f t="shared" si="54"/>
        <v>0</v>
      </c>
      <c r="H177" s="121">
        <f t="shared" si="54"/>
        <v>0</v>
      </c>
      <c r="I177" s="121">
        <f t="shared" si="54"/>
        <v>0</v>
      </c>
      <c r="J177" s="121"/>
      <c r="K177" s="121">
        <f t="shared" ref="K177:L177" si="55">K166+K158+K174</f>
        <v>55000</v>
      </c>
      <c r="L177" s="163">
        <f t="shared" si="55"/>
        <v>-55000</v>
      </c>
    </row>
    <row r="178" spans="1:12">
      <c r="A178" s="112"/>
      <c r="B178" s="112"/>
      <c r="C178" s="11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 ht="16" thickBot="1">
      <c r="A179" s="112"/>
      <c r="B179" s="112"/>
      <c r="C179" s="11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 ht="16" thickBot="1">
      <c r="A180" s="119" t="s">
        <v>84</v>
      </c>
      <c r="B180" s="120"/>
      <c r="C180" s="120"/>
      <c r="D180" s="121">
        <f>D177+D147+D73+D26</f>
        <v>0</v>
      </c>
      <c r="E180" s="121"/>
      <c r="F180" s="121">
        <f t="shared" ref="F180:L180" si="56">F177+F147+F73+F26</f>
        <v>0</v>
      </c>
      <c r="G180" s="121"/>
      <c r="H180" s="121">
        <f t="shared" si="56"/>
        <v>0</v>
      </c>
      <c r="I180" s="121">
        <f t="shared" si="56"/>
        <v>0</v>
      </c>
      <c r="J180" s="121">
        <f t="shared" si="56"/>
        <v>0</v>
      </c>
      <c r="K180" s="121">
        <f t="shared" si="56"/>
        <v>1707600</v>
      </c>
      <c r="L180" s="121">
        <f t="shared" si="56"/>
        <v>-1707600</v>
      </c>
    </row>
    <row r="182" spans="1:12">
      <c r="A182" s="35" t="s">
        <v>2</v>
      </c>
      <c r="B182" s="35" t="s">
        <v>3</v>
      </c>
      <c r="C182" s="35" t="s">
        <v>4</v>
      </c>
      <c r="D182" s="35" t="s">
        <v>5</v>
      </c>
      <c r="E182" s="35" t="s">
        <v>6</v>
      </c>
      <c r="F182" s="35" t="s">
        <v>7</v>
      </c>
      <c r="G182" s="35" t="s">
        <v>8</v>
      </c>
      <c r="I182" s="114" t="s">
        <v>9</v>
      </c>
      <c r="J182" s="113" t="s">
        <v>3</v>
      </c>
      <c r="K182" s="113" t="s">
        <v>4</v>
      </c>
      <c r="L182" s="113" t="s">
        <v>10</v>
      </c>
    </row>
    <row r="183" spans="1:12">
      <c r="A183" s="18"/>
      <c r="B183" s="34">
        <f>D26</f>
        <v>0</v>
      </c>
      <c r="C183" s="34">
        <f>F26</f>
        <v>0</v>
      </c>
      <c r="D183" s="34">
        <f>G26</f>
        <v>0</v>
      </c>
      <c r="E183" s="34">
        <f>H26</f>
        <v>0</v>
      </c>
      <c r="F183" s="3">
        <f>K26</f>
        <v>600000</v>
      </c>
      <c r="G183" s="109">
        <f>L26</f>
        <v>-600000</v>
      </c>
      <c r="I183" s="272" t="s">
        <v>11</v>
      </c>
      <c r="J183" s="273">
        <v>600000</v>
      </c>
      <c r="K183" s="273" t="s">
        <v>12</v>
      </c>
      <c r="L183" s="273">
        <v>24000</v>
      </c>
    </row>
    <row r="184" spans="1:12">
      <c r="A184" s="18"/>
      <c r="B184" s="18"/>
      <c r="C184" s="1"/>
      <c r="D184" s="1"/>
      <c r="E184" s="1"/>
      <c r="F184" s="1"/>
      <c r="G184" s="1"/>
      <c r="I184" s="272"/>
      <c r="J184" s="273"/>
      <c r="K184" s="273"/>
      <c r="L184" s="273"/>
    </row>
    <row r="185" spans="1:12">
      <c r="A185" s="46" t="s">
        <v>13</v>
      </c>
      <c r="B185" s="46" t="s">
        <v>3</v>
      </c>
      <c r="C185" s="46" t="s">
        <v>4</v>
      </c>
      <c r="D185" s="46" t="s">
        <v>5</v>
      </c>
      <c r="E185" s="46" t="s">
        <v>6</v>
      </c>
      <c r="F185" s="46" t="s">
        <v>7</v>
      </c>
      <c r="G185" s="46" t="s">
        <v>8</v>
      </c>
      <c r="I185" s="272" t="s">
        <v>14</v>
      </c>
      <c r="J185" s="273">
        <v>77600</v>
      </c>
      <c r="K185" s="274"/>
      <c r="L185" s="273">
        <v>5820</v>
      </c>
    </row>
    <row r="186" spans="1:12">
      <c r="A186" s="18"/>
      <c r="B186" s="34">
        <f>D73</f>
        <v>0</v>
      </c>
      <c r="C186" s="3">
        <f>F73</f>
        <v>0</v>
      </c>
      <c r="D186" s="3">
        <f>H73</f>
        <v>0</v>
      </c>
      <c r="E186" s="3">
        <f>I73</f>
        <v>0</v>
      </c>
      <c r="F186" s="3">
        <f>K73</f>
        <v>560000</v>
      </c>
      <c r="G186" s="3">
        <f>L73</f>
        <v>-560000</v>
      </c>
      <c r="I186" s="272"/>
      <c r="J186" s="273"/>
      <c r="K186" s="274"/>
      <c r="L186" s="273"/>
    </row>
    <row r="187" spans="1:12">
      <c r="A187" s="18"/>
      <c r="B187" s="18"/>
      <c r="C187" s="1"/>
      <c r="D187" s="1"/>
      <c r="E187" s="1"/>
      <c r="F187" s="1"/>
      <c r="G187" s="1"/>
      <c r="I187" s="272" t="s">
        <v>15</v>
      </c>
      <c r="J187" s="273">
        <v>30000</v>
      </c>
      <c r="K187" s="274"/>
      <c r="L187" s="273">
        <v>3000</v>
      </c>
    </row>
    <row r="188" spans="1:12">
      <c r="A188" s="47" t="s">
        <v>16</v>
      </c>
      <c r="B188" s="47" t="s">
        <v>3</v>
      </c>
      <c r="C188" s="47" t="s">
        <v>4</v>
      </c>
      <c r="D188" s="47" t="s">
        <v>5</v>
      </c>
      <c r="E188" s="47" t="s">
        <v>6</v>
      </c>
      <c r="F188" s="47" t="s">
        <v>7</v>
      </c>
      <c r="G188" s="47" t="s">
        <v>8</v>
      </c>
      <c r="I188" s="272"/>
      <c r="J188" s="273"/>
      <c r="K188" s="274"/>
      <c r="L188" s="273"/>
    </row>
    <row r="189" spans="1:12">
      <c r="A189" s="18"/>
      <c r="B189" s="34">
        <f>D147</f>
        <v>0</v>
      </c>
      <c r="C189" s="3">
        <f>F147</f>
        <v>0</v>
      </c>
      <c r="D189" s="3">
        <f>H147</f>
        <v>0</v>
      </c>
      <c r="E189" s="3">
        <f>I147</f>
        <v>0</v>
      </c>
      <c r="F189" s="3">
        <f>K147</f>
        <v>492600</v>
      </c>
      <c r="G189" s="3">
        <f>L147</f>
        <v>-492600</v>
      </c>
      <c r="I189" s="272" t="s">
        <v>17</v>
      </c>
      <c r="J189" s="273">
        <v>70000</v>
      </c>
      <c r="K189" s="274"/>
      <c r="L189" s="273">
        <v>2100</v>
      </c>
    </row>
    <row r="190" spans="1:12">
      <c r="A190" s="1"/>
      <c r="B190" s="1"/>
      <c r="C190" s="1"/>
      <c r="D190" s="1"/>
      <c r="E190" s="1"/>
      <c r="F190" s="1"/>
      <c r="G190" s="1"/>
      <c r="I190" s="272"/>
      <c r="J190" s="273"/>
      <c r="K190" s="274"/>
      <c r="L190" s="273"/>
    </row>
    <row r="191" spans="1:12">
      <c r="A191" s="38" t="s">
        <v>18</v>
      </c>
      <c r="B191" s="38" t="s">
        <v>3</v>
      </c>
      <c r="C191" s="38" t="s">
        <v>4</v>
      </c>
      <c r="D191" s="38" t="s">
        <v>5</v>
      </c>
      <c r="E191" s="38" t="s">
        <v>6</v>
      </c>
      <c r="F191" s="38" t="s">
        <v>19</v>
      </c>
      <c r="G191" s="38" t="s">
        <v>8</v>
      </c>
      <c r="I191" s="272" t="s">
        <v>20</v>
      </c>
      <c r="J191" s="273">
        <v>50000</v>
      </c>
      <c r="K191" s="274"/>
      <c r="L191" s="273">
        <v>2500</v>
      </c>
    </row>
    <row r="192" spans="1:12">
      <c r="A192" s="1"/>
      <c r="B192" s="3">
        <f>D177</f>
        <v>0</v>
      </c>
      <c r="C192" s="3">
        <f>F177</f>
        <v>0</v>
      </c>
      <c r="D192" s="3">
        <f>H177</f>
        <v>0</v>
      </c>
      <c r="E192" s="3">
        <f>I177</f>
        <v>0</v>
      </c>
      <c r="F192" s="3">
        <f>K177</f>
        <v>55000</v>
      </c>
      <c r="G192" s="3">
        <f>L177</f>
        <v>-55000</v>
      </c>
      <c r="I192" s="272"/>
      <c r="J192" s="273"/>
      <c r="K192" s="274"/>
      <c r="L192" s="273"/>
    </row>
    <row r="193" spans="1:12">
      <c r="A193" s="1"/>
      <c r="B193" s="1"/>
      <c r="C193" s="1"/>
      <c r="D193" s="1"/>
      <c r="E193" s="1"/>
      <c r="F193" s="1"/>
      <c r="G193" s="1"/>
      <c r="I193" s="272" t="s">
        <v>21</v>
      </c>
      <c r="J193" s="273">
        <v>500000</v>
      </c>
      <c r="K193" s="274"/>
      <c r="L193" s="273">
        <v>17500</v>
      </c>
    </row>
    <row r="194" spans="1:12" ht="16">
      <c r="A194" s="106" t="s">
        <v>22</v>
      </c>
      <c r="B194" s="107" t="s">
        <v>3</v>
      </c>
      <c r="C194" s="107" t="s">
        <v>4</v>
      </c>
      <c r="D194" s="107" t="s">
        <v>5</v>
      </c>
      <c r="E194" s="107" t="s">
        <v>6</v>
      </c>
      <c r="F194" s="107" t="s">
        <v>7</v>
      </c>
      <c r="G194" s="107" t="s">
        <v>8</v>
      </c>
      <c r="I194" s="272"/>
      <c r="J194" s="273"/>
      <c r="K194" s="274"/>
      <c r="L194" s="273"/>
    </row>
    <row r="195" spans="1:12" s="45" customFormat="1" ht="16">
      <c r="A195" s="106" t="s">
        <v>23</v>
      </c>
      <c r="B195" s="108">
        <f>B189+B186+B183+B192</f>
        <v>0</v>
      </c>
      <c r="C195" s="108">
        <f t="shared" ref="C195:G195" si="57">C189+C186+C183+C192</f>
        <v>0</v>
      </c>
      <c r="D195" s="108">
        <f t="shared" si="57"/>
        <v>0</v>
      </c>
      <c r="E195" s="108">
        <f t="shared" si="57"/>
        <v>0</v>
      </c>
      <c r="F195" s="108">
        <f t="shared" si="57"/>
        <v>1707600</v>
      </c>
      <c r="G195" s="108">
        <f t="shared" si="57"/>
        <v>-1707600</v>
      </c>
      <c r="I195" s="272" t="s">
        <v>85</v>
      </c>
      <c r="J195" s="273">
        <v>10000</v>
      </c>
      <c r="K195" s="274"/>
      <c r="L195" s="273">
        <v>750</v>
      </c>
    </row>
    <row r="196" spans="1:12">
      <c r="I196" s="272"/>
      <c r="J196" s="273"/>
      <c r="K196" s="274"/>
      <c r="L196" s="273"/>
    </row>
    <row r="197" spans="1:12" ht="16" thickBot="1">
      <c r="I197" s="272" t="s">
        <v>86</v>
      </c>
      <c r="J197" s="273">
        <v>30000</v>
      </c>
      <c r="K197" s="274"/>
      <c r="L197" s="273">
        <v>2265</v>
      </c>
    </row>
    <row r="198" spans="1:12" ht="16" thickBot="1">
      <c r="A198" s="103" t="s">
        <v>87</v>
      </c>
      <c r="B198" s="104"/>
      <c r="C198" s="104"/>
      <c r="D198" s="105"/>
      <c r="I198" s="272"/>
      <c r="J198" s="273"/>
      <c r="K198" s="274"/>
      <c r="L198" s="273"/>
    </row>
    <row r="199" spans="1:12">
      <c r="A199" s="14"/>
      <c r="B199" s="6"/>
      <c r="C199" s="6"/>
      <c r="D199" s="15"/>
      <c r="I199" s="275" t="s">
        <v>88</v>
      </c>
      <c r="J199" s="273">
        <v>50000</v>
      </c>
      <c r="K199" s="273" t="s">
        <v>89</v>
      </c>
      <c r="L199" s="273">
        <v>1000</v>
      </c>
    </row>
    <row r="200" spans="1:12">
      <c r="A200" s="11" t="s">
        <v>90</v>
      </c>
      <c r="B200" s="2">
        <v>2500</v>
      </c>
      <c r="C200" s="1">
        <v>12</v>
      </c>
      <c r="D200" s="98">
        <f>C200*B200</f>
        <v>30000</v>
      </c>
      <c r="I200" s="275"/>
      <c r="J200" s="273"/>
      <c r="K200" s="273"/>
      <c r="L200" s="273"/>
    </row>
    <row r="201" spans="1:12">
      <c r="A201" s="11" t="s">
        <v>91</v>
      </c>
      <c r="B201" s="2">
        <v>250</v>
      </c>
      <c r="C201" s="1">
        <v>12</v>
      </c>
      <c r="D201" s="98">
        <f>C201*B201</f>
        <v>3000</v>
      </c>
      <c r="I201" s="272" t="s">
        <v>92</v>
      </c>
      <c r="J201" s="273">
        <v>30000</v>
      </c>
      <c r="K201" s="274"/>
      <c r="L201" s="273">
        <v>1500</v>
      </c>
    </row>
    <row r="202" spans="1:12">
      <c r="A202" s="11" t="s">
        <v>10</v>
      </c>
      <c r="B202" s="3">
        <f>D195</f>
        <v>0</v>
      </c>
      <c r="C202" s="1">
        <v>1</v>
      </c>
      <c r="D202" s="98">
        <f>C202*B202</f>
        <v>0</v>
      </c>
      <c r="I202" s="272"/>
      <c r="J202" s="273"/>
      <c r="K202" s="274"/>
      <c r="L202" s="273"/>
    </row>
    <row r="203" spans="1:12">
      <c r="A203" s="11"/>
      <c r="B203" s="1"/>
      <c r="C203" s="1"/>
      <c r="D203" s="12"/>
      <c r="I203" s="275" t="s">
        <v>93</v>
      </c>
      <c r="J203" s="273">
        <v>20000</v>
      </c>
      <c r="K203" s="274"/>
      <c r="L203" s="273">
        <v>1500</v>
      </c>
    </row>
    <row r="204" spans="1:12">
      <c r="A204" s="11" t="s">
        <v>94</v>
      </c>
      <c r="B204" s="1"/>
      <c r="C204" s="1"/>
      <c r="D204" s="99">
        <f>SUM(D200:D203)</f>
        <v>33000</v>
      </c>
      <c r="I204" s="275"/>
      <c r="J204" s="273"/>
      <c r="K204" s="274"/>
      <c r="L204" s="273"/>
    </row>
    <row r="205" spans="1:12">
      <c r="A205" s="11" t="s">
        <v>95</v>
      </c>
      <c r="B205" s="1"/>
      <c r="C205" s="1"/>
      <c r="D205" s="99">
        <f>E195</f>
        <v>0</v>
      </c>
      <c r="I205" s="272" t="s">
        <v>96</v>
      </c>
      <c r="J205" s="273">
        <v>25000</v>
      </c>
      <c r="K205" s="274"/>
      <c r="L205" s="273">
        <v>2500</v>
      </c>
    </row>
    <row r="206" spans="1:12">
      <c r="A206" s="11"/>
      <c r="B206" s="1"/>
      <c r="C206" s="1"/>
      <c r="D206" s="12"/>
      <c r="I206" s="272"/>
      <c r="J206" s="273"/>
      <c r="K206" s="274"/>
      <c r="L206" s="273"/>
    </row>
    <row r="207" spans="1:12" ht="16" thickBot="1">
      <c r="A207" s="100" t="s">
        <v>97</v>
      </c>
      <c r="B207" s="101"/>
      <c r="C207" s="101"/>
      <c r="D207" s="102">
        <f>D205-D204</f>
        <v>-33000</v>
      </c>
      <c r="I207" s="272" t="s">
        <v>60</v>
      </c>
      <c r="J207" s="273">
        <v>90000</v>
      </c>
      <c r="K207" s="274"/>
      <c r="L207" s="273">
        <v>4500</v>
      </c>
    </row>
    <row r="208" spans="1:12">
      <c r="I208" s="272"/>
      <c r="J208" s="273"/>
      <c r="K208" s="274"/>
      <c r="L208" s="273"/>
    </row>
    <row r="209" spans="1:12">
      <c r="I209" s="275" t="s">
        <v>98</v>
      </c>
      <c r="J209" s="273">
        <v>30000</v>
      </c>
      <c r="K209" s="274"/>
      <c r="L209" s="273">
        <v>750</v>
      </c>
    </row>
    <row r="210" spans="1:12">
      <c r="I210" s="275"/>
      <c r="J210" s="273"/>
      <c r="K210" s="274"/>
      <c r="L210" s="273"/>
    </row>
    <row r="211" spans="1:12" s="110" customFormat="1">
      <c r="A211"/>
      <c r="B211"/>
      <c r="C211"/>
      <c r="D211"/>
      <c r="E211"/>
      <c r="F211"/>
      <c r="I211" s="272" t="s">
        <v>99</v>
      </c>
      <c r="J211" s="273">
        <v>15000</v>
      </c>
      <c r="K211" s="274"/>
      <c r="L211" s="273">
        <v>450</v>
      </c>
    </row>
    <row r="212" spans="1:12" s="110" customFormat="1">
      <c r="A212"/>
      <c r="B212"/>
      <c r="C212"/>
      <c r="D212"/>
      <c r="E212"/>
      <c r="F212"/>
      <c r="I212" s="272"/>
      <c r="J212" s="273"/>
      <c r="K212" s="274"/>
      <c r="L212" s="273"/>
    </row>
    <row r="213" spans="1:12" s="110" customFormat="1">
      <c r="A213"/>
      <c r="B213"/>
      <c r="C213"/>
      <c r="D213"/>
      <c r="E213"/>
      <c r="F213"/>
      <c r="I213" s="272" t="s">
        <v>100</v>
      </c>
      <c r="J213" s="273">
        <v>70000</v>
      </c>
      <c r="K213" s="274"/>
      <c r="L213" s="273">
        <v>3500</v>
      </c>
    </row>
    <row r="214" spans="1:12" s="110" customFormat="1">
      <c r="A214"/>
      <c r="B214"/>
      <c r="C214"/>
      <c r="D214"/>
      <c r="E214"/>
      <c r="F214"/>
      <c r="I214" s="272"/>
      <c r="J214" s="273"/>
      <c r="K214" s="274"/>
      <c r="L214" s="273"/>
    </row>
    <row r="215" spans="1:12" s="110" customFormat="1">
      <c r="A215"/>
      <c r="B215"/>
      <c r="C215"/>
      <c r="D215"/>
      <c r="E215"/>
      <c r="F215"/>
      <c r="I215" s="272" t="s">
        <v>101</v>
      </c>
      <c r="J215" s="273">
        <v>20000</v>
      </c>
      <c r="K215" s="274"/>
      <c r="L215" s="273">
        <v>1500</v>
      </c>
    </row>
    <row r="216" spans="1:12" s="110" customFormat="1">
      <c r="A216"/>
      <c r="B216"/>
      <c r="C216"/>
      <c r="D216"/>
      <c r="E216"/>
      <c r="F216"/>
      <c r="I216" s="272"/>
      <c r="J216" s="273"/>
      <c r="K216" s="274"/>
      <c r="L216" s="273"/>
    </row>
    <row r="217" spans="1:12" s="110" customFormat="1">
      <c r="A217"/>
      <c r="B217"/>
      <c r="C217"/>
      <c r="D217"/>
      <c r="E217"/>
      <c r="F217"/>
      <c r="I217" s="272" t="s">
        <v>102</v>
      </c>
      <c r="J217" s="273">
        <v>90000</v>
      </c>
      <c r="K217" s="273" t="s">
        <v>103</v>
      </c>
      <c r="L217" s="273">
        <v>3600</v>
      </c>
    </row>
    <row r="218" spans="1:12" s="110" customFormat="1">
      <c r="A218"/>
      <c r="B218"/>
      <c r="C218"/>
      <c r="D218"/>
      <c r="E218"/>
      <c r="F218"/>
      <c r="I218" s="272"/>
      <c r="J218" s="273"/>
      <c r="K218" s="273"/>
      <c r="L218" s="273"/>
    </row>
    <row r="219" spans="1:12">
      <c r="K219"/>
    </row>
    <row r="220" spans="1:12" s="110" customFormat="1">
      <c r="A220"/>
      <c r="B220"/>
      <c r="C220"/>
      <c r="D220"/>
      <c r="E220"/>
      <c r="F220"/>
      <c r="I220" t="s">
        <v>104</v>
      </c>
      <c r="J220" s="111">
        <f>SUM(J183:J218)</f>
        <v>1807600</v>
      </c>
      <c r="K220" s="111"/>
      <c r="L220" s="111">
        <f t="shared" ref="L220" si="58">SUM(L183:L218)</f>
        <v>78735</v>
      </c>
    </row>
  </sheetData>
  <mergeCells count="78">
    <mergeCell ref="I215:I216"/>
    <mergeCell ref="J215:J216"/>
    <mergeCell ref="K215:K216"/>
    <mergeCell ref="L215:L216"/>
    <mergeCell ref="I217:I218"/>
    <mergeCell ref="J217:J218"/>
    <mergeCell ref="K217:K218"/>
    <mergeCell ref="L217:L218"/>
    <mergeCell ref="I211:I212"/>
    <mergeCell ref="J211:J212"/>
    <mergeCell ref="K211:K212"/>
    <mergeCell ref="L211:L212"/>
    <mergeCell ref="I213:I214"/>
    <mergeCell ref="J213:J214"/>
    <mergeCell ref="K213:K214"/>
    <mergeCell ref="L213:L214"/>
    <mergeCell ref="I207:I208"/>
    <mergeCell ref="J207:J208"/>
    <mergeCell ref="K207:K208"/>
    <mergeCell ref="L207:L208"/>
    <mergeCell ref="I209:I210"/>
    <mergeCell ref="J209:J210"/>
    <mergeCell ref="K209:K210"/>
    <mergeCell ref="L209:L210"/>
    <mergeCell ref="I203:I204"/>
    <mergeCell ref="J203:J204"/>
    <mergeCell ref="K203:K204"/>
    <mergeCell ref="L203:L204"/>
    <mergeCell ref="I205:I206"/>
    <mergeCell ref="J205:J206"/>
    <mergeCell ref="K205:K206"/>
    <mergeCell ref="L205:L206"/>
    <mergeCell ref="I199:I200"/>
    <mergeCell ref="J199:J200"/>
    <mergeCell ref="K199:K200"/>
    <mergeCell ref="L199:L200"/>
    <mergeCell ref="I201:I202"/>
    <mergeCell ref="J201:J202"/>
    <mergeCell ref="K201:K202"/>
    <mergeCell ref="L201:L202"/>
    <mergeCell ref="I195:I196"/>
    <mergeCell ref="J195:J196"/>
    <mergeCell ref="K195:K196"/>
    <mergeCell ref="L195:L196"/>
    <mergeCell ref="I197:I198"/>
    <mergeCell ref="J197:J198"/>
    <mergeCell ref="K197:K198"/>
    <mergeCell ref="L197:L198"/>
    <mergeCell ref="I191:I192"/>
    <mergeCell ref="J191:J192"/>
    <mergeCell ref="K191:K192"/>
    <mergeCell ref="L191:L192"/>
    <mergeCell ref="I193:I194"/>
    <mergeCell ref="J193:J194"/>
    <mergeCell ref="K193:K194"/>
    <mergeCell ref="L193:L194"/>
    <mergeCell ref="I187:I188"/>
    <mergeCell ref="J187:J188"/>
    <mergeCell ref="K187:K188"/>
    <mergeCell ref="L187:L188"/>
    <mergeCell ref="I189:I190"/>
    <mergeCell ref="J189:J190"/>
    <mergeCell ref="K189:K190"/>
    <mergeCell ref="L189:L190"/>
    <mergeCell ref="I183:I184"/>
    <mergeCell ref="J183:J184"/>
    <mergeCell ref="K183:K184"/>
    <mergeCell ref="L183:L184"/>
    <mergeCell ref="I185:I186"/>
    <mergeCell ref="J185:J186"/>
    <mergeCell ref="K185:K186"/>
    <mergeCell ref="L185:L186"/>
    <mergeCell ref="A149:J149"/>
    <mergeCell ref="A1:J1"/>
    <mergeCell ref="A2:J2"/>
    <mergeCell ref="A28:J28"/>
    <mergeCell ref="A74:J74"/>
    <mergeCell ref="A75:J7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BDF9-3CCB-AE40-B7F1-FF2EEB693B5B}">
  <sheetPr>
    <tabColor theme="1"/>
  </sheetPr>
  <dimension ref="A1:P256"/>
  <sheetViews>
    <sheetView topLeftCell="A23" zoomScaleNormal="100" workbookViewId="0">
      <selection activeCell="A121" sqref="A121"/>
    </sheetView>
  </sheetViews>
  <sheetFormatPr baseColWidth="10" defaultColWidth="11.5" defaultRowHeight="15"/>
  <cols>
    <col min="1" max="1" width="26.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5.1640625" bestFit="1" customWidth="1"/>
    <col min="9" max="9" width="18.6640625" bestFit="1" customWidth="1"/>
    <col min="10" max="10" width="37.33203125" bestFit="1" customWidth="1"/>
    <col min="11" max="11" width="16.5" style="110" bestFit="1" customWidth="1"/>
    <col min="12" max="12" width="16.5" bestFit="1" customWidth="1"/>
    <col min="14" max="14" width="16.1640625" bestFit="1" customWidth="1"/>
    <col min="16" max="16" width="14.6640625" bestFit="1" customWidth="1"/>
  </cols>
  <sheetData>
    <row r="1" spans="1:12" ht="32" thickBot="1">
      <c r="A1" s="260" t="s">
        <v>105</v>
      </c>
      <c r="B1" s="261"/>
      <c r="C1" s="261"/>
      <c r="D1" s="261"/>
      <c r="E1" s="261"/>
      <c r="F1" s="261"/>
      <c r="G1" s="261"/>
      <c r="H1" s="261"/>
      <c r="I1" s="261"/>
      <c r="J1" s="262"/>
      <c r="K1" s="160"/>
      <c r="L1" s="161"/>
    </row>
    <row r="2" spans="1:12" s="87" customFormat="1" ht="32" thickBot="1">
      <c r="A2" s="263" t="s">
        <v>35</v>
      </c>
      <c r="B2" s="264"/>
      <c r="C2" s="264"/>
      <c r="D2" s="264"/>
      <c r="E2" s="264"/>
      <c r="F2" s="264"/>
      <c r="G2" s="264"/>
      <c r="H2" s="264"/>
      <c r="I2" s="264"/>
      <c r="J2" s="264"/>
      <c r="K2" s="139" t="s">
        <v>7</v>
      </c>
      <c r="L2" s="140" t="s">
        <v>36</v>
      </c>
    </row>
    <row r="3" spans="1:12" s="17" customFormat="1" ht="37" customHeight="1" thickBot="1">
      <c r="A3" s="25" t="s">
        <v>37</v>
      </c>
      <c r="B3" s="26" t="s">
        <v>38</v>
      </c>
      <c r="C3" s="27" t="s">
        <v>39</v>
      </c>
      <c r="D3" s="28" t="s">
        <v>3</v>
      </c>
      <c r="E3" s="28" t="s">
        <v>40</v>
      </c>
      <c r="F3" s="30" t="s">
        <v>41</v>
      </c>
      <c r="G3" s="30" t="s">
        <v>42</v>
      </c>
      <c r="H3" s="30" t="s">
        <v>43</v>
      </c>
      <c r="I3" s="28"/>
      <c r="J3" s="28" t="s">
        <v>44</v>
      </c>
      <c r="K3" s="148"/>
      <c r="L3" s="149"/>
    </row>
    <row r="4" spans="1:12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16">
        <f>F4-G4</f>
        <v>0</v>
      </c>
      <c r="I4" s="6"/>
      <c r="J4" s="6"/>
      <c r="K4" s="7"/>
      <c r="L4" s="6"/>
    </row>
    <row r="5" spans="1:12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16">
        <f t="shared" ref="H5:H25" si="1">F5-G5</f>
        <v>0</v>
      </c>
      <c r="I5" s="1"/>
      <c r="J5" s="1"/>
      <c r="K5" s="2"/>
      <c r="L5" s="1"/>
    </row>
    <row r="6" spans="1:12">
      <c r="A6" s="11" t="s">
        <v>260</v>
      </c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2">F6*20%</f>
        <v>0</v>
      </c>
      <c r="H6" s="16">
        <f t="shared" si="1"/>
        <v>0</v>
      </c>
      <c r="I6" s="1"/>
      <c r="J6" s="1"/>
      <c r="K6" s="2"/>
      <c r="L6" s="1"/>
    </row>
    <row r="7" spans="1:12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2"/>
        <v>0</v>
      </c>
      <c r="H7" s="16">
        <f t="shared" si="1"/>
        <v>0</v>
      </c>
      <c r="I7" s="1"/>
      <c r="J7" s="1"/>
      <c r="K7" s="2"/>
      <c r="L7" s="1"/>
    </row>
    <row r="8" spans="1:12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2"/>
        <v>0</v>
      </c>
      <c r="H8" s="16">
        <f t="shared" si="1"/>
        <v>0</v>
      </c>
      <c r="I8" s="1"/>
      <c r="J8" s="1"/>
      <c r="K8" s="2"/>
      <c r="L8" s="1"/>
    </row>
    <row r="9" spans="1:12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2"/>
        <v>0</v>
      </c>
      <c r="H9" s="16">
        <f t="shared" si="1"/>
        <v>0</v>
      </c>
      <c r="I9" s="1"/>
      <c r="J9" s="1"/>
      <c r="K9" s="2"/>
      <c r="L9" s="1"/>
    </row>
    <row r="10" spans="1:12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2"/>
        <v>0</v>
      </c>
      <c r="H10" s="16">
        <f t="shared" si="1"/>
        <v>0</v>
      </c>
      <c r="I10" s="1"/>
      <c r="J10" s="1"/>
      <c r="K10" s="2"/>
      <c r="L10" s="1"/>
    </row>
    <row r="11" spans="1:12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2"/>
        <v>0</v>
      </c>
      <c r="H11" s="16">
        <f t="shared" si="1"/>
        <v>0</v>
      </c>
      <c r="I11" s="1"/>
      <c r="J11" s="1"/>
      <c r="K11" s="2"/>
      <c r="L11" s="1"/>
    </row>
    <row r="12" spans="1:12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2"/>
        <v>0</v>
      </c>
      <c r="H12" s="16">
        <f t="shared" si="1"/>
        <v>0</v>
      </c>
      <c r="I12" s="1"/>
      <c r="J12" s="1"/>
      <c r="K12" s="2"/>
      <c r="L12" s="1"/>
    </row>
    <row r="13" spans="1:12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2"/>
        <v>0</v>
      </c>
      <c r="H13" s="16">
        <f t="shared" si="1"/>
        <v>0</v>
      </c>
      <c r="I13" s="1"/>
      <c r="J13" s="1"/>
      <c r="K13" s="2"/>
      <c r="L13" s="1"/>
    </row>
    <row r="14" spans="1:12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2"/>
        <v>0</v>
      </c>
      <c r="H14" s="16">
        <f t="shared" si="1"/>
        <v>0</v>
      </c>
      <c r="I14" s="1"/>
      <c r="J14" s="1"/>
      <c r="K14" s="2"/>
      <c r="L14" s="1"/>
    </row>
    <row r="15" spans="1:12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2"/>
        <v>0</v>
      </c>
      <c r="H15" s="16">
        <f t="shared" si="1"/>
        <v>0</v>
      </c>
      <c r="I15" s="1"/>
      <c r="J15" s="1"/>
      <c r="K15" s="2"/>
      <c r="L15" s="1"/>
    </row>
    <row r="16" spans="1:12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2"/>
        <v>0</v>
      </c>
      <c r="H16" s="16">
        <f t="shared" si="1"/>
        <v>0</v>
      </c>
      <c r="I16" s="1"/>
      <c r="J16" s="1"/>
      <c r="K16" s="2"/>
      <c r="L16" s="1"/>
    </row>
    <row r="17" spans="1:12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2"/>
        <v>0</v>
      </c>
      <c r="H17" s="16">
        <f t="shared" si="1"/>
        <v>0</v>
      </c>
      <c r="I17" s="1"/>
      <c r="J17" s="1"/>
      <c r="K17" s="2"/>
      <c r="L17" s="1"/>
    </row>
    <row r="18" spans="1:12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2"/>
        <v>0</v>
      </c>
      <c r="H18" s="16">
        <f t="shared" si="1"/>
        <v>0</v>
      </c>
      <c r="I18" s="1"/>
      <c r="J18" s="1"/>
      <c r="K18" s="2"/>
      <c r="L18" s="1"/>
    </row>
    <row r="19" spans="1:12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2"/>
        <v>0</v>
      </c>
      <c r="H19" s="16">
        <f t="shared" si="1"/>
        <v>0</v>
      </c>
      <c r="I19" s="1"/>
      <c r="J19" s="1"/>
      <c r="K19" s="2"/>
      <c r="L19" s="1"/>
    </row>
    <row r="20" spans="1:12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2"/>
        <v>0</v>
      </c>
      <c r="H20" s="16">
        <f t="shared" si="1"/>
        <v>0</v>
      </c>
      <c r="I20" s="1"/>
      <c r="J20" s="1"/>
      <c r="K20" s="2"/>
      <c r="L20" s="1"/>
    </row>
    <row r="21" spans="1:12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2"/>
        <v>0</v>
      </c>
      <c r="H21" s="16">
        <f t="shared" si="1"/>
        <v>0</v>
      </c>
      <c r="I21" s="1"/>
      <c r="J21" s="1"/>
      <c r="K21" s="2"/>
      <c r="L21" s="1"/>
    </row>
    <row r="22" spans="1:12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2"/>
        <v>0</v>
      </c>
      <c r="H22" s="16">
        <f t="shared" si="1"/>
        <v>0</v>
      </c>
      <c r="I22" s="1"/>
      <c r="J22" s="1"/>
      <c r="K22" s="2"/>
      <c r="L22" s="1"/>
    </row>
    <row r="23" spans="1:12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2"/>
        <v>0</v>
      </c>
      <c r="H23" s="16">
        <f t="shared" si="1"/>
        <v>0</v>
      </c>
      <c r="I23" s="1"/>
      <c r="J23" s="1"/>
      <c r="K23" s="2"/>
      <c r="L23" s="1"/>
    </row>
    <row r="24" spans="1:12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2"/>
        <v>0</v>
      </c>
      <c r="H24" s="16">
        <f t="shared" si="1"/>
        <v>0</v>
      </c>
      <c r="I24" s="1"/>
      <c r="J24" s="1"/>
      <c r="K24" s="2"/>
      <c r="L24" s="1"/>
    </row>
    <row r="25" spans="1:12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2"/>
        <v>0</v>
      </c>
      <c r="H25" s="16">
        <f t="shared" si="1"/>
        <v>0</v>
      </c>
      <c r="I25" s="4"/>
      <c r="J25" s="4"/>
      <c r="K25" s="5"/>
      <c r="L25" s="4"/>
    </row>
    <row r="26" spans="1:12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0">
        <f>SUM(H4:H25)</f>
        <v>0</v>
      </c>
      <c r="I26" s="9"/>
      <c r="J26" s="131"/>
      <c r="K26" s="132">
        <f>J219</f>
        <v>700000</v>
      </c>
      <c r="L26" s="133">
        <f>D26-K26</f>
        <v>-700000</v>
      </c>
    </row>
    <row r="27" spans="1:12" ht="16" thickBot="1"/>
    <row r="28" spans="1:12" s="87" customFormat="1" ht="32" thickBot="1">
      <c r="A28" s="265" t="s">
        <v>45</v>
      </c>
      <c r="B28" s="266"/>
      <c r="C28" s="266"/>
      <c r="D28" s="266"/>
      <c r="E28" s="266"/>
      <c r="F28" s="266"/>
      <c r="G28" s="266"/>
      <c r="H28" s="266"/>
      <c r="I28" s="266"/>
      <c r="J28" s="267"/>
      <c r="K28" s="141" t="s">
        <v>7</v>
      </c>
      <c r="L28" s="142" t="s">
        <v>36</v>
      </c>
    </row>
    <row r="29" spans="1:12" s="20" customFormat="1" ht="26" customHeight="1" thickBot="1">
      <c r="A29" s="94" t="s">
        <v>37</v>
      </c>
      <c r="B29" s="95" t="s">
        <v>38</v>
      </c>
      <c r="C29" s="96" t="s">
        <v>9</v>
      </c>
      <c r="D29" s="95" t="s">
        <v>3</v>
      </c>
      <c r="E29" s="96" t="s">
        <v>46</v>
      </c>
      <c r="F29" s="96" t="s">
        <v>47</v>
      </c>
      <c r="G29" s="96" t="s">
        <v>48</v>
      </c>
      <c r="H29" s="95" t="s">
        <v>49</v>
      </c>
      <c r="I29" s="96" t="s">
        <v>43</v>
      </c>
      <c r="J29" s="97" t="s">
        <v>44</v>
      </c>
      <c r="K29" s="146"/>
      <c r="L29" s="147"/>
    </row>
    <row r="30" spans="1:12" s="20" customFormat="1" ht="21.75" customHeight="1">
      <c r="A30" s="91" t="s">
        <v>50</v>
      </c>
      <c r="B30" s="92"/>
      <c r="C30" s="93"/>
      <c r="D30" s="92"/>
      <c r="E30" s="93"/>
      <c r="F30" s="93"/>
      <c r="G30" s="93"/>
      <c r="H30" s="92"/>
      <c r="I30" s="93"/>
      <c r="J30" s="134"/>
      <c r="K30" s="145"/>
      <c r="L30" s="92"/>
    </row>
    <row r="31" spans="1:12">
      <c r="A31" s="1"/>
      <c r="B31" s="1"/>
      <c r="C31" s="1"/>
      <c r="D31" s="2"/>
      <c r="E31" s="32">
        <v>0.2</v>
      </c>
      <c r="F31" s="2">
        <f t="shared" ref="F31:F56" si="3">D31*E31</f>
        <v>0</v>
      </c>
      <c r="G31" s="41">
        <v>7.4999999999999997E-2</v>
      </c>
      <c r="H31" s="3">
        <f t="shared" ref="H31:H56" si="4">G31*D31</f>
        <v>0</v>
      </c>
      <c r="I31" s="3">
        <f t="shared" ref="I31:I56" si="5">F31-H31</f>
        <v>0</v>
      </c>
      <c r="J31" s="135"/>
      <c r="K31" s="2"/>
      <c r="L31" s="1"/>
    </row>
    <row r="32" spans="1:12">
      <c r="A32" s="1" t="s">
        <v>123</v>
      </c>
      <c r="B32" s="1" t="s">
        <v>107</v>
      </c>
      <c r="C32" s="1" t="s">
        <v>108</v>
      </c>
      <c r="D32" s="2">
        <v>12600</v>
      </c>
      <c r="E32" s="32">
        <v>0.1</v>
      </c>
      <c r="F32" s="2">
        <f t="shared" si="3"/>
        <v>1260</v>
      </c>
      <c r="G32" s="41">
        <v>3.5000000000000003E-2</v>
      </c>
      <c r="H32" s="3">
        <f t="shared" si="4"/>
        <v>441.00000000000006</v>
      </c>
      <c r="I32" s="3">
        <f>F32-H32</f>
        <v>819</v>
      </c>
      <c r="J32" s="1"/>
      <c r="K32" s="1"/>
      <c r="L32" s="1"/>
    </row>
    <row r="33" spans="1:12">
      <c r="A33" s="1" t="s">
        <v>119</v>
      </c>
      <c r="B33" s="1" t="s">
        <v>107</v>
      </c>
      <c r="C33" s="1" t="s">
        <v>108</v>
      </c>
      <c r="D33" s="2">
        <v>2000</v>
      </c>
      <c r="E33" s="32">
        <v>0.2</v>
      </c>
      <c r="F33" s="2">
        <f t="shared" si="3"/>
        <v>400</v>
      </c>
      <c r="G33" s="41">
        <v>7.4999999999999997E-2</v>
      </c>
      <c r="H33" s="3">
        <f t="shared" si="4"/>
        <v>150</v>
      </c>
      <c r="I33" s="3">
        <f t="shared" si="5"/>
        <v>250</v>
      </c>
      <c r="J33" s="1"/>
      <c r="K33" s="1"/>
      <c r="L33" s="1"/>
    </row>
    <row r="34" spans="1:12">
      <c r="A34" s="1" t="s">
        <v>111</v>
      </c>
      <c r="B34" s="1" t="s">
        <v>107</v>
      </c>
      <c r="C34" s="1" t="s">
        <v>108</v>
      </c>
      <c r="D34" s="2">
        <v>30000</v>
      </c>
      <c r="E34" s="32">
        <v>0.2</v>
      </c>
      <c r="F34" s="2">
        <f t="shared" si="3"/>
        <v>6000</v>
      </c>
      <c r="G34" s="41">
        <v>7.4999999999999997E-2</v>
      </c>
      <c r="H34" s="3">
        <f t="shared" si="4"/>
        <v>2250</v>
      </c>
      <c r="I34" s="3">
        <f t="shared" si="5"/>
        <v>3750</v>
      </c>
      <c r="J34" s="1"/>
      <c r="K34" s="1"/>
      <c r="L34" s="1"/>
    </row>
    <row r="35" spans="1:12">
      <c r="A35" s="1" t="s">
        <v>113</v>
      </c>
      <c r="B35" s="1" t="s">
        <v>107</v>
      </c>
      <c r="C35" s="1" t="s">
        <v>108</v>
      </c>
      <c r="D35" s="2">
        <v>2500</v>
      </c>
      <c r="E35" s="32">
        <v>0.1</v>
      </c>
      <c r="F35" s="2">
        <f t="shared" si="3"/>
        <v>250</v>
      </c>
      <c r="G35" s="41">
        <v>3.5000000000000003E-2</v>
      </c>
      <c r="H35" s="3">
        <f t="shared" si="4"/>
        <v>87.500000000000014</v>
      </c>
      <c r="I35" s="3">
        <f t="shared" si="5"/>
        <v>162.5</v>
      </c>
      <c r="J35" s="1"/>
      <c r="K35" s="1"/>
      <c r="L35" s="1"/>
    </row>
    <row r="36" spans="1:12">
      <c r="A36" s="1" t="s">
        <v>112</v>
      </c>
      <c r="B36" s="1" t="s">
        <v>107</v>
      </c>
      <c r="C36" s="1" t="s">
        <v>108</v>
      </c>
      <c r="D36" s="2">
        <v>18500</v>
      </c>
      <c r="E36" s="32">
        <v>0.2</v>
      </c>
      <c r="F36" s="2">
        <f t="shared" si="3"/>
        <v>3700</v>
      </c>
      <c r="G36" s="41">
        <v>7.4999999999999997E-2</v>
      </c>
      <c r="H36" s="3">
        <f t="shared" si="4"/>
        <v>1387.5</v>
      </c>
      <c r="I36" s="3">
        <f t="shared" si="5"/>
        <v>2312.5</v>
      </c>
      <c r="J36" s="1"/>
      <c r="K36" s="1"/>
      <c r="L36" s="1"/>
    </row>
    <row r="37" spans="1:12">
      <c r="A37" s="1" t="s">
        <v>114</v>
      </c>
      <c r="B37" s="1" t="s">
        <v>107</v>
      </c>
      <c r="C37" s="1" t="s">
        <v>108</v>
      </c>
      <c r="D37" s="2">
        <v>1500</v>
      </c>
      <c r="E37" s="32">
        <v>0.2</v>
      </c>
      <c r="F37" s="2">
        <f t="shared" si="3"/>
        <v>300</v>
      </c>
      <c r="G37" s="41">
        <v>7.4999999999999997E-2</v>
      </c>
      <c r="H37" s="3">
        <f t="shared" si="4"/>
        <v>112.5</v>
      </c>
      <c r="I37" s="3">
        <f t="shared" si="5"/>
        <v>187.5</v>
      </c>
      <c r="J37" s="1"/>
      <c r="K37" s="1"/>
      <c r="L37" s="1"/>
    </row>
    <row r="38" spans="1:12">
      <c r="A38" s="1" t="s">
        <v>128</v>
      </c>
      <c r="B38" s="1" t="s">
        <v>107</v>
      </c>
      <c r="C38" s="1" t="s">
        <v>108</v>
      </c>
      <c r="D38" s="2">
        <v>1000</v>
      </c>
      <c r="E38" s="32">
        <v>0.2</v>
      </c>
      <c r="F38" s="2">
        <f t="shared" si="3"/>
        <v>200</v>
      </c>
      <c r="G38" s="41">
        <v>7.4999999999999997E-2</v>
      </c>
      <c r="H38" s="3">
        <f t="shared" si="4"/>
        <v>75</v>
      </c>
      <c r="I38" s="3">
        <f t="shared" si="5"/>
        <v>125</v>
      </c>
      <c r="J38" s="1"/>
      <c r="K38" s="1"/>
      <c r="L38" s="1"/>
    </row>
    <row r="39" spans="1:12">
      <c r="A39" s="1" t="s">
        <v>255</v>
      </c>
      <c r="B39" s="1" t="s">
        <v>107</v>
      </c>
      <c r="C39" s="1" t="s">
        <v>108</v>
      </c>
      <c r="D39" s="2">
        <v>6000</v>
      </c>
      <c r="E39" s="32">
        <v>0.2</v>
      </c>
      <c r="F39" s="2">
        <f t="shared" si="3"/>
        <v>1200</v>
      </c>
      <c r="G39" s="41">
        <v>7.4999999999999997E-2</v>
      </c>
      <c r="H39" s="3">
        <f t="shared" si="4"/>
        <v>450</v>
      </c>
      <c r="I39" s="3">
        <f t="shared" si="5"/>
        <v>750</v>
      </c>
      <c r="J39" s="1"/>
      <c r="K39" s="1"/>
      <c r="L39" s="1"/>
    </row>
    <row r="40" spans="1:12">
      <c r="A40" s="1" t="s">
        <v>115</v>
      </c>
      <c r="B40" s="1" t="s">
        <v>107</v>
      </c>
      <c r="C40" s="1" t="s">
        <v>108</v>
      </c>
      <c r="D40" s="2">
        <v>1000</v>
      </c>
      <c r="E40" s="32">
        <v>0.2</v>
      </c>
      <c r="F40" s="2">
        <f t="shared" si="3"/>
        <v>200</v>
      </c>
      <c r="G40" s="41">
        <v>7.4999999999999997E-2</v>
      </c>
      <c r="H40" s="3">
        <f t="shared" si="4"/>
        <v>75</v>
      </c>
      <c r="I40" s="3">
        <f t="shared" si="5"/>
        <v>125</v>
      </c>
      <c r="J40" s="1"/>
      <c r="K40" s="1"/>
      <c r="L40" s="1"/>
    </row>
    <row r="41" spans="1:12">
      <c r="A41" s="1" t="s">
        <v>117</v>
      </c>
      <c r="B41" s="1" t="s">
        <v>107</v>
      </c>
      <c r="C41" s="1" t="s">
        <v>108</v>
      </c>
      <c r="D41" s="2">
        <v>3500</v>
      </c>
      <c r="E41" s="32">
        <v>0.2</v>
      </c>
      <c r="F41" s="2">
        <f t="shared" si="3"/>
        <v>700</v>
      </c>
      <c r="G41" s="41">
        <v>7.4999999999999997E-2</v>
      </c>
      <c r="H41" s="3">
        <f t="shared" si="4"/>
        <v>262.5</v>
      </c>
      <c r="I41" s="3">
        <f t="shared" si="5"/>
        <v>437.5</v>
      </c>
      <c r="J41" s="1"/>
      <c r="K41" s="1"/>
      <c r="L41" s="1"/>
    </row>
    <row r="42" spans="1:12">
      <c r="A42" s="1" t="s">
        <v>110</v>
      </c>
      <c r="B42" s="1" t="s">
        <v>107</v>
      </c>
      <c r="C42" s="1" t="s">
        <v>108</v>
      </c>
      <c r="D42" s="2">
        <v>5250</v>
      </c>
      <c r="E42" s="32">
        <v>0.2</v>
      </c>
      <c r="F42" s="2">
        <f t="shared" si="3"/>
        <v>1050</v>
      </c>
      <c r="G42" s="41">
        <v>7.4999999999999997E-2</v>
      </c>
      <c r="H42" s="3">
        <f t="shared" si="4"/>
        <v>393.75</v>
      </c>
      <c r="I42" s="3">
        <f t="shared" si="5"/>
        <v>656.25</v>
      </c>
      <c r="J42" s="1"/>
      <c r="K42" s="1"/>
      <c r="L42" s="1"/>
    </row>
    <row r="43" spans="1:12">
      <c r="A43" s="1" t="s">
        <v>120</v>
      </c>
      <c r="B43" s="1" t="s">
        <v>107</v>
      </c>
      <c r="C43" s="1" t="s">
        <v>108</v>
      </c>
      <c r="D43" s="2">
        <v>1000</v>
      </c>
      <c r="E43" s="32">
        <v>0.2</v>
      </c>
      <c r="F43" s="2">
        <f t="shared" si="3"/>
        <v>200</v>
      </c>
      <c r="G43" s="41">
        <v>7.4999999999999997E-2</v>
      </c>
      <c r="H43" s="3">
        <f t="shared" si="4"/>
        <v>75</v>
      </c>
      <c r="I43" s="3">
        <f t="shared" si="5"/>
        <v>125</v>
      </c>
      <c r="J43" s="1"/>
      <c r="K43" s="1"/>
      <c r="L43" s="1"/>
    </row>
    <row r="44" spans="1:12">
      <c r="A44" s="1" t="s">
        <v>109</v>
      </c>
      <c r="B44" s="1" t="s">
        <v>107</v>
      </c>
      <c r="C44" s="1" t="s">
        <v>108</v>
      </c>
      <c r="D44" s="2">
        <v>20000</v>
      </c>
      <c r="E44" s="32">
        <v>0.2</v>
      </c>
      <c r="F44" s="2">
        <f t="shared" si="3"/>
        <v>4000</v>
      </c>
      <c r="G44" s="41">
        <v>7.4999999999999997E-2</v>
      </c>
      <c r="H44" s="3">
        <f t="shared" si="4"/>
        <v>1500</v>
      </c>
      <c r="I44" s="3">
        <f t="shared" si="5"/>
        <v>2500</v>
      </c>
      <c r="J44" s="1"/>
      <c r="K44" s="1"/>
      <c r="L44" s="1"/>
    </row>
    <row r="45" spans="1:12">
      <c r="A45" s="1" t="s">
        <v>256</v>
      </c>
      <c r="B45" s="1" t="s">
        <v>107</v>
      </c>
      <c r="C45" s="1" t="s">
        <v>108</v>
      </c>
      <c r="D45" s="2">
        <v>17500</v>
      </c>
      <c r="E45" s="32">
        <v>0.2</v>
      </c>
      <c r="F45" s="2">
        <f t="shared" si="3"/>
        <v>3500</v>
      </c>
      <c r="G45" s="41">
        <v>7.4999999999999997E-2</v>
      </c>
      <c r="H45" s="3">
        <f t="shared" si="4"/>
        <v>1312.5</v>
      </c>
      <c r="I45" s="3">
        <f t="shared" si="5"/>
        <v>2187.5</v>
      </c>
      <c r="J45" s="1"/>
      <c r="K45" s="1"/>
      <c r="L45" s="1"/>
    </row>
    <row r="46" spans="1:12">
      <c r="A46" s="1" t="s">
        <v>257</v>
      </c>
      <c r="B46" s="1" t="s">
        <v>107</v>
      </c>
      <c r="C46" s="1" t="s">
        <v>108</v>
      </c>
      <c r="D46" s="2">
        <v>750</v>
      </c>
      <c r="E46" s="32">
        <v>0.2</v>
      </c>
      <c r="F46" s="2">
        <f t="shared" si="3"/>
        <v>150</v>
      </c>
      <c r="G46" s="41">
        <v>7.4999999999999997E-2</v>
      </c>
      <c r="H46" s="3">
        <f t="shared" si="4"/>
        <v>56.25</v>
      </c>
      <c r="I46" s="3">
        <f t="shared" si="5"/>
        <v>93.75</v>
      </c>
      <c r="J46" s="1"/>
      <c r="K46" s="1"/>
      <c r="L46" s="1"/>
    </row>
    <row r="47" spans="1:12">
      <c r="A47" s="1" t="s">
        <v>118</v>
      </c>
      <c r="B47" s="1" t="s">
        <v>107</v>
      </c>
      <c r="C47" s="1" t="s">
        <v>108</v>
      </c>
      <c r="D47" s="2">
        <v>75000</v>
      </c>
      <c r="E47" s="32">
        <v>0.2</v>
      </c>
      <c r="F47" s="2">
        <f t="shared" si="3"/>
        <v>15000</v>
      </c>
      <c r="G47" s="41">
        <v>0</v>
      </c>
      <c r="H47" s="3">
        <f t="shared" si="4"/>
        <v>0</v>
      </c>
      <c r="I47" s="3">
        <f t="shared" si="5"/>
        <v>15000</v>
      </c>
      <c r="J47" s="1"/>
      <c r="K47" s="1"/>
      <c r="L47" s="1"/>
    </row>
    <row r="48" spans="1:12">
      <c r="A48" s="1" t="s">
        <v>125</v>
      </c>
      <c r="B48" s="1" t="s">
        <v>107</v>
      </c>
      <c r="C48" s="1" t="s">
        <v>108</v>
      </c>
      <c r="D48" s="2">
        <v>1000</v>
      </c>
      <c r="E48" s="32">
        <v>0.2</v>
      </c>
      <c r="F48" s="2">
        <f t="shared" si="3"/>
        <v>200</v>
      </c>
      <c r="G48" s="41">
        <v>7.4999999999999997E-2</v>
      </c>
      <c r="H48" s="3">
        <f t="shared" si="4"/>
        <v>75</v>
      </c>
      <c r="I48" s="3">
        <f t="shared" si="5"/>
        <v>125</v>
      </c>
      <c r="J48" s="1"/>
      <c r="K48" s="1"/>
      <c r="L48" s="1"/>
    </row>
    <row r="49" spans="1:12">
      <c r="A49" s="1" t="s">
        <v>144</v>
      </c>
      <c r="B49" s="1" t="s">
        <v>107</v>
      </c>
      <c r="C49" s="1" t="s">
        <v>108</v>
      </c>
      <c r="D49" s="2">
        <v>25000</v>
      </c>
      <c r="E49" s="32">
        <v>0.2</v>
      </c>
      <c r="F49" s="2">
        <f t="shared" si="3"/>
        <v>5000</v>
      </c>
      <c r="G49" s="41">
        <v>0</v>
      </c>
      <c r="H49" s="3">
        <f t="shared" si="4"/>
        <v>0</v>
      </c>
      <c r="I49" s="3">
        <f t="shared" si="5"/>
        <v>5000</v>
      </c>
      <c r="J49" s="1"/>
      <c r="K49" s="1"/>
      <c r="L49" s="1"/>
    </row>
    <row r="50" spans="1:12">
      <c r="A50" s="1" t="s">
        <v>121</v>
      </c>
      <c r="B50" s="1" t="s">
        <v>107</v>
      </c>
      <c r="C50" s="1" t="s">
        <v>108</v>
      </c>
      <c r="D50" s="2">
        <v>1000</v>
      </c>
      <c r="E50" s="32">
        <v>0.2</v>
      </c>
      <c r="F50" s="2">
        <f t="shared" si="3"/>
        <v>200</v>
      </c>
      <c r="G50" s="41">
        <v>7.4999999999999997E-2</v>
      </c>
      <c r="H50" s="3">
        <f t="shared" si="4"/>
        <v>75</v>
      </c>
      <c r="I50" s="3">
        <f t="shared" si="5"/>
        <v>125</v>
      </c>
      <c r="J50" s="1"/>
      <c r="K50" s="1"/>
      <c r="L50" s="1"/>
    </row>
    <row r="51" spans="1:12">
      <c r="A51" s="11" t="s">
        <v>127</v>
      </c>
      <c r="B51" s="22" t="s">
        <v>107</v>
      </c>
      <c r="C51" s="22" t="s">
        <v>108</v>
      </c>
      <c r="D51" s="2">
        <v>3327.5</v>
      </c>
      <c r="E51" s="31">
        <v>0.2</v>
      </c>
      <c r="F51" s="7">
        <f t="shared" si="3"/>
        <v>665.5</v>
      </c>
      <c r="G51" s="36">
        <v>7.4999999999999997E-2</v>
      </c>
      <c r="H51" s="3">
        <f t="shared" si="4"/>
        <v>249.5625</v>
      </c>
      <c r="I51" s="3">
        <f t="shared" si="5"/>
        <v>415.9375</v>
      </c>
      <c r="J51" s="1"/>
      <c r="K51" s="1"/>
      <c r="L51" s="1"/>
    </row>
    <row r="52" spans="1:12">
      <c r="A52" s="11" t="s">
        <v>126</v>
      </c>
      <c r="B52" s="22" t="s">
        <v>107</v>
      </c>
      <c r="C52" s="22" t="s">
        <v>108</v>
      </c>
      <c r="D52" s="2">
        <v>1800</v>
      </c>
      <c r="E52" s="31">
        <v>0.2</v>
      </c>
      <c r="F52" s="7">
        <f t="shared" si="3"/>
        <v>360</v>
      </c>
      <c r="G52" s="36">
        <v>7.4999999999999997E-2</v>
      </c>
      <c r="H52" s="3">
        <f t="shared" si="4"/>
        <v>135</v>
      </c>
      <c r="I52" s="3">
        <f t="shared" si="5"/>
        <v>225</v>
      </c>
      <c r="J52" s="1"/>
      <c r="K52" s="1"/>
      <c r="L52" s="1"/>
    </row>
    <row r="53" spans="1:12">
      <c r="A53" s="11" t="s">
        <v>116</v>
      </c>
      <c r="B53" s="22" t="s">
        <v>107</v>
      </c>
      <c r="C53" s="22" t="s">
        <v>108</v>
      </c>
      <c r="D53" s="2">
        <v>3500</v>
      </c>
      <c r="E53" s="31">
        <v>0.2</v>
      </c>
      <c r="F53" s="7">
        <f t="shared" si="3"/>
        <v>700</v>
      </c>
      <c r="G53" s="36">
        <v>7.4999999999999997E-2</v>
      </c>
      <c r="H53" s="3">
        <f t="shared" si="4"/>
        <v>262.5</v>
      </c>
      <c r="I53" s="3">
        <f t="shared" si="5"/>
        <v>437.5</v>
      </c>
      <c r="J53" s="1"/>
      <c r="K53" s="1"/>
      <c r="L53" s="1"/>
    </row>
    <row r="54" spans="1:12">
      <c r="A54" s="11" t="s">
        <v>106</v>
      </c>
      <c r="B54" s="22" t="s">
        <v>107</v>
      </c>
      <c r="C54" s="22" t="s">
        <v>108</v>
      </c>
      <c r="D54" s="2">
        <v>17500</v>
      </c>
      <c r="E54" s="31">
        <v>0.2</v>
      </c>
      <c r="F54" s="7">
        <f t="shared" si="3"/>
        <v>3500</v>
      </c>
      <c r="G54" s="36">
        <v>7.4999999999999997E-2</v>
      </c>
      <c r="H54" s="3">
        <f t="shared" si="4"/>
        <v>1312.5</v>
      </c>
      <c r="I54" s="3">
        <f t="shared" si="5"/>
        <v>2187.5</v>
      </c>
      <c r="J54" s="1"/>
      <c r="K54" s="1"/>
      <c r="L54" s="1"/>
    </row>
    <row r="55" spans="1:12">
      <c r="A55" s="11" t="s">
        <v>124</v>
      </c>
      <c r="B55" s="22" t="s">
        <v>107</v>
      </c>
      <c r="C55" s="22" t="s">
        <v>108</v>
      </c>
      <c r="D55" s="2">
        <v>500</v>
      </c>
      <c r="E55" s="31">
        <v>0.2</v>
      </c>
      <c r="F55" s="7">
        <f t="shared" si="3"/>
        <v>100</v>
      </c>
      <c r="G55" s="36">
        <v>7.4999999999999997E-2</v>
      </c>
      <c r="H55" s="3">
        <f t="shared" si="4"/>
        <v>37.5</v>
      </c>
      <c r="I55" s="3">
        <f t="shared" si="5"/>
        <v>62.5</v>
      </c>
      <c r="J55" s="1"/>
      <c r="K55" s="1"/>
      <c r="L55" s="1"/>
    </row>
    <row r="56" spans="1:12">
      <c r="A56" s="1" t="s">
        <v>122</v>
      </c>
      <c r="B56" s="1" t="s">
        <v>107</v>
      </c>
      <c r="C56" s="1" t="s">
        <v>108</v>
      </c>
      <c r="D56" s="2">
        <v>7500</v>
      </c>
      <c r="E56" s="32">
        <v>0.2</v>
      </c>
      <c r="F56" s="2">
        <f t="shared" si="3"/>
        <v>1500</v>
      </c>
      <c r="G56" s="41">
        <v>7.4999999999999997E-2</v>
      </c>
      <c r="H56" s="3">
        <f t="shared" si="4"/>
        <v>562.5</v>
      </c>
      <c r="I56" s="3">
        <f t="shared" si="5"/>
        <v>937.5</v>
      </c>
      <c r="J56" s="135"/>
      <c r="K56" s="2"/>
      <c r="L56" s="1"/>
    </row>
    <row r="57" spans="1:12">
      <c r="A57" s="1"/>
      <c r="B57" s="1"/>
      <c r="C57" s="1"/>
      <c r="D57" s="2"/>
      <c r="E57" s="32">
        <v>0.2</v>
      </c>
      <c r="F57" s="2">
        <f t="shared" ref="F57:F104" si="6">D57*E57</f>
        <v>0</v>
      </c>
      <c r="G57" s="41">
        <v>7.4999999999999997E-2</v>
      </c>
      <c r="H57" s="3">
        <f t="shared" ref="H57:H104" si="7">G57*D57</f>
        <v>0</v>
      </c>
      <c r="I57" s="3">
        <f t="shared" ref="I57:I104" si="8">F57-H57</f>
        <v>0</v>
      </c>
      <c r="J57" s="135"/>
      <c r="K57" s="2"/>
      <c r="L57" s="1"/>
    </row>
    <row r="58" spans="1:12">
      <c r="A58" s="1"/>
      <c r="B58" s="1"/>
      <c r="C58" s="1"/>
      <c r="D58" s="2"/>
      <c r="E58" s="32">
        <v>0.2</v>
      </c>
      <c r="F58" s="2">
        <f t="shared" si="6"/>
        <v>0</v>
      </c>
      <c r="G58" s="41">
        <v>7.4999999999999997E-2</v>
      </c>
      <c r="H58" s="3">
        <f t="shared" si="7"/>
        <v>0</v>
      </c>
      <c r="I58" s="3">
        <f t="shared" si="8"/>
        <v>0</v>
      </c>
      <c r="J58" s="135"/>
      <c r="K58" s="2"/>
      <c r="L58" s="1"/>
    </row>
    <row r="59" spans="1:12">
      <c r="A59" s="1"/>
      <c r="B59" s="1"/>
      <c r="C59" s="1"/>
      <c r="D59" s="2"/>
      <c r="E59" s="32">
        <v>0.2</v>
      </c>
      <c r="F59" s="2">
        <f t="shared" si="6"/>
        <v>0</v>
      </c>
      <c r="G59" s="41">
        <v>7.4999999999999997E-2</v>
      </c>
      <c r="H59" s="3">
        <f t="shared" si="7"/>
        <v>0</v>
      </c>
      <c r="I59" s="3">
        <f t="shared" si="8"/>
        <v>0</v>
      </c>
      <c r="J59" s="135"/>
      <c r="K59" s="2"/>
      <c r="L59" s="1"/>
    </row>
    <row r="60" spans="1:12">
      <c r="A60" s="1"/>
      <c r="B60" s="1"/>
      <c r="C60" s="1"/>
      <c r="D60" s="2"/>
      <c r="E60" s="32">
        <v>0.2</v>
      </c>
      <c r="F60" s="2">
        <f t="shared" si="6"/>
        <v>0</v>
      </c>
      <c r="G60" s="41">
        <v>7.4999999999999997E-2</v>
      </c>
      <c r="H60" s="3">
        <f t="shared" si="7"/>
        <v>0</v>
      </c>
      <c r="I60" s="3">
        <f t="shared" si="8"/>
        <v>0</v>
      </c>
      <c r="J60" s="135"/>
      <c r="K60" s="2"/>
      <c r="L60" s="1"/>
    </row>
    <row r="61" spans="1:12">
      <c r="A61" s="1"/>
      <c r="B61" s="1"/>
      <c r="C61" s="1"/>
      <c r="D61" s="2"/>
      <c r="E61" s="32">
        <v>0.2</v>
      </c>
      <c r="F61" s="2">
        <f t="shared" si="6"/>
        <v>0</v>
      </c>
      <c r="G61" s="41">
        <v>7.4999999999999997E-2</v>
      </c>
      <c r="H61" s="3">
        <f t="shared" si="7"/>
        <v>0</v>
      </c>
      <c r="I61" s="3">
        <f t="shared" si="8"/>
        <v>0</v>
      </c>
      <c r="J61" s="135"/>
      <c r="K61" s="2"/>
      <c r="L61" s="1"/>
    </row>
    <row r="62" spans="1:12" ht="16" thickBot="1">
      <c r="A62" s="1"/>
      <c r="B62" s="1"/>
      <c r="C62" s="1"/>
      <c r="D62" s="2"/>
      <c r="E62" s="32">
        <v>0.2</v>
      </c>
      <c r="F62" s="2">
        <f t="shared" si="6"/>
        <v>0</v>
      </c>
      <c r="G62" s="41">
        <v>7.4999999999999997E-2</v>
      </c>
      <c r="H62" s="3">
        <f t="shared" si="7"/>
        <v>0</v>
      </c>
      <c r="I62" s="3">
        <f t="shared" si="8"/>
        <v>0</v>
      </c>
      <c r="J62" s="135"/>
      <c r="K62" s="5"/>
      <c r="L62" s="4"/>
    </row>
    <row r="63" spans="1:12" ht="16" thickBot="1">
      <c r="A63" s="8" t="s">
        <v>51</v>
      </c>
      <c r="B63" s="24"/>
      <c r="C63" s="24"/>
      <c r="D63" s="10">
        <f>SUM(D31:D62)</f>
        <v>259227.5</v>
      </c>
      <c r="E63" s="10"/>
      <c r="F63" s="10">
        <f>SUM(F31:F62)</f>
        <v>50335.5</v>
      </c>
      <c r="G63" s="10"/>
      <c r="H63" s="10">
        <f>SUM(H31:H62)</f>
        <v>11338.0625</v>
      </c>
      <c r="I63" s="10">
        <f>SUM(I31:I62)</f>
        <v>38997.4375</v>
      </c>
      <c r="J63" s="136"/>
      <c r="K63" s="132">
        <f>J231</f>
        <v>50000</v>
      </c>
      <c r="L63" s="133">
        <f>D63-K63</f>
        <v>209227.5</v>
      </c>
    </row>
    <row r="64" spans="1:12">
      <c r="A64" s="11"/>
      <c r="B64" s="22"/>
      <c r="C64" s="22"/>
      <c r="D64" s="2"/>
      <c r="E64" s="31"/>
      <c r="F64" s="7"/>
      <c r="G64" s="36"/>
      <c r="H64" s="3"/>
      <c r="I64" s="3"/>
      <c r="J64" s="135"/>
      <c r="K64" s="7"/>
      <c r="L64" s="6"/>
    </row>
    <row r="65" spans="1:12">
      <c r="A65" s="88" t="s">
        <v>52</v>
      </c>
      <c r="B65" s="22"/>
      <c r="C65" s="22"/>
      <c r="D65" s="2"/>
      <c r="E65" s="31"/>
      <c r="F65" s="7"/>
      <c r="G65" s="36"/>
      <c r="H65" s="3"/>
      <c r="I65" s="3"/>
      <c r="J65" s="135"/>
      <c r="K65" s="2"/>
      <c r="L65" s="1"/>
    </row>
    <row r="66" spans="1:12">
      <c r="A66" s="11"/>
      <c r="B66" s="22"/>
      <c r="C66" s="22"/>
      <c r="D66" s="2"/>
      <c r="E66" s="116">
        <v>0.1</v>
      </c>
      <c r="F66" s="7">
        <f>D66*E66</f>
        <v>0</v>
      </c>
      <c r="G66" s="36">
        <v>3.5000000000000003E-2</v>
      </c>
      <c r="H66" s="3">
        <f t="shared" si="7"/>
        <v>0</v>
      </c>
      <c r="I66" s="3">
        <f t="shared" si="8"/>
        <v>0</v>
      </c>
      <c r="J66" s="135"/>
      <c r="K66" s="2"/>
      <c r="L66" s="1"/>
    </row>
    <row r="67" spans="1:12">
      <c r="A67" s="11" t="s">
        <v>129</v>
      </c>
      <c r="B67" s="22" t="s">
        <v>107</v>
      </c>
      <c r="C67" s="22" t="s">
        <v>52</v>
      </c>
      <c r="D67" s="2">
        <v>45000</v>
      </c>
      <c r="E67" s="42">
        <v>0.1</v>
      </c>
      <c r="F67" s="7">
        <f t="shared" ref="F67" si="9">D67*E67</f>
        <v>4500</v>
      </c>
      <c r="G67" s="36">
        <v>3.5000000000000003E-2</v>
      </c>
      <c r="H67" s="3">
        <f t="shared" si="7"/>
        <v>1575.0000000000002</v>
      </c>
      <c r="I67" s="3">
        <f t="shared" si="8"/>
        <v>2925</v>
      </c>
      <c r="J67" s="1"/>
      <c r="K67"/>
    </row>
    <row r="68" spans="1:12">
      <c r="A68" s="11"/>
      <c r="B68" s="22"/>
      <c r="C68" s="22"/>
      <c r="D68" s="2"/>
      <c r="E68" s="116">
        <v>0.1</v>
      </c>
      <c r="F68" s="7">
        <f t="shared" ref="F68:F73" si="10">D68*E68</f>
        <v>0</v>
      </c>
      <c r="G68" s="36">
        <v>3.5000000000000003E-2</v>
      </c>
      <c r="H68" s="3">
        <f t="shared" si="7"/>
        <v>0</v>
      </c>
      <c r="I68" s="3">
        <f t="shared" si="8"/>
        <v>0</v>
      </c>
      <c r="J68" s="135"/>
      <c r="K68" s="2"/>
      <c r="L68" s="1"/>
    </row>
    <row r="69" spans="1:12">
      <c r="A69" s="11"/>
      <c r="B69" s="22"/>
      <c r="C69" s="22"/>
      <c r="D69" s="2"/>
      <c r="E69" s="116">
        <v>0.1</v>
      </c>
      <c r="F69" s="7">
        <f t="shared" si="10"/>
        <v>0</v>
      </c>
      <c r="G69" s="36">
        <v>3.5000000000000003E-2</v>
      </c>
      <c r="H69" s="3">
        <f t="shared" si="7"/>
        <v>0</v>
      </c>
      <c r="I69" s="3">
        <f t="shared" si="8"/>
        <v>0</v>
      </c>
      <c r="J69" s="135"/>
      <c r="K69" s="2"/>
      <c r="L69" s="1"/>
    </row>
    <row r="70" spans="1:12">
      <c r="A70" s="11"/>
      <c r="B70" s="22"/>
      <c r="C70" s="22"/>
      <c r="D70" s="2"/>
      <c r="E70" s="116">
        <v>0.1</v>
      </c>
      <c r="F70" s="7">
        <f t="shared" si="10"/>
        <v>0</v>
      </c>
      <c r="G70" s="36">
        <v>3.5000000000000003E-2</v>
      </c>
      <c r="H70" s="3">
        <f t="shared" si="7"/>
        <v>0</v>
      </c>
      <c r="I70" s="3">
        <f t="shared" si="8"/>
        <v>0</v>
      </c>
      <c r="J70" s="135"/>
      <c r="K70" s="2"/>
      <c r="L70" s="1"/>
    </row>
    <row r="71" spans="1:12">
      <c r="A71" s="11"/>
      <c r="B71" s="22"/>
      <c r="C71" s="22"/>
      <c r="D71" s="2"/>
      <c r="E71" s="116">
        <v>0.1</v>
      </c>
      <c r="F71" s="7">
        <f t="shared" si="10"/>
        <v>0</v>
      </c>
      <c r="G71" s="36">
        <v>3.5000000000000003E-2</v>
      </c>
      <c r="H71" s="3">
        <f t="shared" si="7"/>
        <v>0</v>
      </c>
      <c r="I71" s="3">
        <f t="shared" si="8"/>
        <v>0</v>
      </c>
      <c r="J71" s="135"/>
      <c r="K71" s="2"/>
      <c r="L71" s="1"/>
    </row>
    <row r="72" spans="1:12">
      <c r="A72" s="11"/>
      <c r="B72" s="22"/>
      <c r="C72" s="22"/>
      <c r="D72" s="2"/>
      <c r="E72" s="116">
        <v>0.1</v>
      </c>
      <c r="F72" s="7">
        <f t="shared" si="10"/>
        <v>0</v>
      </c>
      <c r="G72" s="36">
        <v>3.5000000000000003E-2</v>
      </c>
      <c r="H72" s="3">
        <f t="shared" si="7"/>
        <v>0</v>
      </c>
      <c r="I72" s="3">
        <f t="shared" si="8"/>
        <v>0</v>
      </c>
      <c r="J72" s="135"/>
      <c r="K72" s="2"/>
      <c r="L72" s="1"/>
    </row>
    <row r="73" spans="1:12">
      <c r="A73" s="11"/>
      <c r="B73" s="22"/>
      <c r="C73" s="22"/>
      <c r="D73" s="2"/>
      <c r="E73" s="116">
        <v>0.1</v>
      </c>
      <c r="F73" s="7">
        <f t="shared" si="10"/>
        <v>0</v>
      </c>
      <c r="G73" s="36">
        <v>3.5000000000000003E-2</v>
      </c>
      <c r="H73" s="3">
        <f t="shared" si="7"/>
        <v>0</v>
      </c>
      <c r="I73" s="3">
        <f t="shared" si="8"/>
        <v>0</v>
      </c>
      <c r="J73" s="135"/>
      <c r="K73" s="2"/>
      <c r="L73" s="1"/>
    </row>
    <row r="74" spans="1:12" ht="16" thickBot="1">
      <c r="A74" s="11"/>
      <c r="B74" s="22"/>
      <c r="C74" s="22"/>
      <c r="D74" s="2"/>
      <c r="E74" s="116">
        <v>0.1</v>
      </c>
      <c r="F74" s="7">
        <f t="shared" si="6"/>
        <v>0</v>
      </c>
      <c r="G74" s="36">
        <v>3.5000000000000003E-2</v>
      </c>
      <c r="H74" s="3">
        <f t="shared" si="7"/>
        <v>0</v>
      </c>
      <c r="I74" s="3">
        <f t="shared" si="8"/>
        <v>0</v>
      </c>
      <c r="J74" s="135"/>
      <c r="K74" s="5"/>
      <c r="L74" s="4"/>
    </row>
    <row r="75" spans="1:12" ht="16" thickBot="1">
      <c r="A75" s="8" t="s">
        <v>53</v>
      </c>
      <c r="B75" s="24"/>
      <c r="C75" s="24"/>
      <c r="D75" s="10">
        <f>SUM(D66:D74)</f>
        <v>45000</v>
      </c>
      <c r="E75" s="10"/>
      <c r="F75" s="10">
        <f>SUM(F66:F74)</f>
        <v>4500</v>
      </c>
      <c r="G75" s="10"/>
      <c r="H75" s="10">
        <f>SUM(H66:H74)</f>
        <v>1575.0000000000002</v>
      </c>
      <c r="I75" s="10">
        <f>SUM(I66:I74)</f>
        <v>2925</v>
      </c>
      <c r="J75" s="136"/>
      <c r="K75" s="132">
        <f>J229</f>
        <v>800000</v>
      </c>
      <c r="L75" s="133">
        <f>D75-K75</f>
        <v>-755000</v>
      </c>
    </row>
    <row r="76" spans="1:12">
      <c r="A76" s="90" t="s">
        <v>54</v>
      </c>
      <c r="B76" s="22"/>
      <c r="C76" s="22"/>
      <c r="D76" s="2"/>
      <c r="E76" s="31"/>
      <c r="F76" s="7"/>
      <c r="G76" s="36"/>
      <c r="H76" s="3"/>
      <c r="I76" s="3"/>
      <c r="J76" s="135"/>
      <c r="K76" s="7"/>
      <c r="L76" s="6"/>
    </row>
    <row r="77" spans="1:12">
      <c r="A77" s="11"/>
      <c r="B77" s="22"/>
      <c r="C77" s="22"/>
      <c r="D77" s="2"/>
      <c r="E77" s="117">
        <v>0.2</v>
      </c>
      <c r="F77" s="7">
        <f t="shared" si="6"/>
        <v>0</v>
      </c>
      <c r="G77" s="36">
        <v>7.4999999999999997E-2</v>
      </c>
      <c r="H77" s="3">
        <f>G77*D77</f>
        <v>0</v>
      </c>
      <c r="I77" s="3">
        <f>F77-H77</f>
        <v>0</v>
      </c>
      <c r="J77" s="135"/>
      <c r="K77" s="2"/>
      <c r="L77" s="1"/>
    </row>
    <row r="78" spans="1:12">
      <c r="A78" s="11" t="s">
        <v>261</v>
      </c>
      <c r="B78" s="22" t="s">
        <v>23</v>
      </c>
      <c r="C78" s="22" t="s">
        <v>23</v>
      </c>
      <c r="D78" s="2">
        <v>0</v>
      </c>
      <c r="E78" s="86">
        <v>0.2</v>
      </c>
      <c r="F78" s="7">
        <f t="shared" si="6"/>
        <v>0</v>
      </c>
      <c r="G78" s="36">
        <v>7.4999999999999997E-2</v>
      </c>
      <c r="H78" s="3">
        <f>G78*D78</f>
        <v>0</v>
      </c>
      <c r="I78" s="3">
        <f t="shared" ref="I78" si="11">F78-H78</f>
        <v>0</v>
      </c>
      <c r="J78" s="1"/>
      <c r="K78"/>
    </row>
    <row r="79" spans="1:12">
      <c r="A79" s="13" t="s">
        <v>262</v>
      </c>
      <c r="B79" s="23"/>
      <c r="C79" s="22"/>
      <c r="D79" s="2"/>
      <c r="E79" s="117">
        <v>0.2</v>
      </c>
      <c r="F79" s="7">
        <f t="shared" si="6"/>
        <v>0</v>
      </c>
      <c r="G79" s="36">
        <v>7.4999999999999997E-2</v>
      </c>
      <c r="H79" s="3">
        <f t="shared" ref="H79:H85" si="12">G79*D79</f>
        <v>0</v>
      </c>
      <c r="I79" s="3">
        <f t="shared" ref="I79:I84" si="13">F79-H79</f>
        <v>0</v>
      </c>
      <c r="J79" s="143"/>
      <c r="K79" s="2"/>
      <c r="L79" s="1"/>
    </row>
    <row r="80" spans="1:12">
      <c r="A80" s="13" t="s">
        <v>263</v>
      </c>
      <c r="B80" s="23"/>
      <c r="C80" s="22"/>
      <c r="D80" s="2"/>
      <c r="E80" s="117">
        <v>0.2</v>
      </c>
      <c r="F80" s="7">
        <f t="shared" si="6"/>
        <v>0</v>
      </c>
      <c r="G80" s="36">
        <v>7.4999999999999997E-2</v>
      </c>
      <c r="H80" s="3">
        <f t="shared" si="12"/>
        <v>0</v>
      </c>
      <c r="I80" s="3">
        <f t="shared" si="13"/>
        <v>0</v>
      </c>
      <c r="J80" s="143"/>
      <c r="K80" s="2"/>
      <c r="L80" s="1"/>
    </row>
    <row r="81" spans="1:12">
      <c r="A81" s="13" t="s">
        <v>264</v>
      </c>
      <c r="B81" s="23"/>
      <c r="C81" s="22"/>
      <c r="D81" s="2"/>
      <c r="E81" s="117">
        <v>0.2</v>
      </c>
      <c r="F81" s="7">
        <f t="shared" si="6"/>
        <v>0</v>
      </c>
      <c r="G81" s="36">
        <v>7.4999999999999997E-2</v>
      </c>
      <c r="H81" s="3">
        <f t="shared" si="12"/>
        <v>0</v>
      </c>
      <c r="I81" s="3">
        <f t="shared" si="13"/>
        <v>0</v>
      </c>
      <c r="J81" s="143"/>
      <c r="K81" s="2"/>
      <c r="L81" s="1"/>
    </row>
    <row r="82" spans="1:12">
      <c r="A82" s="13"/>
      <c r="B82" s="23"/>
      <c r="C82" s="22"/>
      <c r="D82" s="2"/>
      <c r="E82" s="117">
        <v>0.2</v>
      </c>
      <c r="F82" s="7">
        <f t="shared" si="6"/>
        <v>0</v>
      </c>
      <c r="G82" s="36">
        <v>7.4999999999999997E-2</v>
      </c>
      <c r="H82" s="3">
        <f t="shared" si="12"/>
        <v>0</v>
      </c>
      <c r="I82" s="3">
        <f t="shared" si="13"/>
        <v>0</v>
      </c>
      <c r="J82" s="143"/>
      <c r="K82" s="2"/>
      <c r="L82" s="1"/>
    </row>
    <row r="83" spans="1:12">
      <c r="A83" s="13"/>
      <c r="B83" s="23"/>
      <c r="C83" s="22"/>
      <c r="D83" s="2"/>
      <c r="E83" s="117">
        <v>0.2</v>
      </c>
      <c r="F83" s="7">
        <f t="shared" si="6"/>
        <v>0</v>
      </c>
      <c r="G83" s="36">
        <v>7.4999999999999997E-2</v>
      </c>
      <c r="H83" s="3">
        <f t="shared" si="12"/>
        <v>0</v>
      </c>
      <c r="I83" s="3">
        <f t="shared" si="13"/>
        <v>0</v>
      </c>
      <c r="J83" s="143"/>
      <c r="K83" s="2"/>
      <c r="L83" s="1"/>
    </row>
    <row r="84" spans="1:12">
      <c r="A84" s="13"/>
      <c r="B84" s="23"/>
      <c r="C84" s="22"/>
      <c r="D84" s="2"/>
      <c r="E84" s="117">
        <v>0.2</v>
      </c>
      <c r="F84" s="7">
        <f t="shared" si="6"/>
        <v>0</v>
      </c>
      <c r="G84" s="36">
        <v>7.4999999999999997E-2</v>
      </c>
      <c r="H84" s="3">
        <f t="shared" si="12"/>
        <v>0</v>
      </c>
      <c r="I84" s="3">
        <f t="shared" si="13"/>
        <v>0</v>
      </c>
      <c r="J84" s="143"/>
      <c r="K84" s="2"/>
      <c r="L84" s="1"/>
    </row>
    <row r="85" spans="1:12" ht="16" thickBot="1">
      <c r="A85" s="13"/>
      <c r="B85" s="23"/>
      <c r="C85" s="22"/>
      <c r="D85" s="2"/>
      <c r="E85" s="117">
        <v>0.2</v>
      </c>
      <c r="F85" s="7">
        <f t="shared" si="6"/>
        <v>0</v>
      </c>
      <c r="G85" s="36">
        <v>7.4999999999999997E-2</v>
      </c>
      <c r="H85" s="3">
        <f t="shared" si="12"/>
        <v>0</v>
      </c>
      <c r="I85" s="3">
        <f t="shared" si="8"/>
        <v>0</v>
      </c>
      <c r="J85" s="143"/>
      <c r="K85" s="5"/>
      <c r="L85" s="4"/>
    </row>
    <row r="86" spans="1:12" ht="16" thickBot="1">
      <c r="A86" s="8" t="s">
        <v>55</v>
      </c>
      <c r="B86" s="24"/>
      <c r="C86" s="24"/>
      <c r="D86" s="10">
        <f>SUM(D77:D85)</f>
        <v>0</v>
      </c>
      <c r="E86" s="10"/>
      <c r="F86" s="10">
        <f>SUM(F77:F85)</f>
        <v>0</v>
      </c>
      <c r="G86" s="10"/>
      <c r="H86" s="10">
        <f>SUM(H77:H85)</f>
        <v>0</v>
      </c>
      <c r="I86" s="10">
        <f>SUM(I77:I85)</f>
        <v>0</v>
      </c>
      <c r="J86" s="136"/>
      <c r="K86" s="132">
        <f>J233</f>
        <v>30000</v>
      </c>
      <c r="L86" s="133">
        <f>D86-K86</f>
        <v>-30000</v>
      </c>
    </row>
    <row r="87" spans="1:12">
      <c r="A87" s="13"/>
      <c r="B87" s="23"/>
      <c r="C87" s="22"/>
      <c r="D87" s="2"/>
      <c r="E87" s="31"/>
      <c r="F87" s="7">
        <f t="shared" si="6"/>
        <v>0</v>
      </c>
      <c r="G87" s="41"/>
      <c r="H87" s="3">
        <f t="shared" si="7"/>
        <v>0</v>
      </c>
      <c r="I87" s="3">
        <f t="shared" si="8"/>
        <v>0</v>
      </c>
      <c r="J87" s="143"/>
      <c r="K87" s="7"/>
      <c r="L87" s="6"/>
    </row>
    <row r="88" spans="1:12">
      <c r="A88" s="11" t="s">
        <v>56</v>
      </c>
      <c r="B88" s="1"/>
      <c r="C88" s="1"/>
      <c r="D88" s="2"/>
      <c r="E88" s="32">
        <v>0.15</v>
      </c>
      <c r="F88" s="2">
        <f>E88*D88</f>
        <v>0</v>
      </c>
      <c r="G88" s="41">
        <v>7.4999999999999997E-2</v>
      </c>
      <c r="H88" s="3">
        <f>G88*D88</f>
        <v>0</v>
      </c>
      <c r="I88" s="3">
        <f>F88-H88</f>
        <v>0</v>
      </c>
      <c r="J88" s="135"/>
      <c r="K88" s="2"/>
      <c r="L88" s="1"/>
    </row>
    <row r="89" spans="1:12">
      <c r="A89" s="11"/>
      <c r="B89" s="1"/>
      <c r="C89" s="1"/>
      <c r="D89" s="2"/>
      <c r="E89" s="32">
        <v>0.15</v>
      </c>
      <c r="F89" s="2">
        <f t="shared" ref="F89:F93" si="14">E89*D89</f>
        <v>0</v>
      </c>
      <c r="G89" s="41">
        <v>7.4999999999999997E-2</v>
      </c>
      <c r="H89" s="3">
        <f t="shared" ref="H89:H93" si="15">G89*D89</f>
        <v>0</v>
      </c>
      <c r="I89" s="3">
        <f t="shared" ref="I89:I93" si="16">F89-H89</f>
        <v>0</v>
      </c>
      <c r="J89" s="135"/>
      <c r="K89" s="2"/>
      <c r="L89" s="1"/>
    </row>
    <row r="90" spans="1:12">
      <c r="A90" s="11"/>
      <c r="B90" s="1"/>
      <c r="C90" s="1"/>
      <c r="D90" s="2"/>
      <c r="E90" s="32">
        <v>0.15</v>
      </c>
      <c r="F90" s="2">
        <f t="shared" si="14"/>
        <v>0</v>
      </c>
      <c r="G90" s="41">
        <v>7.4999999999999997E-2</v>
      </c>
      <c r="H90" s="3">
        <f t="shared" si="15"/>
        <v>0</v>
      </c>
      <c r="I90" s="3">
        <f t="shared" si="16"/>
        <v>0</v>
      </c>
      <c r="J90" s="135"/>
      <c r="K90" s="2"/>
      <c r="L90" s="1"/>
    </row>
    <row r="91" spans="1:12">
      <c r="A91" s="11"/>
      <c r="B91" s="1"/>
      <c r="C91" s="1"/>
      <c r="D91" s="2"/>
      <c r="E91" s="32">
        <v>0.15</v>
      </c>
      <c r="F91" s="2">
        <f t="shared" si="14"/>
        <v>0</v>
      </c>
      <c r="G91" s="41">
        <v>7.4999999999999997E-2</v>
      </c>
      <c r="H91" s="3">
        <f t="shared" si="15"/>
        <v>0</v>
      </c>
      <c r="I91" s="3">
        <f t="shared" si="16"/>
        <v>0</v>
      </c>
      <c r="J91" s="135"/>
      <c r="K91" s="2"/>
      <c r="L91" s="1"/>
    </row>
    <row r="92" spans="1:12">
      <c r="A92" s="11"/>
      <c r="B92" s="1"/>
      <c r="C92" s="1"/>
      <c r="D92" s="2"/>
      <c r="E92" s="32">
        <v>0.15</v>
      </c>
      <c r="F92" s="2">
        <f t="shared" si="14"/>
        <v>0</v>
      </c>
      <c r="G92" s="41">
        <v>7.4999999999999997E-2</v>
      </c>
      <c r="H92" s="3">
        <f t="shared" si="15"/>
        <v>0</v>
      </c>
      <c r="I92" s="3">
        <f t="shared" si="16"/>
        <v>0</v>
      </c>
      <c r="J92" s="135"/>
      <c r="K92" s="2"/>
      <c r="L92" s="1"/>
    </row>
    <row r="93" spans="1:12" ht="16" thickBot="1">
      <c r="A93" s="13"/>
      <c r="B93" s="4"/>
      <c r="C93" s="4"/>
      <c r="D93" s="5"/>
      <c r="E93" s="33">
        <v>0.15</v>
      </c>
      <c r="F93" s="5">
        <f t="shared" si="14"/>
        <v>0</v>
      </c>
      <c r="G93" s="41">
        <v>7.4999999999999997E-2</v>
      </c>
      <c r="H93" s="44">
        <f t="shared" si="15"/>
        <v>0</v>
      </c>
      <c r="I93" s="44">
        <f t="shared" si="16"/>
        <v>0</v>
      </c>
      <c r="J93" s="143"/>
      <c r="K93" s="5"/>
      <c r="L93" s="4"/>
    </row>
    <row r="94" spans="1:12" ht="16" thickBot="1">
      <c r="A94" s="8" t="s">
        <v>57</v>
      </c>
      <c r="B94" s="9"/>
      <c r="C94" s="9"/>
      <c r="D94" s="10">
        <f>SUM(D88:D93)</f>
        <v>0</v>
      </c>
      <c r="E94" s="10"/>
      <c r="F94" s="10">
        <f>SUM(F88:F93)</f>
        <v>0</v>
      </c>
      <c r="G94" s="10"/>
      <c r="H94" s="10">
        <f t="shared" ref="H94" si="17">SUM(H88:H93)</f>
        <v>0</v>
      </c>
      <c r="I94" s="10">
        <f>SUM(I88:I93)</f>
        <v>0</v>
      </c>
      <c r="J94" s="131"/>
      <c r="K94" s="132">
        <f>J251</f>
        <v>20000</v>
      </c>
      <c r="L94" s="133">
        <f>D94-K94</f>
        <v>-20000</v>
      </c>
    </row>
    <row r="95" spans="1:12">
      <c r="A95" s="13"/>
      <c r="B95" s="23"/>
      <c r="C95" s="22"/>
      <c r="D95" s="2"/>
      <c r="E95" s="31"/>
      <c r="F95" s="7">
        <f t="shared" si="6"/>
        <v>0</v>
      </c>
      <c r="G95" s="41"/>
      <c r="H95" s="3">
        <f t="shared" si="7"/>
        <v>0</v>
      </c>
      <c r="I95" s="3">
        <f t="shared" si="8"/>
        <v>0</v>
      </c>
      <c r="J95" s="143"/>
      <c r="K95" s="7"/>
      <c r="L95" s="6"/>
    </row>
    <row r="96" spans="1:12">
      <c r="A96" s="11" t="s">
        <v>266</v>
      </c>
      <c r="B96" s="1"/>
      <c r="C96" s="1"/>
      <c r="D96" s="2"/>
      <c r="E96" s="32"/>
      <c r="F96" s="2"/>
      <c r="G96" s="41"/>
      <c r="H96" s="3"/>
      <c r="I96" s="3"/>
      <c r="J96" s="135"/>
      <c r="K96" s="2"/>
      <c r="L96" s="1"/>
    </row>
    <row r="97" spans="1:12">
      <c r="A97" s="11"/>
      <c r="B97" s="1"/>
      <c r="C97" s="1"/>
      <c r="D97" s="2"/>
      <c r="E97" s="32"/>
      <c r="F97" s="2"/>
      <c r="G97" s="41"/>
      <c r="H97" s="3"/>
      <c r="I97" s="3"/>
      <c r="J97" s="135"/>
      <c r="K97" s="2"/>
      <c r="L97" s="1"/>
    </row>
    <row r="98" spans="1:12">
      <c r="A98" s="11" t="s">
        <v>268</v>
      </c>
      <c r="B98" s="1"/>
      <c r="C98" s="1"/>
      <c r="D98" s="2">
        <v>9000</v>
      </c>
      <c r="E98" s="32">
        <v>0.2</v>
      </c>
      <c r="F98" s="2">
        <f>E98*D98</f>
        <v>1800</v>
      </c>
      <c r="G98" s="41">
        <v>7.4999999999999997E-2</v>
      </c>
      <c r="H98" s="3">
        <f>G98*D98</f>
        <v>675</v>
      </c>
      <c r="I98" s="3">
        <f>F98-H98</f>
        <v>1125</v>
      </c>
      <c r="J98" s="135"/>
      <c r="K98" s="2"/>
      <c r="L98" s="1"/>
    </row>
    <row r="99" spans="1:12">
      <c r="A99" s="11" t="s">
        <v>269</v>
      </c>
      <c r="B99" s="1"/>
      <c r="C99" s="1"/>
      <c r="D99" s="2">
        <v>9000</v>
      </c>
      <c r="E99" s="32">
        <v>0.2</v>
      </c>
      <c r="F99" s="2">
        <f t="shared" ref="F99:F101" si="18">E99*D99</f>
        <v>1800</v>
      </c>
      <c r="G99" s="41">
        <v>7.4999999999999997E-2</v>
      </c>
      <c r="H99" s="3">
        <f t="shared" ref="H99:H101" si="19">G99*D99</f>
        <v>675</v>
      </c>
      <c r="I99" s="3">
        <f t="shared" ref="I99:I101" si="20">F99-H99</f>
        <v>1125</v>
      </c>
      <c r="J99" s="135"/>
      <c r="K99" s="2"/>
      <c r="L99" s="1"/>
    </row>
    <row r="100" spans="1:12">
      <c r="A100" s="11"/>
      <c r="B100" s="1"/>
      <c r="C100" s="1"/>
      <c r="D100" s="2"/>
      <c r="E100" s="32">
        <v>0.15</v>
      </c>
      <c r="F100" s="2">
        <f t="shared" si="18"/>
        <v>0</v>
      </c>
      <c r="G100" s="41">
        <v>7.4999999999999997E-2</v>
      </c>
      <c r="H100" s="3">
        <f t="shared" si="19"/>
        <v>0</v>
      </c>
      <c r="I100" s="3">
        <f t="shared" si="20"/>
        <v>0</v>
      </c>
      <c r="J100" s="135"/>
      <c r="K100" s="2"/>
      <c r="L100" s="1"/>
    </row>
    <row r="101" spans="1:12" ht="16" thickBot="1">
      <c r="A101" s="13"/>
      <c r="B101" s="4"/>
      <c r="C101" s="4"/>
      <c r="D101" s="5"/>
      <c r="E101" s="33">
        <v>0.15</v>
      </c>
      <c r="F101" s="5">
        <f t="shared" si="18"/>
        <v>0</v>
      </c>
      <c r="G101" s="41">
        <v>7.4999999999999997E-2</v>
      </c>
      <c r="H101" s="44">
        <f t="shared" si="19"/>
        <v>0</v>
      </c>
      <c r="I101" s="44">
        <f t="shared" si="20"/>
        <v>0</v>
      </c>
      <c r="J101" s="143"/>
      <c r="K101" s="5"/>
      <c r="L101" s="4"/>
    </row>
    <row r="102" spans="1:12" ht="16" thickBot="1">
      <c r="A102" s="8" t="s">
        <v>267</v>
      </c>
      <c r="B102" s="9"/>
      <c r="C102" s="9"/>
      <c r="D102" s="10">
        <f>SUM(D96:D101)</f>
        <v>18000</v>
      </c>
      <c r="E102" s="10"/>
      <c r="F102" s="10">
        <f>SUM(F96:F101)</f>
        <v>3600</v>
      </c>
      <c r="G102" s="10"/>
      <c r="H102" s="10">
        <f t="shared" ref="H102" si="21">SUM(H96:H101)</f>
        <v>1350</v>
      </c>
      <c r="I102" s="10">
        <f>SUM(I96:I101)</f>
        <v>2250</v>
      </c>
      <c r="J102" s="131"/>
      <c r="K102" s="132">
        <f>J259</f>
        <v>0</v>
      </c>
      <c r="L102" s="133">
        <f>D102-K102</f>
        <v>18000</v>
      </c>
    </row>
    <row r="103" spans="1:12">
      <c r="A103" s="13"/>
      <c r="B103" s="23"/>
      <c r="C103" s="23"/>
      <c r="D103" s="2"/>
      <c r="E103" s="31"/>
      <c r="F103" s="7">
        <f t="shared" si="6"/>
        <v>0</v>
      </c>
      <c r="G103" s="41"/>
      <c r="H103" s="3">
        <f t="shared" si="7"/>
        <v>0</v>
      </c>
      <c r="I103" s="3">
        <f t="shared" si="8"/>
        <v>0</v>
      </c>
      <c r="J103" s="143"/>
      <c r="K103" s="2"/>
      <c r="L103" s="1"/>
    </row>
    <row r="104" spans="1:12" ht="16" thickBot="1">
      <c r="A104" s="13"/>
      <c r="B104" s="23"/>
      <c r="C104" s="23"/>
      <c r="D104" s="5"/>
      <c r="E104" s="37"/>
      <c r="F104" s="43">
        <f t="shared" si="6"/>
        <v>0</v>
      </c>
      <c r="G104" s="33"/>
      <c r="H104" s="44">
        <f t="shared" si="7"/>
        <v>0</v>
      </c>
      <c r="I104" s="3">
        <f t="shared" si="8"/>
        <v>0</v>
      </c>
      <c r="J104" s="143"/>
      <c r="K104" s="2"/>
      <c r="L104" s="1"/>
    </row>
    <row r="105" spans="1:12" ht="16" thickBot="1">
      <c r="A105" s="126" t="s">
        <v>58</v>
      </c>
      <c r="B105" s="127"/>
      <c r="C105" s="127"/>
      <c r="D105" s="128">
        <f>D94+D86+D75+D63+D102</f>
        <v>322227.5</v>
      </c>
      <c r="E105" s="128"/>
      <c r="F105" s="128">
        <f>F94+F86+F75+F63</f>
        <v>54835.5</v>
      </c>
      <c r="G105" s="128"/>
      <c r="H105" s="128">
        <f>H94+H86+H75+H63+H102</f>
        <v>14263.0625</v>
      </c>
      <c r="I105" s="128">
        <f>I94+I86+I75+I63+I102</f>
        <v>44172.4375</v>
      </c>
      <c r="J105" s="128"/>
      <c r="K105" s="144">
        <f>K94+K86+K75+K63</f>
        <v>900000</v>
      </c>
      <c r="L105" s="144">
        <f t="shared" ref="L105" si="22">L94+L86+L75+L63</f>
        <v>-595772.5</v>
      </c>
    </row>
    <row r="106" spans="1:12" ht="16" thickBot="1">
      <c r="A106" s="268"/>
      <c r="B106" s="268"/>
      <c r="C106" s="268"/>
      <c r="D106" s="268"/>
      <c r="E106" s="268"/>
      <c r="F106" s="268"/>
      <c r="G106" s="268"/>
      <c r="H106" s="268"/>
      <c r="I106" s="268"/>
      <c r="J106" s="268"/>
    </row>
    <row r="107" spans="1:12" s="87" customFormat="1" ht="32" thickBot="1">
      <c r="A107" s="269" t="s">
        <v>59</v>
      </c>
      <c r="B107" s="270"/>
      <c r="C107" s="270"/>
      <c r="D107" s="270"/>
      <c r="E107" s="270"/>
      <c r="F107" s="270"/>
      <c r="G107" s="270"/>
      <c r="H107" s="270"/>
      <c r="I107" s="270"/>
      <c r="J107" s="271"/>
      <c r="K107" s="152" t="s">
        <v>7</v>
      </c>
      <c r="L107" s="153" t="s">
        <v>36</v>
      </c>
    </row>
    <row r="108" spans="1:12" s="20" customFormat="1" ht="35.25" customHeight="1" thickBot="1">
      <c r="A108" s="25" t="s">
        <v>37</v>
      </c>
      <c r="B108" s="28" t="s">
        <v>38</v>
      </c>
      <c r="C108" s="30" t="s">
        <v>9</v>
      </c>
      <c r="D108" s="28" t="s">
        <v>3</v>
      </c>
      <c r="E108" s="30" t="s">
        <v>46</v>
      </c>
      <c r="F108" s="30" t="s">
        <v>47</v>
      </c>
      <c r="G108" s="30" t="s">
        <v>48</v>
      </c>
      <c r="H108" s="28" t="s">
        <v>49</v>
      </c>
      <c r="I108" s="30" t="s">
        <v>43</v>
      </c>
      <c r="J108" s="150" t="s">
        <v>44</v>
      </c>
      <c r="K108" s="137"/>
      <c r="L108" s="138"/>
    </row>
    <row r="109" spans="1:12" s="20" customFormat="1" ht="19.5" customHeight="1">
      <c r="A109" s="19"/>
      <c r="B109" s="39"/>
      <c r="C109" s="40"/>
      <c r="D109" s="39"/>
      <c r="E109" s="40"/>
      <c r="F109" s="40"/>
      <c r="G109" s="40"/>
      <c r="H109" s="39"/>
      <c r="I109" s="40"/>
      <c r="J109" s="151"/>
      <c r="K109" s="137"/>
      <c r="L109" s="138"/>
    </row>
    <row r="110" spans="1:12">
      <c r="A110" s="89" t="s">
        <v>60</v>
      </c>
      <c r="B110" s="1"/>
      <c r="C110" s="1"/>
      <c r="D110" s="2"/>
      <c r="E110" s="32">
        <v>0.15</v>
      </c>
      <c r="F110" s="2">
        <f>E110*D110</f>
        <v>0</v>
      </c>
      <c r="G110" s="41">
        <v>0.05</v>
      </c>
      <c r="H110" s="3">
        <f>G110*D110</f>
        <v>0</v>
      </c>
      <c r="I110" s="3">
        <f>F110-H110</f>
        <v>0</v>
      </c>
      <c r="J110" s="135"/>
      <c r="K110" s="2"/>
      <c r="L110" s="1"/>
    </row>
    <row r="111" spans="1:12">
      <c r="A111" s="11"/>
      <c r="B111" s="1"/>
      <c r="C111" s="1"/>
      <c r="D111" s="2"/>
      <c r="E111" s="32">
        <v>0.15</v>
      </c>
      <c r="F111" s="2">
        <f t="shared" ref="F111:F115" si="23">E111*D111</f>
        <v>0</v>
      </c>
      <c r="G111" s="41">
        <v>0.05</v>
      </c>
      <c r="H111" s="3">
        <f t="shared" ref="H111:H115" si="24">G111*D111</f>
        <v>0</v>
      </c>
      <c r="I111" s="3">
        <f t="shared" ref="I111:I115" si="25">F111-H111</f>
        <v>0</v>
      </c>
      <c r="J111" s="135"/>
      <c r="K111" s="2"/>
      <c r="L111" s="1"/>
    </row>
    <row r="112" spans="1:12">
      <c r="A112" s="11"/>
      <c r="B112" s="1"/>
      <c r="C112" s="1"/>
      <c r="D112" s="2"/>
      <c r="E112" s="32">
        <v>0.15</v>
      </c>
      <c r="F112" s="2">
        <f t="shared" si="23"/>
        <v>0</v>
      </c>
      <c r="G112" s="41">
        <v>0.05</v>
      </c>
      <c r="H112" s="3">
        <f t="shared" si="24"/>
        <v>0</v>
      </c>
      <c r="I112" s="3">
        <f t="shared" si="25"/>
        <v>0</v>
      </c>
      <c r="J112" s="135"/>
      <c r="K112" s="2"/>
      <c r="L112" s="1"/>
    </row>
    <row r="113" spans="1:12">
      <c r="A113" s="11"/>
      <c r="B113" s="1"/>
      <c r="C113" s="1"/>
      <c r="D113" s="2"/>
      <c r="E113" s="32">
        <v>0.15</v>
      </c>
      <c r="F113" s="2">
        <f t="shared" si="23"/>
        <v>0</v>
      </c>
      <c r="G113" s="41">
        <v>0.05</v>
      </c>
      <c r="H113" s="3">
        <f t="shared" si="24"/>
        <v>0</v>
      </c>
      <c r="I113" s="3">
        <f t="shared" si="25"/>
        <v>0</v>
      </c>
      <c r="J113" s="135"/>
      <c r="K113" s="2"/>
      <c r="L113" s="1"/>
    </row>
    <row r="114" spans="1:12">
      <c r="A114" s="11"/>
      <c r="B114" s="1"/>
      <c r="C114" s="1"/>
      <c r="D114" s="2"/>
      <c r="E114" s="32">
        <v>0.15</v>
      </c>
      <c r="F114" s="2">
        <f t="shared" si="23"/>
        <v>0</v>
      </c>
      <c r="G114" s="41">
        <v>0.05</v>
      </c>
      <c r="H114" s="3">
        <f t="shared" si="24"/>
        <v>0</v>
      </c>
      <c r="I114" s="3">
        <f t="shared" si="25"/>
        <v>0</v>
      </c>
      <c r="J114" s="135"/>
      <c r="K114" s="2"/>
      <c r="L114" s="1"/>
    </row>
    <row r="115" spans="1:12" ht="16" thickBot="1">
      <c r="A115" s="13"/>
      <c r="B115" s="4"/>
      <c r="C115" s="4"/>
      <c r="D115" s="5"/>
      <c r="E115" s="33">
        <v>0.15</v>
      </c>
      <c r="F115" s="5">
        <f t="shared" si="23"/>
        <v>0</v>
      </c>
      <c r="G115" s="118">
        <v>0.05</v>
      </c>
      <c r="H115" s="44">
        <f t="shared" si="24"/>
        <v>0</v>
      </c>
      <c r="I115" s="44">
        <f t="shared" si="25"/>
        <v>0</v>
      </c>
      <c r="J115" s="143"/>
      <c r="K115" s="5"/>
      <c r="L115" s="4"/>
    </row>
    <row r="116" spans="1:12" ht="16" thickBot="1">
      <c r="A116" s="8" t="s">
        <v>61</v>
      </c>
      <c r="B116" s="9"/>
      <c r="C116" s="9"/>
      <c r="D116" s="10">
        <f>SUM(D110:D115)</f>
        <v>0</v>
      </c>
      <c r="E116" s="10"/>
      <c r="F116" s="10">
        <f t="shared" ref="F116:I116" si="26">SUM(F110:F115)</f>
        <v>0</v>
      </c>
      <c r="G116" s="10"/>
      <c r="H116" s="10">
        <f t="shared" si="26"/>
        <v>0</v>
      </c>
      <c r="I116" s="10">
        <f t="shared" si="26"/>
        <v>0</v>
      </c>
      <c r="J116" s="131"/>
      <c r="K116" s="132">
        <f>J243</f>
        <v>90000</v>
      </c>
      <c r="L116" s="133">
        <f>D116-K116</f>
        <v>-90000</v>
      </c>
    </row>
    <row r="117" spans="1:12">
      <c r="A117" s="11"/>
      <c r="B117" s="1"/>
      <c r="C117" s="1"/>
      <c r="D117" s="2"/>
      <c r="E117" s="32"/>
      <c r="F117" s="2"/>
      <c r="G117" s="32"/>
      <c r="H117" s="1"/>
      <c r="I117" s="3"/>
      <c r="J117" s="135"/>
      <c r="K117" s="7"/>
      <c r="L117" s="6"/>
    </row>
    <row r="118" spans="1:12">
      <c r="A118" s="89" t="s">
        <v>62</v>
      </c>
      <c r="B118" s="1"/>
      <c r="C118" s="1"/>
      <c r="D118" s="2"/>
      <c r="E118" s="32">
        <v>0.1</v>
      </c>
      <c r="F118" s="2">
        <f>E118*D118</f>
        <v>0</v>
      </c>
      <c r="G118" s="41">
        <v>0.05</v>
      </c>
      <c r="H118" s="3">
        <f>G118*D118</f>
        <v>0</v>
      </c>
      <c r="I118" s="3">
        <f>F118-H118</f>
        <v>0</v>
      </c>
      <c r="J118" s="135"/>
      <c r="K118" s="2"/>
      <c r="L118" s="1"/>
    </row>
    <row r="119" spans="1:12">
      <c r="A119" s="11" t="s">
        <v>130</v>
      </c>
      <c r="B119" s="1" t="s">
        <v>107</v>
      </c>
      <c r="C119" s="1" t="s">
        <v>20</v>
      </c>
      <c r="D119" s="2">
        <v>585</v>
      </c>
      <c r="E119" s="32">
        <v>0.1</v>
      </c>
      <c r="F119" s="2">
        <f>D119*E119</f>
        <v>58.5</v>
      </c>
      <c r="G119" s="41">
        <v>0.05</v>
      </c>
      <c r="H119" s="3">
        <f>G119*D119</f>
        <v>29.25</v>
      </c>
      <c r="I119" s="3">
        <f>F119-H119</f>
        <v>29.25</v>
      </c>
      <c r="J119" s="1"/>
      <c r="K119" s="1"/>
      <c r="L119" s="1"/>
    </row>
    <row r="120" spans="1:12">
      <c r="A120" s="11" t="s">
        <v>131</v>
      </c>
      <c r="B120" s="1" t="s">
        <v>107</v>
      </c>
      <c r="C120" s="1" t="s">
        <v>20</v>
      </c>
      <c r="D120" s="2">
        <v>1290</v>
      </c>
      <c r="E120" s="32">
        <v>0.1</v>
      </c>
      <c r="F120" s="2">
        <f t="shared" ref="F120" si="27">D120*E120</f>
        <v>129</v>
      </c>
      <c r="G120" s="41">
        <v>0.05</v>
      </c>
      <c r="H120" s="3">
        <f t="shared" ref="H120" si="28">G120*D120</f>
        <v>64.5</v>
      </c>
      <c r="I120" s="3">
        <f t="shared" ref="I120" si="29">F120-H120</f>
        <v>64.5</v>
      </c>
      <c r="J120" s="1"/>
      <c r="K120" s="1"/>
      <c r="L120" s="1"/>
    </row>
    <row r="121" spans="1:12">
      <c r="A121" s="11" t="s">
        <v>251</v>
      </c>
      <c r="B121" s="1" t="s">
        <v>107</v>
      </c>
      <c r="C121" s="1" t="s">
        <v>20</v>
      </c>
      <c r="D121" s="2">
        <v>2340</v>
      </c>
      <c r="E121" s="32">
        <v>0.1</v>
      </c>
      <c r="F121" s="2">
        <f t="shared" ref="F121:F125" si="30">E121*D121</f>
        <v>234</v>
      </c>
      <c r="G121" s="41">
        <v>0.05</v>
      </c>
      <c r="H121" s="3">
        <f t="shared" ref="H121:H125" si="31">G121*D121</f>
        <v>117</v>
      </c>
      <c r="I121" s="3">
        <f t="shared" ref="I121:I125" si="32">F121-H121</f>
        <v>117</v>
      </c>
      <c r="J121" s="1"/>
      <c r="K121" s="2"/>
      <c r="L121" s="1"/>
    </row>
    <row r="122" spans="1:12">
      <c r="A122" s="11"/>
      <c r="B122" s="1"/>
      <c r="C122" s="1"/>
      <c r="D122" s="2"/>
      <c r="E122" s="32">
        <v>0.1</v>
      </c>
      <c r="F122" s="2">
        <f t="shared" si="30"/>
        <v>0</v>
      </c>
      <c r="G122" s="41">
        <v>0.05</v>
      </c>
      <c r="H122" s="3">
        <f t="shared" si="31"/>
        <v>0</v>
      </c>
      <c r="I122" s="3">
        <f t="shared" si="32"/>
        <v>0</v>
      </c>
      <c r="J122" s="1"/>
      <c r="K122" s="2"/>
      <c r="L122" s="1"/>
    </row>
    <row r="123" spans="1:12">
      <c r="A123" s="11"/>
      <c r="B123" s="1"/>
      <c r="C123" s="1"/>
      <c r="D123" s="2"/>
      <c r="E123" s="32">
        <v>0.1</v>
      </c>
      <c r="F123" s="2">
        <f t="shared" si="30"/>
        <v>0</v>
      </c>
      <c r="G123" s="41">
        <v>0.05</v>
      </c>
      <c r="H123" s="3">
        <f t="shared" si="31"/>
        <v>0</v>
      </c>
      <c r="I123" s="3">
        <f t="shared" si="32"/>
        <v>0</v>
      </c>
      <c r="J123" s="135"/>
      <c r="K123" s="2"/>
      <c r="L123" s="1"/>
    </row>
    <row r="124" spans="1:12">
      <c r="A124" s="11"/>
      <c r="B124" s="1"/>
      <c r="C124" s="1"/>
      <c r="D124" s="2"/>
      <c r="E124" s="32">
        <v>0.1</v>
      </c>
      <c r="F124" s="2">
        <f t="shared" si="30"/>
        <v>0</v>
      </c>
      <c r="G124" s="41">
        <v>0.05</v>
      </c>
      <c r="H124" s="3">
        <f t="shared" si="31"/>
        <v>0</v>
      </c>
      <c r="I124" s="3">
        <f t="shared" si="32"/>
        <v>0</v>
      </c>
      <c r="J124" s="135"/>
      <c r="K124" s="2"/>
      <c r="L124" s="1"/>
    </row>
    <row r="125" spans="1:12" ht="16" thickBot="1">
      <c r="A125" s="13"/>
      <c r="B125" s="4"/>
      <c r="C125" s="4"/>
      <c r="D125" s="5"/>
      <c r="E125" s="32">
        <v>0.1</v>
      </c>
      <c r="F125" s="5">
        <f t="shared" si="30"/>
        <v>0</v>
      </c>
      <c r="G125" s="118">
        <v>0.05</v>
      </c>
      <c r="H125" s="44">
        <f t="shared" si="31"/>
        <v>0</v>
      </c>
      <c r="I125" s="44">
        <f t="shared" si="32"/>
        <v>0</v>
      </c>
      <c r="J125" s="143"/>
      <c r="K125" s="5"/>
      <c r="L125" s="4"/>
    </row>
    <row r="126" spans="1:12" ht="16" thickBot="1">
      <c r="A126" s="8" t="s">
        <v>63</v>
      </c>
      <c r="B126" s="9"/>
      <c r="C126" s="9"/>
      <c r="D126" s="10">
        <f>SUM(D118:D125)</f>
        <v>4215</v>
      </c>
      <c r="E126" s="10"/>
      <c r="F126" s="10">
        <f>SUM(F118:F125)</f>
        <v>421.5</v>
      </c>
      <c r="G126" s="10"/>
      <c r="H126" s="10">
        <f>SUM(H118:H125)</f>
        <v>210.75</v>
      </c>
      <c r="I126" s="10">
        <f>SUM(I118:I125)</f>
        <v>210.75</v>
      </c>
      <c r="J126" s="131"/>
      <c r="K126" s="132">
        <f>J227</f>
        <v>50000</v>
      </c>
      <c r="L126" s="133">
        <f>D126-K126</f>
        <v>-45785</v>
      </c>
    </row>
    <row r="127" spans="1:12">
      <c r="A127" s="11"/>
      <c r="B127" s="1"/>
      <c r="C127" s="1"/>
      <c r="D127" s="2"/>
      <c r="E127" s="32"/>
      <c r="F127" s="2"/>
      <c r="G127" s="32"/>
      <c r="H127" s="1"/>
      <c r="I127" s="3"/>
      <c r="J127" s="135"/>
      <c r="K127" s="7"/>
      <c r="L127" s="6"/>
    </row>
    <row r="128" spans="1:12">
      <c r="A128" s="89" t="s">
        <v>17</v>
      </c>
      <c r="B128" s="1"/>
      <c r="C128" s="1"/>
      <c r="D128" s="2"/>
      <c r="E128" s="32">
        <v>0.06</v>
      </c>
      <c r="F128" s="2">
        <f>E128*D128</f>
        <v>0</v>
      </c>
      <c r="G128" s="41">
        <v>0.03</v>
      </c>
      <c r="H128" s="3">
        <f>G128*D128</f>
        <v>0</v>
      </c>
      <c r="I128" s="3">
        <f>F128-H128</f>
        <v>0</v>
      </c>
      <c r="J128" s="135"/>
      <c r="K128" s="2"/>
      <c r="L128" s="1"/>
    </row>
    <row r="129" spans="1:12">
      <c r="A129" s="11"/>
      <c r="B129" s="1"/>
      <c r="C129" s="1"/>
      <c r="D129" s="2"/>
      <c r="E129" s="32">
        <v>0.06</v>
      </c>
      <c r="F129" s="2">
        <f t="shared" ref="F129:F136" si="33">E129*D129</f>
        <v>0</v>
      </c>
      <c r="G129" s="41">
        <v>0.03</v>
      </c>
      <c r="H129" s="3">
        <f t="shared" ref="H129:H136" si="34">G129*D129</f>
        <v>0</v>
      </c>
      <c r="I129" s="3">
        <f t="shared" ref="I129:I136" si="35">F129-H129</f>
        <v>0</v>
      </c>
      <c r="J129" s="135"/>
      <c r="K129" s="2"/>
      <c r="L129" s="1"/>
    </row>
    <row r="130" spans="1:12">
      <c r="A130" s="11"/>
      <c r="B130" s="1"/>
      <c r="C130" s="1"/>
      <c r="D130" s="2"/>
      <c r="E130" s="32">
        <v>0.06</v>
      </c>
      <c r="F130" s="2">
        <f t="shared" si="33"/>
        <v>0</v>
      </c>
      <c r="G130" s="41">
        <v>0.03</v>
      </c>
      <c r="H130" s="3">
        <f t="shared" si="34"/>
        <v>0</v>
      </c>
      <c r="I130" s="3">
        <f t="shared" si="35"/>
        <v>0</v>
      </c>
      <c r="J130" s="135"/>
      <c r="K130" s="2"/>
      <c r="L130" s="1"/>
    </row>
    <row r="131" spans="1:12">
      <c r="A131" s="11"/>
      <c r="B131" s="1"/>
      <c r="C131" s="1"/>
      <c r="D131" s="2"/>
      <c r="E131" s="32">
        <v>0.06</v>
      </c>
      <c r="F131" s="2">
        <f t="shared" si="33"/>
        <v>0</v>
      </c>
      <c r="G131" s="41">
        <v>0.03</v>
      </c>
      <c r="H131" s="3">
        <f t="shared" si="34"/>
        <v>0</v>
      </c>
      <c r="I131" s="3">
        <f t="shared" si="35"/>
        <v>0</v>
      </c>
      <c r="J131" s="135"/>
      <c r="K131" s="2"/>
      <c r="L131" s="1"/>
    </row>
    <row r="132" spans="1:12">
      <c r="A132" s="11"/>
      <c r="B132" s="1"/>
      <c r="C132" s="1"/>
      <c r="D132" s="2"/>
      <c r="E132" s="32">
        <v>0.06</v>
      </c>
      <c r="F132" s="2">
        <f t="shared" si="33"/>
        <v>0</v>
      </c>
      <c r="G132" s="41">
        <v>0.03</v>
      </c>
      <c r="H132" s="3">
        <f t="shared" si="34"/>
        <v>0</v>
      </c>
      <c r="I132" s="3">
        <f t="shared" si="35"/>
        <v>0</v>
      </c>
      <c r="J132" s="135"/>
      <c r="K132" s="2"/>
      <c r="L132" s="1"/>
    </row>
    <row r="133" spans="1:12">
      <c r="A133" s="11"/>
      <c r="B133" s="1"/>
      <c r="C133" s="1"/>
      <c r="D133" s="2"/>
      <c r="E133" s="32">
        <v>0.06</v>
      </c>
      <c r="F133" s="2">
        <f t="shared" si="33"/>
        <v>0</v>
      </c>
      <c r="G133" s="41">
        <v>0.03</v>
      </c>
      <c r="H133" s="3">
        <f t="shared" si="34"/>
        <v>0</v>
      </c>
      <c r="I133" s="3">
        <f t="shared" si="35"/>
        <v>0</v>
      </c>
      <c r="J133" s="135"/>
      <c r="K133" s="2"/>
      <c r="L133" s="1"/>
    </row>
    <row r="134" spans="1:12">
      <c r="A134" s="11"/>
      <c r="B134" s="1"/>
      <c r="C134" s="1"/>
      <c r="D134" s="2"/>
      <c r="E134" s="32">
        <v>0.06</v>
      </c>
      <c r="F134" s="2">
        <f t="shared" si="33"/>
        <v>0</v>
      </c>
      <c r="G134" s="41">
        <v>0.03</v>
      </c>
      <c r="H134" s="3">
        <f t="shared" si="34"/>
        <v>0</v>
      </c>
      <c r="I134" s="3">
        <f t="shared" si="35"/>
        <v>0</v>
      </c>
      <c r="J134" s="135"/>
      <c r="K134" s="2"/>
      <c r="L134" s="1"/>
    </row>
    <row r="135" spans="1:12">
      <c r="A135" s="11"/>
      <c r="B135" s="1"/>
      <c r="C135" s="1"/>
      <c r="D135" s="2"/>
      <c r="E135" s="32">
        <v>0.06</v>
      </c>
      <c r="F135" s="2">
        <f t="shared" si="33"/>
        <v>0</v>
      </c>
      <c r="G135" s="41">
        <v>0.03</v>
      </c>
      <c r="H135" s="3">
        <f t="shared" si="34"/>
        <v>0</v>
      </c>
      <c r="I135" s="3">
        <f t="shared" si="35"/>
        <v>0</v>
      </c>
      <c r="J135" s="135"/>
      <c r="K135" s="2"/>
      <c r="L135" s="1"/>
    </row>
    <row r="136" spans="1:12" ht="16" thickBot="1">
      <c r="A136" s="11"/>
      <c r="B136" s="1"/>
      <c r="C136" s="1"/>
      <c r="D136" s="2"/>
      <c r="E136" s="32">
        <v>0.06</v>
      </c>
      <c r="F136" s="2">
        <f t="shared" si="33"/>
        <v>0</v>
      </c>
      <c r="G136" s="41">
        <v>0.03</v>
      </c>
      <c r="H136" s="3">
        <f t="shared" si="34"/>
        <v>0</v>
      </c>
      <c r="I136" s="3">
        <f t="shared" si="35"/>
        <v>0</v>
      </c>
      <c r="J136" s="135"/>
      <c r="K136" s="5"/>
      <c r="L136" s="4"/>
    </row>
    <row r="137" spans="1:12" ht="16" thickBot="1">
      <c r="A137" s="8" t="s">
        <v>64</v>
      </c>
      <c r="B137" s="9"/>
      <c r="C137" s="9"/>
      <c r="D137" s="125">
        <f>SUM(D128:D136)</f>
        <v>0</v>
      </c>
      <c r="E137" s="125"/>
      <c r="F137" s="125">
        <f t="shared" ref="F137:I137" si="36">SUM(F128:F136)</f>
        <v>0</v>
      </c>
      <c r="G137" s="125"/>
      <c r="H137" s="125">
        <f>SUM(H128:H136)</f>
        <v>0</v>
      </c>
      <c r="I137" s="125">
        <f t="shared" si="36"/>
        <v>0</v>
      </c>
      <c r="J137" s="131"/>
      <c r="K137" s="132">
        <f>J225</f>
        <v>40000</v>
      </c>
      <c r="L137" s="133">
        <f>D137-K137</f>
        <v>-40000</v>
      </c>
    </row>
    <row r="138" spans="1:12">
      <c r="A138" s="11"/>
      <c r="B138" s="1"/>
      <c r="C138" s="1"/>
      <c r="D138" s="2"/>
      <c r="E138" s="32"/>
      <c r="F138" s="2"/>
      <c r="G138" s="41"/>
      <c r="H138" s="3"/>
      <c r="I138" s="3"/>
      <c r="J138" s="135"/>
      <c r="K138" s="7"/>
      <c r="L138" s="6"/>
    </row>
    <row r="139" spans="1:12">
      <c r="A139" s="89" t="s">
        <v>65</v>
      </c>
      <c r="B139" s="1"/>
      <c r="C139" s="1"/>
      <c r="D139" s="2"/>
      <c r="E139" s="32">
        <v>0.15</v>
      </c>
      <c r="F139" s="2">
        <f>E139*D139</f>
        <v>0</v>
      </c>
      <c r="G139" s="41">
        <v>7.4999999999999997E-2</v>
      </c>
      <c r="H139" s="3">
        <f>G139*D139</f>
        <v>0</v>
      </c>
      <c r="I139" s="3">
        <f>F139-H139</f>
        <v>0</v>
      </c>
      <c r="J139" s="135"/>
      <c r="K139" s="2"/>
      <c r="L139" s="1"/>
    </row>
    <row r="140" spans="1:12">
      <c r="A140" s="11"/>
      <c r="B140" s="1"/>
      <c r="C140" s="1"/>
      <c r="D140" s="2"/>
      <c r="E140" s="32">
        <v>0.15</v>
      </c>
      <c r="F140" s="2">
        <f t="shared" ref="F140:F144" si="37">E140*D140</f>
        <v>0</v>
      </c>
      <c r="G140" s="41">
        <v>7.4999999999999997E-2</v>
      </c>
      <c r="H140" s="3">
        <f t="shared" ref="H140:H144" si="38">G140*D140</f>
        <v>0</v>
      </c>
      <c r="I140" s="3">
        <f t="shared" ref="I140:I144" si="39">F140-H140</f>
        <v>0</v>
      </c>
      <c r="J140" s="135"/>
      <c r="K140" s="2"/>
      <c r="L140" s="1"/>
    </row>
    <row r="141" spans="1:12">
      <c r="A141" s="11"/>
      <c r="B141" s="1"/>
      <c r="C141" s="1"/>
      <c r="D141" s="2"/>
      <c r="E141" s="32">
        <v>0.15</v>
      </c>
      <c r="F141" s="2">
        <f t="shared" si="37"/>
        <v>0</v>
      </c>
      <c r="G141" s="41">
        <v>7.4999999999999997E-2</v>
      </c>
      <c r="H141" s="3">
        <f t="shared" si="38"/>
        <v>0</v>
      </c>
      <c r="I141" s="3">
        <f t="shared" si="39"/>
        <v>0</v>
      </c>
      <c r="J141" s="135"/>
      <c r="K141" s="2"/>
      <c r="L141" s="1"/>
    </row>
    <row r="142" spans="1:12">
      <c r="A142" s="11"/>
      <c r="B142" s="1"/>
      <c r="C142" s="1"/>
      <c r="D142" s="2"/>
      <c r="E142" s="32">
        <v>0.15</v>
      </c>
      <c r="F142" s="2">
        <f t="shared" si="37"/>
        <v>0</v>
      </c>
      <c r="G142" s="41">
        <v>7.4999999999999997E-2</v>
      </c>
      <c r="H142" s="3">
        <f t="shared" si="38"/>
        <v>0</v>
      </c>
      <c r="I142" s="3">
        <f t="shared" si="39"/>
        <v>0</v>
      </c>
      <c r="J142" s="135"/>
      <c r="K142" s="2"/>
      <c r="L142" s="1"/>
    </row>
    <row r="143" spans="1:12">
      <c r="A143" s="11"/>
      <c r="B143" s="1"/>
      <c r="C143" s="1"/>
      <c r="D143" s="2"/>
      <c r="E143" s="32">
        <v>0.15</v>
      </c>
      <c r="F143" s="2">
        <f t="shared" si="37"/>
        <v>0</v>
      </c>
      <c r="G143" s="41">
        <v>7.4999999999999997E-2</v>
      </c>
      <c r="H143" s="3">
        <f t="shared" si="38"/>
        <v>0</v>
      </c>
      <c r="I143" s="3">
        <f t="shared" si="39"/>
        <v>0</v>
      </c>
      <c r="J143" s="135"/>
      <c r="K143" s="2"/>
      <c r="L143" s="1"/>
    </row>
    <row r="144" spans="1:12" ht="16" thickBot="1">
      <c r="A144" s="13"/>
      <c r="B144" s="4"/>
      <c r="C144" s="4"/>
      <c r="D144" s="5"/>
      <c r="E144" s="33">
        <v>0.15</v>
      </c>
      <c r="F144" s="5">
        <f t="shared" si="37"/>
        <v>0</v>
      </c>
      <c r="G144" s="41">
        <v>7.4999999999999997E-2</v>
      </c>
      <c r="H144" s="44">
        <f t="shared" si="38"/>
        <v>0</v>
      </c>
      <c r="I144" s="44">
        <f t="shared" si="39"/>
        <v>0</v>
      </c>
      <c r="J144" s="143"/>
      <c r="K144" s="5"/>
      <c r="L144" s="4"/>
    </row>
    <row r="145" spans="1:12" ht="16" thickBot="1">
      <c r="A145" s="8" t="s">
        <v>66</v>
      </c>
      <c r="B145" s="9"/>
      <c r="C145" s="9"/>
      <c r="D145" s="10">
        <f>SUM(D139:D144)</f>
        <v>0</v>
      </c>
      <c r="E145" s="10"/>
      <c r="F145" s="10">
        <f>SUM(F139:F144)</f>
        <v>0</v>
      </c>
      <c r="G145" s="10"/>
      <c r="H145" s="10">
        <f>SUM(H139:H144)</f>
        <v>0</v>
      </c>
      <c r="I145" s="10">
        <f>SUM(I139:I144)</f>
        <v>0</v>
      </c>
      <c r="J145" s="131"/>
      <c r="K145" s="132">
        <f>J221</f>
        <v>77600</v>
      </c>
      <c r="L145" s="133">
        <f>D145-K145</f>
        <v>-77600</v>
      </c>
    </row>
    <row r="146" spans="1:12">
      <c r="A146" s="11"/>
      <c r="B146" s="1"/>
      <c r="C146" s="1"/>
      <c r="D146" s="2"/>
      <c r="E146" s="32"/>
      <c r="F146" s="2"/>
      <c r="G146" s="32"/>
      <c r="H146" s="3"/>
      <c r="I146" s="3"/>
      <c r="J146" s="135"/>
      <c r="K146" s="7"/>
      <c r="L146" s="6"/>
    </row>
    <row r="147" spans="1:12">
      <c r="A147" s="89" t="s">
        <v>67</v>
      </c>
      <c r="B147" s="1"/>
      <c r="C147" s="1"/>
      <c r="D147" s="2"/>
      <c r="E147" s="32">
        <v>0.2</v>
      </c>
      <c r="F147" s="2">
        <f>E147*D147</f>
        <v>0</v>
      </c>
      <c r="G147" s="41">
        <v>0.1</v>
      </c>
      <c r="H147" s="3">
        <f>G147*D147</f>
        <v>0</v>
      </c>
      <c r="I147" s="3">
        <f>F147-H147</f>
        <v>0</v>
      </c>
      <c r="J147" s="135"/>
      <c r="K147" s="2"/>
      <c r="L147" s="1"/>
    </row>
    <row r="148" spans="1:12">
      <c r="A148" s="11"/>
      <c r="B148" s="1"/>
      <c r="C148" s="1"/>
      <c r="D148" s="2"/>
      <c r="E148" s="32">
        <v>0.2</v>
      </c>
      <c r="F148" s="2">
        <f t="shared" ref="F148:F152" si="40">E148*D148</f>
        <v>0</v>
      </c>
      <c r="G148" s="41">
        <v>0.1</v>
      </c>
      <c r="H148" s="3">
        <f t="shared" ref="H148:H152" si="41">G148*D148</f>
        <v>0</v>
      </c>
      <c r="I148" s="3">
        <f t="shared" ref="I148:I152" si="42">F148-H148</f>
        <v>0</v>
      </c>
      <c r="J148" s="135"/>
      <c r="K148" s="2"/>
      <c r="L148" s="1"/>
    </row>
    <row r="149" spans="1:12">
      <c r="A149" s="11"/>
      <c r="B149" s="1"/>
      <c r="C149" s="1"/>
      <c r="D149" s="2"/>
      <c r="E149" s="32">
        <v>0.2</v>
      </c>
      <c r="F149" s="2">
        <f t="shared" si="40"/>
        <v>0</v>
      </c>
      <c r="G149" s="41">
        <v>0.1</v>
      </c>
      <c r="H149" s="3">
        <f t="shared" si="41"/>
        <v>0</v>
      </c>
      <c r="I149" s="3">
        <f t="shared" si="42"/>
        <v>0</v>
      </c>
      <c r="J149" s="135"/>
      <c r="K149" s="2"/>
      <c r="L149" s="1"/>
    </row>
    <row r="150" spans="1:12">
      <c r="A150" s="11"/>
      <c r="B150" s="1"/>
      <c r="C150" s="1"/>
      <c r="D150" s="2"/>
      <c r="E150" s="32">
        <v>0.2</v>
      </c>
      <c r="F150" s="2">
        <f t="shared" si="40"/>
        <v>0</v>
      </c>
      <c r="G150" s="41">
        <v>0.1</v>
      </c>
      <c r="H150" s="3">
        <f t="shared" si="41"/>
        <v>0</v>
      </c>
      <c r="I150" s="3">
        <f t="shared" si="42"/>
        <v>0</v>
      </c>
      <c r="J150" s="135"/>
      <c r="K150" s="2"/>
      <c r="L150" s="1"/>
    </row>
    <row r="151" spans="1:12">
      <c r="A151" s="11"/>
      <c r="B151" s="1"/>
      <c r="C151" s="1"/>
      <c r="D151" s="2"/>
      <c r="E151" s="32">
        <v>0.2</v>
      </c>
      <c r="F151" s="2">
        <f t="shared" si="40"/>
        <v>0</v>
      </c>
      <c r="G151" s="41">
        <v>0.1</v>
      </c>
      <c r="H151" s="3">
        <f t="shared" si="41"/>
        <v>0</v>
      </c>
      <c r="I151" s="3">
        <f t="shared" si="42"/>
        <v>0</v>
      </c>
      <c r="J151" s="135"/>
      <c r="K151" s="2"/>
      <c r="L151" s="1"/>
    </row>
    <row r="152" spans="1:12" ht="16" thickBot="1">
      <c r="A152" s="13"/>
      <c r="B152" s="4"/>
      <c r="C152" s="4"/>
      <c r="D152" s="5"/>
      <c r="E152" s="32">
        <v>0.2</v>
      </c>
      <c r="F152" s="5">
        <f t="shared" si="40"/>
        <v>0</v>
      </c>
      <c r="G152" s="41">
        <v>0.1</v>
      </c>
      <c r="H152" s="44">
        <f t="shared" si="41"/>
        <v>0</v>
      </c>
      <c r="I152" s="44">
        <f t="shared" si="42"/>
        <v>0</v>
      </c>
      <c r="J152" s="143"/>
      <c r="K152" s="5"/>
      <c r="L152" s="4"/>
    </row>
    <row r="153" spans="1:12" ht="16" thickBot="1">
      <c r="A153" s="8" t="s">
        <v>68</v>
      </c>
      <c r="B153" s="9"/>
      <c r="C153" s="9"/>
      <c r="D153" s="10">
        <f>SUM(D147:D152)</f>
        <v>0</v>
      </c>
      <c r="E153" s="10"/>
      <c r="F153" s="10">
        <f>SUM(F147:F152)</f>
        <v>0</v>
      </c>
      <c r="G153" s="10"/>
      <c r="H153" s="10">
        <f>SUM(H147:H152)</f>
        <v>0</v>
      </c>
      <c r="I153" s="10">
        <f>SUM(I147:I152)</f>
        <v>0</v>
      </c>
      <c r="J153" s="131"/>
      <c r="K153" s="132">
        <f>J223</f>
        <v>15000</v>
      </c>
      <c r="L153" s="133">
        <f>D153-K153</f>
        <v>-15000</v>
      </c>
    </row>
    <row r="154" spans="1:12">
      <c r="A154" s="11"/>
      <c r="B154" s="1"/>
      <c r="C154" s="1"/>
      <c r="D154" s="2"/>
      <c r="E154" s="32"/>
      <c r="F154" s="2"/>
      <c r="G154" s="32"/>
      <c r="H154" s="1"/>
      <c r="I154" s="3"/>
      <c r="J154" s="135"/>
      <c r="K154" s="7"/>
      <c r="L154" s="6"/>
    </row>
    <row r="155" spans="1:12">
      <c r="A155" s="89" t="s">
        <v>69</v>
      </c>
      <c r="B155" s="1"/>
      <c r="C155" s="1"/>
      <c r="D155" s="2"/>
      <c r="E155" s="32">
        <v>0.15</v>
      </c>
      <c r="F155" s="2">
        <f>E155*D155</f>
        <v>0</v>
      </c>
      <c r="G155" s="41">
        <v>0.03</v>
      </c>
      <c r="H155" s="3">
        <f>G155*D155</f>
        <v>0</v>
      </c>
      <c r="I155" s="3">
        <f>F155-H155</f>
        <v>0</v>
      </c>
      <c r="J155" s="135"/>
      <c r="K155" s="2"/>
      <c r="L155" s="1"/>
    </row>
    <row r="156" spans="1:12">
      <c r="A156" s="11"/>
      <c r="B156" s="1"/>
      <c r="C156" s="1"/>
      <c r="D156" s="2"/>
      <c r="E156" s="32">
        <v>0.15</v>
      </c>
      <c r="F156" s="2">
        <f t="shared" ref="F156:F160" si="43">E156*D156</f>
        <v>0</v>
      </c>
      <c r="G156" s="41">
        <v>0.03</v>
      </c>
      <c r="H156" s="3">
        <f t="shared" ref="H156:H160" si="44">G156*D156</f>
        <v>0</v>
      </c>
      <c r="I156" s="3">
        <f t="shared" ref="I156:I160" si="45">F156-H156</f>
        <v>0</v>
      </c>
      <c r="J156" s="135"/>
      <c r="K156" s="2"/>
      <c r="L156" s="1"/>
    </row>
    <row r="157" spans="1:12">
      <c r="A157" s="11"/>
      <c r="B157" s="1"/>
      <c r="C157" s="1"/>
      <c r="D157" s="2"/>
      <c r="E157" s="32">
        <v>0.15</v>
      </c>
      <c r="F157" s="2">
        <f t="shared" si="43"/>
        <v>0</v>
      </c>
      <c r="G157" s="41">
        <v>0.03</v>
      </c>
      <c r="H157" s="3">
        <f t="shared" si="44"/>
        <v>0</v>
      </c>
      <c r="I157" s="3">
        <f t="shared" si="45"/>
        <v>0</v>
      </c>
      <c r="J157" s="135"/>
      <c r="K157" s="2"/>
      <c r="L157" s="1"/>
    </row>
    <row r="158" spans="1:12">
      <c r="A158" s="11"/>
      <c r="B158" s="1"/>
      <c r="C158" s="1"/>
      <c r="D158" s="2"/>
      <c r="E158" s="32">
        <v>0.15</v>
      </c>
      <c r="F158" s="2">
        <f t="shared" si="43"/>
        <v>0</v>
      </c>
      <c r="G158" s="41">
        <v>0.03</v>
      </c>
      <c r="H158" s="3">
        <f t="shared" si="44"/>
        <v>0</v>
      </c>
      <c r="I158" s="3">
        <f t="shared" si="45"/>
        <v>0</v>
      </c>
      <c r="J158" s="135"/>
      <c r="K158" s="2"/>
      <c r="L158" s="1"/>
    </row>
    <row r="159" spans="1:12">
      <c r="A159" s="11"/>
      <c r="B159" s="1"/>
      <c r="C159" s="1"/>
      <c r="D159" s="2"/>
      <c r="E159" s="32">
        <v>0.15</v>
      </c>
      <c r="F159" s="2">
        <f t="shared" si="43"/>
        <v>0</v>
      </c>
      <c r="G159" s="41">
        <v>0.03</v>
      </c>
      <c r="H159" s="3">
        <f t="shared" si="44"/>
        <v>0</v>
      </c>
      <c r="I159" s="3">
        <f t="shared" si="45"/>
        <v>0</v>
      </c>
      <c r="J159" s="135"/>
      <c r="K159" s="2"/>
      <c r="L159" s="1"/>
    </row>
    <row r="160" spans="1:12" ht="16" thickBot="1">
      <c r="A160" s="13"/>
      <c r="B160" s="4"/>
      <c r="C160" s="4"/>
      <c r="D160" s="5"/>
      <c r="E160" s="33">
        <v>0.15</v>
      </c>
      <c r="F160" s="5">
        <f t="shared" si="43"/>
        <v>0</v>
      </c>
      <c r="G160" s="41">
        <v>0.03</v>
      </c>
      <c r="H160" s="44">
        <f t="shared" si="44"/>
        <v>0</v>
      </c>
      <c r="I160" s="44">
        <f t="shared" si="45"/>
        <v>0</v>
      </c>
      <c r="J160" s="143"/>
      <c r="K160" s="5"/>
      <c r="L160" s="4"/>
    </row>
    <row r="161" spans="1:12" ht="16" thickBot="1">
      <c r="A161" s="8" t="s">
        <v>70</v>
      </c>
      <c r="B161" s="9"/>
      <c r="C161" s="9"/>
      <c r="D161" s="10">
        <f>SUM(D155:D160)</f>
        <v>0</v>
      </c>
      <c r="E161" s="10"/>
      <c r="F161" s="10">
        <f>SUM(F155:F160)</f>
        <v>0</v>
      </c>
      <c r="G161" s="10"/>
      <c r="H161" s="10">
        <f>SUM(H155:H160)</f>
        <v>0</v>
      </c>
      <c r="I161" s="10">
        <f>SUM(I155:I160)</f>
        <v>0</v>
      </c>
      <c r="J161" s="131"/>
      <c r="K161" s="132">
        <f>J247</f>
        <v>15000</v>
      </c>
      <c r="L161" s="133">
        <f>D161-K161</f>
        <v>-15000</v>
      </c>
    </row>
    <row r="162" spans="1:12">
      <c r="A162" s="11"/>
      <c r="B162" s="1"/>
      <c r="C162" s="1"/>
      <c r="D162" s="2"/>
      <c r="E162" s="32"/>
      <c r="F162" s="2"/>
      <c r="G162" s="32"/>
      <c r="H162" s="1"/>
      <c r="I162" s="3"/>
      <c r="J162" s="135"/>
      <c r="K162" s="7"/>
      <c r="L162" s="6"/>
    </row>
    <row r="163" spans="1:12">
      <c r="A163" s="89" t="s">
        <v>71</v>
      </c>
      <c r="B163" s="1"/>
      <c r="C163" s="1"/>
      <c r="D163" s="2"/>
      <c r="E163" s="32">
        <v>7.0000000000000007E-2</v>
      </c>
      <c r="F163" s="2">
        <f>E163*D163</f>
        <v>0</v>
      </c>
      <c r="G163" s="41">
        <v>0.03</v>
      </c>
      <c r="H163" s="3">
        <f>G163*D163</f>
        <v>0</v>
      </c>
      <c r="I163" s="3">
        <f>F163-H163</f>
        <v>0</v>
      </c>
      <c r="J163" s="135"/>
      <c r="K163" s="2"/>
      <c r="L163" s="1"/>
    </row>
    <row r="164" spans="1:12">
      <c r="A164" s="11"/>
      <c r="B164" s="1"/>
      <c r="C164" s="1"/>
      <c r="D164" s="2"/>
      <c r="E164" s="32">
        <v>7.0000000000000007E-2</v>
      </c>
      <c r="F164" s="2">
        <f t="shared" ref="F164:F168" si="46">E164*D164</f>
        <v>0</v>
      </c>
      <c r="G164" s="41">
        <v>0.03</v>
      </c>
      <c r="H164" s="3">
        <f t="shared" ref="H164:H168" si="47">G164*D164</f>
        <v>0</v>
      </c>
      <c r="I164" s="3">
        <f t="shared" ref="I164:I168" si="48">F164-H164</f>
        <v>0</v>
      </c>
      <c r="J164" s="135"/>
      <c r="K164" s="2"/>
      <c r="L164" s="1"/>
    </row>
    <row r="165" spans="1:12">
      <c r="A165" s="11"/>
      <c r="B165" s="1"/>
      <c r="C165" s="1"/>
      <c r="D165" s="2"/>
      <c r="E165" s="32">
        <v>7.0000000000000007E-2</v>
      </c>
      <c r="F165" s="2">
        <f t="shared" si="46"/>
        <v>0</v>
      </c>
      <c r="G165" s="41">
        <v>0.03</v>
      </c>
      <c r="H165" s="3">
        <f t="shared" si="47"/>
        <v>0</v>
      </c>
      <c r="I165" s="3">
        <f t="shared" si="48"/>
        <v>0</v>
      </c>
      <c r="J165" s="135"/>
      <c r="K165" s="2"/>
      <c r="L165" s="1"/>
    </row>
    <row r="166" spans="1:12">
      <c r="A166" s="11"/>
      <c r="B166" s="1"/>
      <c r="C166" s="1"/>
      <c r="D166" s="2"/>
      <c r="E166" s="32">
        <v>7.0000000000000007E-2</v>
      </c>
      <c r="F166" s="2">
        <f t="shared" si="46"/>
        <v>0</v>
      </c>
      <c r="G166" s="41">
        <v>0.03</v>
      </c>
      <c r="H166" s="3">
        <f t="shared" si="47"/>
        <v>0</v>
      </c>
      <c r="I166" s="3">
        <f t="shared" si="48"/>
        <v>0</v>
      </c>
      <c r="J166" s="135"/>
      <c r="K166" s="2"/>
      <c r="L166" s="1"/>
    </row>
    <row r="167" spans="1:12">
      <c r="A167" s="11"/>
      <c r="B167" s="1"/>
      <c r="C167" s="1"/>
      <c r="D167" s="2"/>
      <c r="E167" s="32">
        <v>7.0000000000000007E-2</v>
      </c>
      <c r="F167" s="2">
        <f t="shared" si="46"/>
        <v>0</v>
      </c>
      <c r="G167" s="41">
        <v>0.03</v>
      </c>
      <c r="H167" s="3">
        <f t="shared" si="47"/>
        <v>0</v>
      </c>
      <c r="I167" s="3">
        <f t="shared" si="48"/>
        <v>0</v>
      </c>
      <c r="J167" s="135"/>
      <c r="K167" s="2"/>
      <c r="L167" s="1"/>
    </row>
    <row r="168" spans="1:12" ht="16" thickBot="1">
      <c r="A168" s="13"/>
      <c r="B168" s="4"/>
      <c r="C168" s="4"/>
      <c r="D168" s="5"/>
      <c r="E168" s="32">
        <v>7.0000000000000007E-2</v>
      </c>
      <c r="F168" s="5">
        <f t="shared" si="46"/>
        <v>0</v>
      </c>
      <c r="G168" s="41">
        <v>0.03</v>
      </c>
      <c r="H168" s="44">
        <f t="shared" si="47"/>
        <v>0</v>
      </c>
      <c r="I168" s="44">
        <f t="shared" si="48"/>
        <v>0</v>
      </c>
      <c r="J168" s="143"/>
      <c r="K168" s="5"/>
      <c r="L168" s="4"/>
    </row>
    <row r="169" spans="1:12" ht="16" thickBot="1">
      <c r="A169" s="8" t="s">
        <v>72</v>
      </c>
      <c r="B169" s="9"/>
      <c r="C169" s="9"/>
      <c r="D169" s="10">
        <f>SUM(D163:D168)</f>
        <v>0</v>
      </c>
      <c r="E169" s="10"/>
      <c r="F169" s="10">
        <f>SUM(F163:F168)</f>
        <v>0</v>
      </c>
      <c r="G169" s="10"/>
      <c r="H169" s="10">
        <f>SUM(H163:H168)</f>
        <v>0</v>
      </c>
      <c r="I169" s="10">
        <f>SUM(I163:I168)</f>
        <v>0</v>
      </c>
      <c r="J169" s="131"/>
      <c r="K169" s="132">
        <f>J249</f>
        <v>100000</v>
      </c>
      <c r="L169" s="133">
        <f>D169-K169</f>
        <v>-100000</v>
      </c>
    </row>
    <row r="170" spans="1:12">
      <c r="A170" s="11"/>
      <c r="B170" s="1"/>
      <c r="C170" s="1"/>
      <c r="D170" s="2"/>
      <c r="E170" s="32"/>
      <c r="F170" s="2"/>
      <c r="G170" s="32"/>
      <c r="H170" s="1"/>
      <c r="I170" s="3"/>
      <c r="J170" s="135"/>
      <c r="K170" s="7"/>
      <c r="L170" s="6"/>
    </row>
    <row r="171" spans="1:12">
      <c r="A171" s="89" t="s">
        <v>73</v>
      </c>
      <c r="B171" s="1"/>
      <c r="C171" s="1"/>
      <c r="D171" s="2"/>
      <c r="E171" s="32">
        <v>0.15</v>
      </c>
      <c r="F171" s="2">
        <f>E171*D171</f>
        <v>0</v>
      </c>
      <c r="G171" s="41">
        <v>0.05</v>
      </c>
      <c r="H171" s="3">
        <f>G171*D171</f>
        <v>0</v>
      </c>
      <c r="I171" s="3">
        <f>F171-H171</f>
        <v>0</v>
      </c>
      <c r="J171" s="135"/>
      <c r="K171" s="2"/>
      <c r="L171" s="1"/>
    </row>
    <row r="172" spans="1:12">
      <c r="A172" s="11"/>
      <c r="B172" s="1"/>
      <c r="C172" s="1"/>
      <c r="D172" s="2"/>
      <c r="E172" s="32">
        <v>0.15</v>
      </c>
      <c r="F172" s="2">
        <f t="shared" ref="F172:F176" si="49">E172*D172</f>
        <v>0</v>
      </c>
      <c r="G172" s="41">
        <v>0.05</v>
      </c>
      <c r="H172" s="3">
        <f t="shared" ref="H172:H176" si="50">G172*D172</f>
        <v>0</v>
      </c>
      <c r="I172" s="3">
        <f t="shared" ref="I172:I176" si="51">F172-H172</f>
        <v>0</v>
      </c>
      <c r="J172" s="135"/>
      <c r="K172" s="2"/>
      <c r="L172" s="1"/>
    </row>
    <row r="173" spans="1:12">
      <c r="A173" s="11"/>
      <c r="B173" s="1"/>
      <c r="C173" s="1"/>
      <c r="D173" s="2"/>
      <c r="E173" s="32">
        <v>0.15</v>
      </c>
      <c r="F173" s="2">
        <f t="shared" si="49"/>
        <v>0</v>
      </c>
      <c r="G173" s="41">
        <v>0.05</v>
      </c>
      <c r="H173" s="3">
        <f t="shared" si="50"/>
        <v>0</v>
      </c>
      <c r="I173" s="3">
        <f t="shared" si="51"/>
        <v>0</v>
      </c>
      <c r="J173" s="135"/>
      <c r="K173" s="2"/>
      <c r="L173" s="1"/>
    </row>
    <row r="174" spans="1:12">
      <c r="A174" s="11"/>
      <c r="B174" s="1"/>
      <c r="C174" s="1"/>
      <c r="D174" s="2"/>
      <c r="E174" s="32">
        <v>0.15</v>
      </c>
      <c r="F174" s="2">
        <f t="shared" si="49"/>
        <v>0</v>
      </c>
      <c r="G174" s="41">
        <v>0.05</v>
      </c>
      <c r="H174" s="3">
        <f t="shared" si="50"/>
        <v>0</v>
      </c>
      <c r="I174" s="3">
        <f t="shared" si="51"/>
        <v>0</v>
      </c>
      <c r="J174" s="135"/>
      <c r="K174" s="2"/>
      <c r="L174" s="1"/>
    </row>
    <row r="175" spans="1:12">
      <c r="A175" s="11"/>
      <c r="B175" s="1"/>
      <c r="C175" s="1"/>
      <c r="D175" s="2"/>
      <c r="E175" s="32">
        <v>0.15</v>
      </c>
      <c r="F175" s="2">
        <f t="shared" si="49"/>
        <v>0</v>
      </c>
      <c r="G175" s="41">
        <v>0.05</v>
      </c>
      <c r="H175" s="3">
        <f t="shared" si="50"/>
        <v>0</v>
      </c>
      <c r="I175" s="3">
        <f t="shared" si="51"/>
        <v>0</v>
      </c>
      <c r="J175" s="135"/>
      <c r="K175" s="2"/>
      <c r="L175" s="1"/>
    </row>
    <row r="176" spans="1:12" ht="16" thickBot="1">
      <c r="A176" s="13"/>
      <c r="B176" s="4"/>
      <c r="C176" s="4"/>
      <c r="D176" s="5"/>
      <c r="E176" s="33">
        <v>0.15</v>
      </c>
      <c r="F176" s="5">
        <f t="shared" si="49"/>
        <v>0</v>
      </c>
      <c r="G176" s="118">
        <v>0.05</v>
      </c>
      <c r="H176" s="44">
        <f t="shared" si="50"/>
        <v>0</v>
      </c>
      <c r="I176" s="44">
        <f t="shared" si="51"/>
        <v>0</v>
      </c>
      <c r="J176" s="143"/>
      <c r="K176" s="5"/>
      <c r="L176" s="4"/>
    </row>
    <row r="177" spans="1:16" ht="16" thickBot="1">
      <c r="A177" s="8" t="s">
        <v>74</v>
      </c>
      <c r="B177" s="9"/>
      <c r="C177" s="9"/>
      <c r="D177" s="10">
        <f>SUM(D171:D176)</f>
        <v>0</v>
      </c>
      <c r="E177" s="10"/>
      <c r="F177" s="10">
        <f>SUM(F171:F176)</f>
        <v>0</v>
      </c>
      <c r="G177" s="10"/>
      <c r="H177" s="10">
        <f>SUM(H171:H176)</f>
        <v>0</v>
      </c>
      <c r="I177" s="10">
        <f>SUM(I171:I176)</f>
        <v>0</v>
      </c>
      <c r="J177" s="131"/>
      <c r="K177" s="132">
        <f>J253</f>
        <v>90000</v>
      </c>
      <c r="L177" s="133">
        <f>D177-K177</f>
        <v>-90000</v>
      </c>
    </row>
    <row r="178" spans="1:16">
      <c r="A178" s="11"/>
      <c r="B178" s="1"/>
      <c r="C178" s="1"/>
      <c r="D178" s="2"/>
      <c r="E178" s="32"/>
      <c r="F178" s="2"/>
      <c r="G178" s="32"/>
      <c r="H178" s="1"/>
      <c r="I178" s="3"/>
      <c r="J178" s="135"/>
      <c r="K178" s="7"/>
      <c r="L178" s="6"/>
    </row>
    <row r="179" spans="1:16">
      <c r="A179" s="11"/>
      <c r="B179" s="1"/>
      <c r="C179" s="1"/>
      <c r="D179" s="2"/>
      <c r="E179" s="32"/>
      <c r="F179" s="2"/>
      <c r="G179" s="32"/>
      <c r="H179" s="1"/>
      <c r="I179" s="3"/>
      <c r="J179" s="135"/>
      <c r="K179" s="2"/>
      <c r="L179" s="1"/>
    </row>
    <row r="180" spans="1:16">
      <c r="A180" s="11"/>
      <c r="B180" s="1"/>
      <c r="C180" s="1"/>
      <c r="D180" s="2"/>
      <c r="E180" s="32"/>
      <c r="F180" s="2"/>
      <c r="G180" s="32"/>
      <c r="H180" s="1"/>
      <c r="I180" s="3"/>
      <c r="J180" s="135"/>
      <c r="K180" s="2"/>
      <c r="L180" s="1"/>
    </row>
    <row r="181" spans="1:16" ht="16" thickBot="1">
      <c r="A181" s="122" t="s">
        <v>75</v>
      </c>
      <c r="B181" s="123"/>
      <c r="C181" s="123"/>
      <c r="D181" s="124">
        <f>D177+D169+D161+D153+D145+D137+D126+D116</f>
        <v>4215</v>
      </c>
      <c r="E181" s="124"/>
      <c r="F181" s="124">
        <f t="shared" ref="F181:H181" si="52">F177+F169+F161+F153+F145+F137+F126+F116</f>
        <v>421.5</v>
      </c>
      <c r="G181" s="124"/>
      <c r="H181" s="124">
        <f t="shared" si="52"/>
        <v>210.75</v>
      </c>
      <c r="I181" s="124">
        <f>I177+I169+I161+I153+I145+I137+I126+I116</f>
        <v>210.75</v>
      </c>
      <c r="J181" s="124"/>
      <c r="K181" s="124">
        <f>K177+K169+K161+K153+K145+K137+K126+K116</f>
        <v>477600</v>
      </c>
      <c r="L181" s="124">
        <f t="shared" ref="L181" si="53">L177+L169+L161+L153+L145+L137+L126+L116</f>
        <v>-473385</v>
      </c>
    </row>
    <row r="182" spans="1:16" ht="16" thickBot="1"/>
    <row r="183" spans="1:16" s="87" customFormat="1" ht="32" thickBot="1">
      <c r="A183" s="257" t="s">
        <v>76</v>
      </c>
      <c r="B183" s="258"/>
      <c r="C183" s="258"/>
      <c r="D183" s="258"/>
      <c r="E183" s="258"/>
      <c r="F183" s="258"/>
      <c r="G183" s="258"/>
      <c r="H183" s="258"/>
      <c r="I183" s="258"/>
      <c r="J183" s="259"/>
      <c r="K183" s="154" t="s">
        <v>7</v>
      </c>
      <c r="L183" s="155" t="s">
        <v>36</v>
      </c>
      <c r="M183"/>
      <c r="N183"/>
      <c r="O183"/>
      <c r="P183"/>
    </row>
    <row r="184" spans="1:16" s="20" customFormat="1" ht="35.25" customHeight="1" thickBot="1">
      <c r="A184" s="25" t="s">
        <v>37</v>
      </c>
      <c r="B184" s="28" t="s">
        <v>38</v>
      </c>
      <c r="C184" s="30" t="s">
        <v>9</v>
      </c>
      <c r="D184" s="28" t="s">
        <v>3</v>
      </c>
      <c r="E184" s="30" t="s">
        <v>46</v>
      </c>
      <c r="F184" s="30" t="s">
        <v>47</v>
      </c>
      <c r="G184" s="30" t="s">
        <v>48</v>
      </c>
      <c r="H184" s="28" t="s">
        <v>49</v>
      </c>
      <c r="I184" s="30" t="s">
        <v>43</v>
      </c>
      <c r="J184" s="150" t="s">
        <v>44</v>
      </c>
      <c r="K184" s="157"/>
      <c r="L184" s="29"/>
      <c r="M184"/>
      <c r="N184"/>
      <c r="O184"/>
      <c r="P184"/>
    </row>
    <row r="185" spans="1:16">
      <c r="A185" s="14"/>
      <c r="B185" s="6"/>
      <c r="C185" s="6"/>
      <c r="D185" s="7"/>
      <c r="E185" s="31"/>
      <c r="F185" s="7"/>
      <c r="G185" s="36"/>
      <c r="H185" s="16"/>
      <c r="I185" s="16"/>
      <c r="J185" s="156"/>
      <c r="K185" s="7"/>
      <c r="L185" s="6"/>
    </row>
    <row r="186" spans="1:16">
      <c r="A186" s="89" t="s">
        <v>77</v>
      </c>
      <c r="B186" s="1"/>
      <c r="C186" s="1"/>
      <c r="D186" s="2"/>
      <c r="E186" s="32">
        <v>0.15</v>
      </c>
      <c r="F186" s="2">
        <f>E186*D186</f>
        <v>0</v>
      </c>
      <c r="G186" s="41">
        <v>0.05</v>
      </c>
      <c r="H186" s="3">
        <f>G186*D186</f>
        <v>0</v>
      </c>
      <c r="I186" s="3">
        <f>F186-H186</f>
        <v>0</v>
      </c>
      <c r="J186" s="135"/>
      <c r="K186" s="2"/>
      <c r="L186" s="1"/>
    </row>
    <row r="187" spans="1:16">
      <c r="A187" s="11"/>
      <c r="B187" s="1"/>
      <c r="C187" s="1"/>
      <c r="D187" s="2"/>
      <c r="E187" s="32">
        <v>0.15</v>
      </c>
      <c r="F187" s="2">
        <f t="shared" ref="F187:F191" si="54">E187*D187</f>
        <v>0</v>
      </c>
      <c r="G187" s="41">
        <v>0.05</v>
      </c>
      <c r="H187" s="3">
        <f t="shared" ref="H187:H191" si="55">G187*D187</f>
        <v>0</v>
      </c>
      <c r="I187" s="3">
        <f t="shared" ref="I187:I191" si="56">F187-H187</f>
        <v>0</v>
      </c>
      <c r="J187" s="135"/>
      <c r="K187" s="2"/>
      <c r="L187" s="1"/>
    </row>
    <row r="188" spans="1:16">
      <c r="A188" s="11"/>
      <c r="B188" s="1"/>
      <c r="C188" s="1"/>
      <c r="D188" s="2"/>
      <c r="E188" s="32">
        <v>0.15</v>
      </c>
      <c r="F188" s="2">
        <f t="shared" si="54"/>
        <v>0</v>
      </c>
      <c r="G188" s="41">
        <v>0.05</v>
      </c>
      <c r="H188" s="3">
        <f t="shared" si="55"/>
        <v>0</v>
      </c>
      <c r="I188" s="3">
        <f t="shared" si="56"/>
        <v>0</v>
      </c>
      <c r="J188" s="135"/>
      <c r="K188" s="2"/>
      <c r="L188" s="1"/>
    </row>
    <row r="189" spans="1:16">
      <c r="A189" s="11"/>
      <c r="B189" s="1"/>
      <c r="C189" s="1"/>
      <c r="D189" s="2"/>
      <c r="E189" s="32">
        <v>0.15</v>
      </c>
      <c r="F189" s="2">
        <f t="shared" si="54"/>
        <v>0</v>
      </c>
      <c r="G189" s="41">
        <v>0.05</v>
      </c>
      <c r="H189" s="3">
        <f t="shared" si="55"/>
        <v>0</v>
      </c>
      <c r="I189" s="3">
        <f t="shared" si="56"/>
        <v>0</v>
      </c>
      <c r="J189" s="135"/>
      <c r="K189" s="2"/>
      <c r="L189" s="1"/>
    </row>
    <row r="190" spans="1:16">
      <c r="A190" s="11"/>
      <c r="B190" s="1"/>
      <c r="C190" s="1"/>
      <c r="D190" s="2"/>
      <c r="E190" s="32">
        <v>0.15</v>
      </c>
      <c r="F190" s="2">
        <f t="shared" si="54"/>
        <v>0</v>
      </c>
      <c r="G190" s="41">
        <v>0.05</v>
      </c>
      <c r="H190" s="3">
        <f t="shared" si="55"/>
        <v>0</v>
      </c>
      <c r="I190" s="3">
        <f t="shared" si="56"/>
        <v>0</v>
      </c>
      <c r="J190" s="135"/>
      <c r="K190" s="2"/>
      <c r="L190" s="1"/>
    </row>
    <row r="191" spans="1:16" ht="16" thickBot="1">
      <c r="A191" s="13"/>
      <c r="B191" s="4"/>
      <c r="C191" s="4"/>
      <c r="D191" s="5"/>
      <c r="E191" s="33">
        <v>0.15</v>
      </c>
      <c r="F191" s="5">
        <f t="shared" si="54"/>
        <v>0</v>
      </c>
      <c r="G191" s="118">
        <v>0.05</v>
      </c>
      <c r="H191" s="44">
        <f t="shared" si="55"/>
        <v>0</v>
      </c>
      <c r="I191" s="44">
        <f t="shared" si="56"/>
        <v>0</v>
      </c>
      <c r="J191" s="143"/>
      <c r="K191" s="5"/>
      <c r="L191" s="4"/>
    </row>
    <row r="192" spans="1:16" ht="16" thickBot="1">
      <c r="A192" s="8" t="s">
        <v>78</v>
      </c>
      <c r="B192" s="9"/>
      <c r="C192" s="9"/>
      <c r="D192" s="10">
        <f>SUM(D186:D191)</f>
        <v>0</v>
      </c>
      <c r="E192" s="10"/>
      <c r="F192" s="10">
        <f t="shared" ref="F192:I192" si="57">SUM(F186:F191)</f>
        <v>0</v>
      </c>
      <c r="G192" s="10"/>
      <c r="H192" s="10">
        <f t="shared" si="57"/>
        <v>0</v>
      </c>
      <c r="I192" s="10">
        <f t="shared" si="57"/>
        <v>0</v>
      </c>
      <c r="J192" s="131"/>
      <c r="K192" s="132">
        <f>J237</f>
        <v>30000</v>
      </c>
      <c r="L192" s="133">
        <f>D192-K192</f>
        <v>-30000</v>
      </c>
    </row>
    <row r="193" spans="1:12">
      <c r="A193" s="11"/>
      <c r="B193" s="1"/>
      <c r="C193" s="1"/>
      <c r="D193" s="2"/>
      <c r="E193" s="32"/>
      <c r="F193" s="2"/>
      <c r="G193" s="32"/>
      <c r="H193" s="1"/>
      <c r="I193" s="3"/>
      <c r="J193" s="135"/>
      <c r="K193" s="7"/>
      <c r="L193" s="6"/>
    </row>
    <row r="194" spans="1:12">
      <c r="A194" s="89" t="s">
        <v>79</v>
      </c>
      <c r="B194" s="1"/>
      <c r="C194" s="1"/>
      <c r="D194" s="2"/>
      <c r="E194" s="32">
        <v>0.15</v>
      </c>
      <c r="F194" s="2">
        <f>E194*D194</f>
        <v>0</v>
      </c>
      <c r="G194" s="41">
        <v>0.05</v>
      </c>
      <c r="H194" s="3">
        <f>G194*D194</f>
        <v>0</v>
      </c>
      <c r="I194" s="3">
        <f>F194-H194</f>
        <v>0</v>
      </c>
      <c r="J194" s="135"/>
      <c r="K194" s="2"/>
      <c r="L194" s="1"/>
    </row>
    <row r="195" spans="1:12">
      <c r="A195" s="11"/>
      <c r="B195" s="1"/>
      <c r="C195" s="1"/>
      <c r="D195" s="2"/>
      <c r="E195" s="32">
        <v>0.15</v>
      </c>
      <c r="F195" s="2">
        <f t="shared" ref="F195:F199" si="58">E195*D195</f>
        <v>0</v>
      </c>
      <c r="G195" s="41">
        <v>0.05</v>
      </c>
      <c r="H195" s="3">
        <f t="shared" ref="H195:H199" si="59">G195*D195</f>
        <v>0</v>
      </c>
      <c r="I195" s="3">
        <f t="shared" ref="I195:I199" si="60">F195-H195</f>
        <v>0</v>
      </c>
      <c r="J195" s="135"/>
      <c r="K195" s="2"/>
      <c r="L195" s="1"/>
    </row>
    <row r="196" spans="1:12">
      <c r="A196" s="11"/>
      <c r="B196" s="1"/>
      <c r="C196" s="1"/>
      <c r="D196" s="2"/>
      <c r="E196" s="32">
        <v>0.15</v>
      </c>
      <c r="F196" s="2">
        <f t="shared" si="58"/>
        <v>0</v>
      </c>
      <c r="G196" s="41">
        <v>0.05</v>
      </c>
      <c r="H196" s="3">
        <f t="shared" si="59"/>
        <v>0</v>
      </c>
      <c r="I196" s="3">
        <f t="shared" si="60"/>
        <v>0</v>
      </c>
      <c r="J196" s="135"/>
      <c r="K196" s="2"/>
      <c r="L196" s="1"/>
    </row>
    <row r="197" spans="1:12">
      <c r="A197" s="11"/>
      <c r="B197" s="1"/>
      <c r="C197" s="1"/>
      <c r="D197" s="2"/>
      <c r="E197" s="32">
        <v>0.15</v>
      </c>
      <c r="F197" s="2">
        <f t="shared" si="58"/>
        <v>0</v>
      </c>
      <c r="G197" s="41">
        <v>0.05</v>
      </c>
      <c r="H197" s="3">
        <f t="shared" si="59"/>
        <v>0</v>
      </c>
      <c r="I197" s="3">
        <f t="shared" si="60"/>
        <v>0</v>
      </c>
      <c r="J197" s="135"/>
      <c r="K197" s="2"/>
      <c r="L197" s="1"/>
    </row>
    <row r="198" spans="1:12">
      <c r="A198" s="11"/>
      <c r="B198" s="1"/>
      <c r="C198" s="1"/>
      <c r="D198" s="2"/>
      <c r="E198" s="32">
        <v>0.15</v>
      </c>
      <c r="F198" s="2">
        <f t="shared" si="58"/>
        <v>0</v>
      </c>
      <c r="G198" s="41">
        <v>0.05</v>
      </c>
      <c r="H198" s="3">
        <f t="shared" si="59"/>
        <v>0</v>
      </c>
      <c r="I198" s="3">
        <f t="shared" si="60"/>
        <v>0</v>
      </c>
      <c r="J198" s="135"/>
      <c r="K198" s="2"/>
      <c r="L198" s="1"/>
    </row>
    <row r="199" spans="1:12" ht="16" thickBot="1">
      <c r="A199" s="13"/>
      <c r="B199" s="4"/>
      <c r="C199" s="4"/>
      <c r="D199" s="5"/>
      <c r="E199" s="33">
        <v>0.15</v>
      </c>
      <c r="F199" s="5">
        <f t="shared" si="58"/>
        <v>0</v>
      </c>
      <c r="G199" s="118">
        <v>0.05</v>
      </c>
      <c r="H199" s="44">
        <f t="shared" si="59"/>
        <v>0</v>
      </c>
      <c r="I199" s="44">
        <f t="shared" si="60"/>
        <v>0</v>
      </c>
      <c r="J199" s="143"/>
      <c r="K199" s="5"/>
      <c r="L199" s="4"/>
    </row>
    <row r="200" spans="1:12" ht="16" thickBot="1">
      <c r="A200" s="8" t="s">
        <v>80</v>
      </c>
      <c r="B200" s="9"/>
      <c r="C200" s="9"/>
      <c r="D200" s="10">
        <f>SUM(D194:D199)</f>
        <v>0</v>
      </c>
      <c r="E200" s="10"/>
      <c r="F200" s="10">
        <f>SUM(F194:F199)</f>
        <v>0</v>
      </c>
      <c r="G200" s="10"/>
      <c r="H200" s="10">
        <f t="shared" ref="H200:I200" si="61">SUM(H194:H199)</f>
        <v>0</v>
      </c>
      <c r="I200" s="10">
        <f t="shared" si="61"/>
        <v>0</v>
      </c>
      <c r="J200" s="131"/>
      <c r="K200" s="132">
        <f>J241</f>
        <v>25000</v>
      </c>
      <c r="L200" s="133">
        <f>D200-K200</f>
        <v>-25000</v>
      </c>
    </row>
    <row r="201" spans="1:12">
      <c r="A201" s="11"/>
      <c r="B201" s="1"/>
      <c r="C201" s="1"/>
      <c r="D201" s="2"/>
      <c r="E201" s="32"/>
      <c r="F201" s="2"/>
      <c r="G201" s="32"/>
      <c r="H201" s="1"/>
      <c r="I201" s="3"/>
      <c r="J201" s="135"/>
      <c r="K201" s="7"/>
      <c r="L201" s="6"/>
    </row>
    <row r="202" spans="1:12">
      <c r="A202" s="89" t="s">
        <v>81</v>
      </c>
      <c r="B202" s="1"/>
      <c r="C202" s="1"/>
      <c r="D202" s="2"/>
      <c r="E202" s="32">
        <v>0.15</v>
      </c>
      <c r="F202" s="2">
        <f>E202*D202</f>
        <v>0</v>
      </c>
      <c r="G202" s="41">
        <v>0.05</v>
      </c>
      <c r="H202" s="3">
        <f>G202*D202</f>
        <v>0</v>
      </c>
      <c r="I202" s="3">
        <f>F202-H202</f>
        <v>0</v>
      </c>
      <c r="J202" s="1"/>
      <c r="K202" s="2"/>
      <c r="L202" s="1"/>
    </row>
    <row r="203" spans="1:12">
      <c r="A203" s="11" t="s">
        <v>132</v>
      </c>
      <c r="B203" s="1" t="s">
        <v>107</v>
      </c>
      <c r="C203" s="1" t="s">
        <v>133</v>
      </c>
      <c r="D203" s="2">
        <v>1450</v>
      </c>
      <c r="E203" s="32">
        <v>0.2</v>
      </c>
      <c r="F203" s="2">
        <f>E203*D203</f>
        <v>290</v>
      </c>
      <c r="G203" s="32">
        <v>0.1</v>
      </c>
      <c r="H203" s="3">
        <f>D203*G203</f>
        <v>145</v>
      </c>
      <c r="I203" s="3">
        <f t="shared" ref="I203:I205" si="62">F203-H203</f>
        <v>145</v>
      </c>
      <c r="J203" s="1"/>
      <c r="K203" s="1"/>
      <c r="L203" s="1"/>
    </row>
    <row r="204" spans="1:12">
      <c r="A204" s="11" t="s">
        <v>134</v>
      </c>
      <c r="B204" s="1" t="s">
        <v>107</v>
      </c>
      <c r="C204" s="1" t="s">
        <v>135</v>
      </c>
      <c r="D204" s="2">
        <v>8425</v>
      </c>
      <c r="E204" s="32">
        <v>0.15</v>
      </c>
      <c r="F204" s="2">
        <f>E204*D204</f>
        <v>1263.75</v>
      </c>
      <c r="G204" s="32">
        <v>0.03</v>
      </c>
      <c r="H204" s="3">
        <f>G204*D204</f>
        <v>252.75</v>
      </c>
      <c r="I204" s="3">
        <f t="shared" si="62"/>
        <v>1011</v>
      </c>
      <c r="J204" s="12"/>
      <c r="K204"/>
    </row>
    <row r="205" spans="1:12">
      <c r="A205" s="11" t="s">
        <v>136</v>
      </c>
      <c r="B205" s="1" t="s">
        <v>107</v>
      </c>
      <c r="C205" s="1" t="s">
        <v>135</v>
      </c>
      <c r="D205" s="2">
        <v>4410</v>
      </c>
      <c r="E205" s="32">
        <v>0.15</v>
      </c>
      <c r="F205" s="2">
        <f>E205*D205</f>
        <v>661.5</v>
      </c>
      <c r="G205" s="32">
        <v>0.03</v>
      </c>
      <c r="H205" s="3">
        <f>G205*D205</f>
        <v>132.29999999999998</v>
      </c>
      <c r="I205" s="3">
        <f t="shared" si="62"/>
        <v>529.20000000000005</v>
      </c>
      <c r="J205" s="12"/>
      <c r="K205"/>
    </row>
    <row r="206" spans="1:12">
      <c r="A206" s="11" t="s">
        <v>258</v>
      </c>
      <c r="B206" s="1" t="s">
        <v>107</v>
      </c>
      <c r="C206" s="1" t="s">
        <v>259</v>
      </c>
      <c r="D206" s="2">
        <v>68425</v>
      </c>
      <c r="E206" s="32">
        <v>0.15</v>
      </c>
      <c r="F206" s="2">
        <f>E206*D206</f>
        <v>10263.75</v>
      </c>
      <c r="G206" s="41">
        <v>0.05</v>
      </c>
      <c r="H206" s="3">
        <f>G206*D206</f>
        <v>3421.25</v>
      </c>
      <c r="I206" s="3">
        <f>F206-H206</f>
        <v>6842.5</v>
      </c>
      <c r="J206" s="1"/>
      <c r="K206" s="2"/>
      <c r="L206" s="1"/>
    </row>
    <row r="207" spans="1:12">
      <c r="A207" s="11"/>
      <c r="B207" s="1"/>
      <c r="C207" s="1"/>
      <c r="D207" s="2"/>
      <c r="E207" s="32">
        <v>0.15</v>
      </c>
      <c r="F207" s="2">
        <f t="shared" ref="F207:F209" si="63">E207*D207</f>
        <v>0</v>
      </c>
      <c r="G207" s="41">
        <v>0.05</v>
      </c>
      <c r="H207" s="3">
        <f t="shared" ref="H207:H209" si="64">G207*D207</f>
        <v>0</v>
      </c>
      <c r="I207" s="3">
        <f t="shared" ref="I207:I209" si="65">F207-H207</f>
        <v>0</v>
      </c>
      <c r="J207" s="135"/>
      <c r="K207" s="2"/>
      <c r="L207" s="1"/>
    </row>
    <row r="208" spans="1:12">
      <c r="A208" s="11"/>
      <c r="B208" s="1"/>
      <c r="C208" s="1"/>
      <c r="D208" s="2"/>
      <c r="E208" s="32">
        <v>0.15</v>
      </c>
      <c r="F208" s="2">
        <f t="shared" si="63"/>
        <v>0</v>
      </c>
      <c r="G208" s="41">
        <v>0.05</v>
      </c>
      <c r="H208" s="3">
        <f t="shared" si="64"/>
        <v>0</v>
      </c>
      <c r="I208" s="3">
        <f t="shared" si="65"/>
        <v>0</v>
      </c>
      <c r="J208" s="135"/>
      <c r="K208" s="2"/>
      <c r="L208" s="1"/>
    </row>
    <row r="209" spans="1:12" ht="16" thickBot="1">
      <c r="A209" s="13"/>
      <c r="B209" s="4"/>
      <c r="C209" s="4"/>
      <c r="D209" s="5"/>
      <c r="E209" s="33">
        <v>0.15</v>
      </c>
      <c r="F209" s="5">
        <f t="shared" si="63"/>
        <v>0</v>
      </c>
      <c r="G209" s="118">
        <v>0.05</v>
      </c>
      <c r="H209" s="44">
        <f t="shared" si="64"/>
        <v>0</v>
      </c>
      <c r="I209" s="44">
        <f t="shared" si="65"/>
        <v>0</v>
      </c>
      <c r="J209" s="143"/>
      <c r="K209" s="2"/>
      <c r="L209" s="1"/>
    </row>
    <row r="210" spans="1:12" ht="16" thickBot="1">
      <c r="A210" s="8" t="s">
        <v>82</v>
      </c>
      <c r="B210" s="9"/>
      <c r="C210" s="9"/>
      <c r="D210" s="10">
        <f>SUM(D202:D209)</f>
        <v>82710</v>
      </c>
      <c r="E210" s="10"/>
      <c r="F210" s="10">
        <f>SUM(F202:F209)</f>
        <v>12479</v>
      </c>
      <c r="G210" s="10"/>
      <c r="H210" s="10">
        <f>SUM(H202:H209)</f>
        <v>3951.3</v>
      </c>
      <c r="I210" s="10">
        <f>SUM(I202:I209)</f>
        <v>8527.7000000000007</v>
      </c>
      <c r="J210" s="10"/>
      <c r="K210" s="10">
        <f>SUM(K202:K209)</f>
        <v>0</v>
      </c>
      <c r="L210" s="159">
        <f>SUM(L202:L209)</f>
        <v>0</v>
      </c>
    </row>
    <row r="211" spans="1:12">
      <c r="A211" s="19"/>
      <c r="B211" s="129"/>
      <c r="C211" s="129"/>
      <c r="D211" s="130"/>
      <c r="E211" s="130"/>
      <c r="F211" s="130"/>
      <c r="G211" s="130"/>
      <c r="H211" s="130"/>
      <c r="I211" s="130"/>
      <c r="J211" s="158"/>
      <c r="K211" s="7"/>
      <c r="L211" s="6"/>
    </row>
    <row r="212" spans="1:12" ht="16" thickBot="1">
      <c r="A212" s="13"/>
      <c r="B212" s="4"/>
      <c r="C212" s="4"/>
      <c r="D212" s="5"/>
      <c r="E212" s="33"/>
      <c r="F212" s="5"/>
      <c r="G212" s="33"/>
      <c r="H212" s="4"/>
      <c r="I212" s="44"/>
      <c r="J212" s="1"/>
      <c r="K212" s="2"/>
      <c r="L212" s="1"/>
    </row>
    <row r="213" spans="1:12" ht="16" thickBot="1">
      <c r="A213" s="119" t="s">
        <v>83</v>
      </c>
      <c r="B213" s="120"/>
      <c r="C213" s="120"/>
      <c r="D213" s="121">
        <f t="shared" ref="D213:H213" si="66">D200+D192+D210</f>
        <v>82710</v>
      </c>
      <c r="E213" s="121">
        <f t="shared" si="66"/>
        <v>0</v>
      </c>
      <c r="F213" s="121">
        <f t="shared" si="66"/>
        <v>12479</v>
      </c>
      <c r="G213" s="121">
        <f t="shared" si="66"/>
        <v>0</v>
      </c>
      <c r="H213" s="121">
        <f t="shared" si="66"/>
        <v>3951.3</v>
      </c>
      <c r="I213" s="121">
        <f>I200+I192+I210</f>
        <v>8527.7000000000007</v>
      </c>
      <c r="J213" s="121"/>
      <c r="K213" s="121">
        <f t="shared" ref="K213:L213" si="67">K200+K192+K210</f>
        <v>55000</v>
      </c>
      <c r="L213" s="163">
        <f t="shared" si="67"/>
        <v>-55000</v>
      </c>
    </row>
    <row r="214" spans="1:12">
      <c r="A214" s="112"/>
      <c r="B214" s="112"/>
      <c r="C214" s="112"/>
      <c r="D214" s="162"/>
      <c r="E214" s="162"/>
      <c r="F214" s="162"/>
      <c r="G214" s="162"/>
      <c r="H214" s="162"/>
      <c r="I214" s="162"/>
      <c r="J214" s="162"/>
      <c r="K214" s="162"/>
      <c r="L214" s="162"/>
    </row>
    <row r="215" spans="1:12" ht="16" thickBot="1">
      <c r="A215" s="112"/>
      <c r="B215" s="112"/>
      <c r="C215" s="112"/>
      <c r="D215" s="162"/>
      <c r="E215" s="162"/>
      <c r="F215" s="162"/>
      <c r="G215" s="162"/>
      <c r="H215" s="162"/>
      <c r="I215" s="162"/>
      <c r="J215" s="162"/>
      <c r="K215" s="162"/>
      <c r="L215" s="162"/>
    </row>
    <row r="216" spans="1:12" ht="16" thickBot="1">
      <c r="A216" s="119" t="s">
        <v>84</v>
      </c>
      <c r="B216" s="120"/>
      <c r="C216" s="120"/>
      <c r="D216" s="121">
        <f>D213+D181+D105+D26</f>
        <v>409152.5</v>
      </c>
      <c r="E216" s="121"/>
      <c r="F216" s="121">
        <f>F213+F181+F105+F26</f>
        <v>67736</v>
      </c>
      <c r="G216" s="121"/>
      <c r="H216" s="121">
        <f>H213+H181+H105+H26</f>
        <v>18425.112499999999</v>
      </c>
      <c r="I216" s="121">
        <f>I213+I181+I105+I26</f>
        <v>52910.887499999997</v>
      </c>
      <c r="J216" s="121">
        <f>J213+J181+J105+J26</f>
        <v>0</v>
      </c>
      <c r="K216" s="121">
        <f>K213+K181+K105+K26</f>
        <v>2132600</v>
      </c>
      <c r="L216" s="121">
        <f>L213+L181+L105+L26</f>
        <v>-1824157.5</v>
      </c>
    </row>
    <row r="218" spans="1:12">
      <c r="A218" s="35" t="s">
        <v>2</v>
      </c>
      <c r="B218" s="35" t="s">
        <v>3</v>
      </c>
      <c r="C218" s="35" t="s">
        <v>4</v>
      </c>
      <c r="D218" s="35" t="s">
        <v>5</v>
      </c>
      <c r="E218" s="35" t="s">
        <v>6</v>
      </c>
      <c r="F218" s="35" t="s">
        <v>7</v>
      </c>
      <c r="G218" s="35" t="s">
        <v>8</v>
      </c>
      <c r="I218" s="114" t="s">
        <v>9</v>
      </c>
      <c r="J218" s="113" t="s">
        <v>3</v>
      </c>
      <c r="K218"/>
    </row>
    <row r="219" spans="1:12">
      <c r="A219" s="18"/>
      <c r="B219" s="34">
        <f>D26</f>
        <v>0</v>
      </c>
      <c r="C219" s="34">
        <f>F26</f>
        <v>0</v>
      </c>
      <c r="D219" s="34">
        <f>G26</f>
        <v>0</v>
      </c>
      <c r="E219" s="34">
        <f>H26</f>
        <v>0</v>
      </c>
      <c r="F219" s="3">
        <f>K26</f>
        <v>700000</v>
      </c>
      <c r="G219" s="109">
        <f>L26</f>
        <v>-700000</v>
      </c>
      <c r="I219" s="272" t="s">
        <v>11</v>
      </c>
      <c r="J219" s="273">
        <v>700000</v>
      </c>
      <c r="K219"/>
    </row>
    <row r="220" spans="1:12">
      <c r="A220" s="18"/>
      <c r="B220" s="18"/>
      <c r="C220" s="1"/>
      <c r="D220" s="1"/>
      <c r="E220" s="1"/>
      <c r="F220" s="1"/>
      <c r="G220" s="1"/>
      <c r="I220" s="272"/>
      <c r="J220" s="273"/>
      <c r="K220"/>
    </row>
    <row r="221" spans="1:12">
      <c r="A221" s="46" t="s">
        <v>13</v>
      </c>
      <c r="B221" s="46" t="s">
        <v>3</v>
      </c>
      <c r="C221" s="46" t="s">
        <v>4</v>
      </c>
      <c r="D221" s="46" t="s">
        <v>5</v>
      </c>
      <c r="E221" s="46" t="s">
        <v>6</v>
      </c>
      <c r="F221" s="46" t="s">
        <v>7</v>
      </c>
      <c r="G221" s="46" t="s">
        <v>8</v>
      </c>
      <c r="I221" s="272" t="s">
        <v>14</v>
      </c>
      <c r="J221" s="273">
        <v>77600</v>
      </c>
      <c r="K221"/>
    </row>
    <row r="222" spans="1:12">
      <c r="A222" s="18"/>
      <c r="B222" s="34">
        <f>D105</f>
        <v>322227.5</v>
      </c>
      <c r="C222" s="3">
        <f>F105</f>
        <v>54835.5</v>
      </c>
      <c r="D222" s="3">
        <f>H105</f>
        <v>14263.0625</v>
      </c>
      <c r="E222" s="3">
        <f>I105</f>
        <v>44172.4375</v>
      </c>
      <c r="F222" s="3">
        <f>K105</f>
        <v>900000</v>
      </c>
      <c r="G222" s="3">
        <f>L105</f>
        <v>-595772.5</v>
      </c>
      <c r="I222" s="272"/>
      <c r="J222" s="273"/>
      <c r="K222"/>
    </row>
    <row r="223" spans="1:12">
      <c r="A223" s="18"/>
      <c r="B223" s="18"/>
      <c r="C223" s="1"/>
      <c r="D223" s="1"/>
      <c r="E223" s="1"/>
      <c r="F223" s="1"/>
      <c r="G223" s="1"/>
      <c r="I223" s="272" t="s">
        <v>15</v>
      </c>
      <c r="J223" s="273">
        <v>15000</v>
      </c>
      <c r="K223"/>
    </row>
    <row r="224" spans="1:12">
      <c r="A224" s="47" t="s">
        <v>16</v>
      </c>
      <c r="B224" s="47" t="s">
        <v>3</v>
      </c>
      <c r="C224" s="47" t="s">
        <v>4</v>
      </c>
      <c r="D224" s="47" t="s">
        <v>5</v>
      </c>
      <c r="E224" s="47" t="s">
        <v>6</v>
      </c>
      <c r="F224" s="47" t="s">
        <v>7</v>
      </c>
      <c r="G224" s="47" t="s">
        <v>8</v>
      </c>
      <c r="I224" s="272"/>
      <c r="J224" s="273"/>
      <c r="K224"/>
    </row>
    <row r="225" spans="1:11">
      <c r="A225" s="18"/>
      <c r="B225" s="34">
        <f>D181</f>
        <v>4215</v>
      </c>
      <c r="C225" s="3">
        <f>F181</f>
        <v>421.5</v>
      </c>
      <c r="D225" s="3">
        <f>H181</f>
        <v>210.75</v>
      </c>
      <c r="E225" s="3">
        <f>I181</f>
        <v>210.75</v>
      </c>
      <c r="F225" s="3">
        <f>K181</f>
        <v>477600</v>
      </c>
      <c r="G225" s="3">
        <f>L181</f>
        <v>-473385</v>
      </c>
      <c r="I225" s="272" t="s">
        <v>17</v>
      </c>
      <c r="J225" s="273">
        <v>40000</v>
      </c>
      <c r="K225"/>
    </row>
    <row r="226" spans="1:11">
      <c r="A226" s="1"/>
      <c r="B226" s="1"/>
      <c r="C226" s="1"/>
      <c r="D226" s="1"/>
      <c r="E226" s="1"/>
      <c r="F226" s="1"/>
      <c r="G226" s="1"/>
      <c r="I226" s="272"/>
      <c r="J226" s="273"/>
      <c r="K226"/>
    </row>
    <row r="227" spans="1:11">
      <c r="A227" s="38" t="s">
        <v>18</v>
      </c>
      <c r="B227" s="38" t="s">
        <v>3</v>
      </c>
      <c r="C227" s="38" t="s">
        <v>4</v>
      </c>
      <c r="D227" s="38" t="s">
        <v>5</v>
      </c>
      <c r="E227" s="38" t="s">
        <v>6</v>
      </c>
      <c r="F227" s="38" t="s">
        <v>19</v>
      </c>
      <c r="G227" s="38" t="s">
        <v>8</v>
      </c>
      <c r="I227" s="272" t="s">
        <v>20</v>
      </c>
      <c r="J227" s="273">
        <v>50000</v>
      </c>
      <c r="K227"/>
    </row>
    <row r="228" spans="1:11">
      <c r="A228" s="1"/>
      <c r="B228" s="3">
        <f>D213</f>
        <v>82710</v>
      </c>
      <c r="C228" s="3">
        <f>F213</f>
        <v>12479</v>
      </c>
      <c r="D228" s="3">
        <f>H213</f>
        <v>3951.3</v>
      </c>
      <c r="E228" s="3">
        <f>I213</f>
        <v>8527.7000000000007</v>
      </c>
      <c r="F228" s="3">
        <f>K213</f>
        <v>55000</v>
      </c>
      <c r="G228" s="3">
        <f>L213</f>
        <v>-55000</v>
      </c>
      <c r="I228" s="272"/>
      <c r="J228" s="273"/>
      <c r="K228"/>
    </row>
    <row r="229" spans="1:11">
      <c r="A229" s="1"/>
      <c r="B229" s="1"/>
      <c r="C229" s="1"/>
      <c r="D229" s="1"/>
      <c r="E229" s="1"/>
      <c r="F229" s="1"/>
      <c r="G229" s="1"/>
      <c r="I229" s="272" t="s">
        <v>21</v>
      </c>
      <c r="J229" s="273">
        <v>800000</v>
      </c>
      <c r="K229"/>
    </row>
    <row r="230" spans="1:11" ht="16">
      <c r="A230" s="106" t="s">
        <v>137</v>
      </c>
      <c r="B230" s="107" t="s">
        <v>3</v>
      </c>
      <c r="C230" s="107" t="s">
        <v>4</v>
      </c>
      <c r="D230" s="107" t="s">
        <v>5</v>
      </c>
      <c r="E230" s="107" t="s">
        <v>6</v>
      </c>
      <c r="F230" s="107" t="s">
        <v>7</v>
      </c>
      <c r="G230" s="107" t="s">
        <v>8</v>
      </c>
      <c r="I230" s="272"/>
      <c r="J230" s="273"/>
      <c r="K230"/>
    </row>
    <row r="231" spans="1:11" s="45" customFormat="1" ht="16">
      <c r="A231" s="106" t="s">
        <v>23</v>
      </c>
      <c r="B231" s="108">
        <f>B225+B222+B219+B228</f>
        <v>409152.5</v>
      </c>
      <c r="C231" s="108">
        <f>C225+C222+C219+C228</f>
        <v>67736</v>
      </c>
      <c r="D231" s="108">
        <f t="shared" ref="D231:G231" si="68">D225+D222+D219+D228</f>
        <v>18425.112499999999</v>
      </c>
      <c r="E231" s="108">
        <f t="shared" si="68"/>
        <v>52910.887499999997</v>
      </c>
      <c r="F231" s="108">
        <f t="shared" si="68"/>
        <v>2132600</v>
      </c>
      <c r="G231" s="108">
        <f t="shared" si="68"/>
        <v>-1824157.5</v>
      </c>
      <c r="I231" s="272" t="s">
        <v>85</v>
      </c>
      <c r="J231" s="273">
        <v>50000</v>
      </c>
    </row>
    <row r="232" spans="1:11">
      <c r="I232" s="272"/>
      <c r="J232" s="273"/>
      <c r="K232"/>
    </row>
    <row r="233" spans="1:11" ht="16" thickBot="1">
      <c r="I233" s="272" t="s">
        <v>86</v>
      </c>
      <c r="J233" s="273">
        <v>30000</v>
      </c>
      <c r="K233"/>
    </row>
    <row r="234" spans="1:11" ht="16" thickBot="1">
      <c r="A234" s="103" t="s">
        <v>138</v>
      </c>
      <c r="B234" s="104"/>
      <c r="C234" s="104"/>
      <c r="D234" s="105"/>
      <c r="I234" s="272"/>
      <c r="J234" s="273"/>
      <c r="K234"/>
    </row>
    <row r="235" spans="1:11">
      <c r="A235" s="14"/>
      <c r="B235" s="6"/>
      <c r="C235" s="6"/>
      <c r="D235" s="15"/>
      <c r="I235" s="275" t="s">
        <v>88</v>
      </c>
      <c r="J235" s="273">
        <v>50000</v>
      </c>
      <c r="K235"/>
    </row>
    <row r="236" spans="1:11">
      <c r="A236" s="11" t="s">
        <v>90</v>
      </c>
      <c r="B236" s="2">
        <v>2500</v>
      </c>
      <c r="C236" s="1">
        <v>12</v>
      </c>
      <c r="D236" s="98">
        <f>C236*B236</f>
        <v>30000</v>
      </c>
      <c r="I236" s="275"/>
      <c r="J236" s="273"/>
      <c r="K236"/>
    </row>
    <row r="237" spans="1:11">
      <c r="A237" s="11" t="s">
        <v>91</v>
      </c>
      <c r="B237" s="2">
        <v>250</v>
      </c>
      <c r="C237" s="1">
        <v>12</v>
      </c>
      <c r="D237" s="98">
        <f>C237*B237</f>
        <v>3000</v>
      </c>
      <c r="I237" s="272" t="s">
        <v>92</v>
      </c>
      <c r="J237" s="273">
        <v>30000</v>
      </c>
      <c r="K237"/>
    </row>
    <row r="238" spans="1:11">
      <c r="A238" s="11" t="s">
        <v>10</v>
      </c>
      <c r="B238" s="3">
        <f>D231</f>
        <v>18425.112499999999</v>
      </c>
      <c r="C238" s="1">
        <v>1</v>
      </c>
      <c r="D238" s="98">
        <f>C238*B238</f>
        <v>18425.112499999999</v>
      </c>
      <c r="I238" s="272"/>
      <c r="J238" s="273"/>
      <c r="K238"/>
    </row>
    <row r="239" spans="1:11">
      <c r="A239" s="11"/>
      <c r="B239" s="1"/>
      <c r="C239" s="1"/>
      <c r="D239" s="12"/>
      <c r="I239" s="275" t="s">
        <v>93</v>
      </c>
      <c r="J239" s="273">
        <v>20000</v>
      </c>
      <c r="K239"/>
    </row>
    <row r="240" spans="1:11">
      <c r="A240" s="11" t="s">
        <v>139</v>
      </c>
      <c r="B240" s="1"/>
      <c r="C240" s="1"/>
      <c r="D240" s="99">
        <f>SUM(D236:D239)</f>
        <v>51425.112500000003</v>
      </c>
      <c r="I240" s="275"/>
      <c r="J240" s="273"/>
      <c r="K240"/>
    </row>
    <row r="241" spans="1:11">
      <c r="A241" s="11" t="s">
        <v>95</v>
      </c>
      <c r="B241" s="1"/>
      <c r="C241" s="1"/>
      <c r="D241" s="99">
        <f>E231</f>
        <v>52910.887499999997</v>
      </c>
      <c r="I241" s="272" t="s">
        <v>96</v>
      </c>
      <c r="J241" s="273">
        <v>25000</v>
      </c>
      <c r="K241"/>
    </row>
    <row r="242" spans="1:11">
      <c r="A242" s="11"/>
      <c r="B242" s="1"/>
      <c r="C242" s="1"/>
      <c r="D242" s="12"/>
      <c r="I242" s="272"/>
      <c r="J242" s="273"/>
      <c r="K242"/>
    </row>
    <row r="243" spans="1:11" ht="16" thickBot="1">
      <c r="A243" s="100" t="s">
        <v>97</v>
      </c>
      <c r="B243" s="101"/>
      <c r="C243" s="101"/>
      <c r="D243" s="102">
        <f>D241-D240</f>
        <v>1485.7749999999942</v>
      </c>
      <c r="I243" s="272" t="s">
        <v>60</v>
      </c>
      <c r="J243" s="273">
        <v>90000</v>
      </c>
      <c r="K243"/>
    </row>
    <row r="244" spans="1:11">
      <c r="I244" s="272"/>
      <c r="J244" s="273"/>
      <c r="K244"/>
    </row>
    <row r="245" spans="1:11">
      <c r="I245" s="275" t="s">
        <v>98</v>
      </c>
      <c r="J245" s="273">
        <v>30000</v>
      </c>
      <c r="K245"/>
    </row>
    <row r="246" spans="1:11">
      <c r="I246" s="275"/>
      <c r="J246" s="273"/>
      <c r="K246"/>
    </row>
    <row r="247" spans="1:11" s="110" customFormat="1">
      <c r="A247"/>
      <c r="B247"/>
      <c r="C247"/>
      <c r="D247"/>
      <c r="E247"/>
      <c r="F247"/>
      <c r="I247" s="272" t="s">
        <v>99</v>
      </c>
      <c r="J247" s="273">
        <v>15000</v>
      </c>
    </row>
    <row r="248" spans="1:11" s="110" customFormat="1">
      <c r="A248"/>
      <c r="B248"/>
      <c r="C248"/>
      <c r="D248"/>
      <c r="E248"/>
      <c r="F248"/>
      <c r="I248" s="272"/>
      <c r="J248" s="273"/>
    </row>
    <row r="249" spans="1:11" s="110" customFormat="1">
      <c r="A249"/>
      <c r="B249"/>
      <c r="C249"/>
      <c r="D249"/>
      <c r="E249"/>
      <c r="F249"/>
      <c r="I249" s="272" t="s">
        <v>100</v>
      </c>
      <c r="J249" s="273">
        <v>100000</v>
      </c>
    </row>
    <row r="250" spans="1:11" s="110" customFormat="1">
      <c r="A250"/>
      <c r="B250"/>
      <c r="C250"/>
      <c r="D250"/>
      <c r="E250"/>
      <c r="F250"/>
      <c r="I250" s="272"/>
      <c r="J250" s="273"/>
    </row>
    <row r="251" spans="1:11" s="110" customFormat="1">
      <c r="A251"/>
      <c r="B251"/>
      <c r="C251"/>
      <c r="D251"/>
      <c r="E251"/>
      <c r="F251"/>
      <c r="I251" s="272" t="s">
        <v>101</v>
      </c>
      <c r="J251" s="273">
        <v>20000</v>
      </c>
    </row>
    <row r="252" spans="1:11" s="110" customFormat="1">
      <c r="A252"/>
      <c r="B252"/>
      <c r="C252"/>
      <c r="D252"/>
      <c r="E252"/>
      <c r="F252"/>
      <c r="I252" s="272"/>
      <c r="J252" s="273"/>
    </row>
    <row r="253" spans="1:11" s="110" customFormat="1">
      <c r="A253"/>
      <c r="B253"/>
      <c r="C253"/>
      <c r="D253"/>
      <c r="E253"/>
      <c r="F253"/>
      <c r="I253" s="272" t="s">
        <v>102</v>
      </c>
      <c r="J253" s="273">
        <v>90000</v>
      </c>
    </row>
    <row r="254" spans="1:11" s="110" customFormat="1">
      <c r="A254"/>
      <c r="B254"/>
      <c r="C254"/>
      <c r="D254"/>
      <c r="E254"/>
      <c r="F254"/>
      <c r="I254" s="272"/>
      <c r="J254" s="273"/>
    </row>
    <row r="255" spans="1:11">
      <c r="K255"/>
    </row>
    <row r="256" spans="1:11" s="110" customFormat="1">
      <c r="A256"/>
      <c r="B256"/>
      <c r="C256"/>
      <c r="D256"/>
      <c r="E256"/>
      <c r="F256"/>
      <c r="I256" t="s">
        <v>104</v>
      </c>
      <c r="J256" s="111">
        <f>SUM(J219:J254)</f>
        <v>2232600</v>
      </c>
    </row>
  </sheetData>
  <sortState xmlns:xlrd2="http://schemas.microsoft.com/office/spreadsheetml/2017/richdata2" ref="A32:I56">
    <sortCondition ref="A32:A56"/>
  </sortState>
  <mergeCells count="42">
    <mergeCell ref="A183:J183"/>
    <mergeCell ref="A1:J1"/>
    <mergeCell ref="A2:J2"/>
    <mergeCell ref="A28:J28"/>
    <mergeCell ref="A106:J106"/>
    <mergeCell ref="A107:J107"/>
    <mergeCell ref="I219:I220"/>
    <mergeCell ref="J219:J220"/>
    <mergeCell ref="I221:I222"/>
    <mergeCell ref="J221:J222"/>
    <mergeCell ref="I223:I224"/>
    <mergeCell ref="J223:J224"/>
    <mergeCell ref="I225:I226"/>
    <mergeCell ref="J225:J226"/>
    <mergeCell ref="I227:I228"/>
    <mergeCell ref="J227:J228"/>
    <mergeCell ref="I229:I230"/>
    <mergeCell ref="J229:J230"/>
    <mergeCell ref="I231:I232"/>
    <mergeCell ref="J231:J232"/>
    <mergeCell ref="I233:I234"/>
    <mergeCell ref="J233:J234"/>
    <mergeCell ref="I235:I236"/>
    <mergeCell ref="J235:J236"/>
    <mergeCell ref="I237:I238"/>
    <mergeCell ref="J237:J238"/>
    <mergeCell ref="I239:I240"/>
    <mergeCell ref="J239:J240"/>
    <mergeCell ref="I241:I242"/>
    <mergeCell ref="J241:J242"/>
    <mergeCell ref="I243:I244"/>
    <mergeCell ref="J243:J244"/>
    <mergeCell ref="I245:I246"/>
    <mergeCell ref="J245:J246"/>
    <mergeCell ref="I247:I248"/>
    <mergeCell ref="J247:J248"/>
    <mergeCell ref="I249:I250"/>
    <mergeCell ref="J249:J250"/>
    <mergeCell ref="I251:I252"/>
    <mergeCell ref="J251:J252"/>
    <mergeCell ref="I253:I254"/>
    <mergeCell ref="J253:J25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54A2-3880-4449-BD9E-2BA983A55383}">
  <sheetPr>
    <tabColor theme="1"/>
  </sheetPr>
  <dimension ref="A1:P232"/>
  <sheetViews>
    <sheetView topLeftCell="A183" zoomScale="75" zoomScaleNormal="110" workbookViewId="0">
      <selection activeCell="D220" sqref="D220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5.1640625" bestFit="1" customWidth="1"/>
    <col min="9" max="9" width="18.6640625" bestFit="1" customWidth="1"/>
    <col min="10" max="10" width="37.33203125" bestFit="1" customWidth="1"/>
    <col min="11" max="11" width="14.33203125" style="110" bestFit="1" customWidth="1"/>
    <col min="12" max="12" width="14.6640625" bestFit="1" customWidth="1"/>
    <col min="14" max="14" width="16.1640625" bestFit="1" customWidth="1"/>
    <col min="16" max="16" width="14.6640625" bestFit="1" customWidth="1"/>
  </cols>
  <sheetData>
    <row r="1" spans="1:12" ht="32" thickBot="1">
      <c r="A1" s="260" t="s">
        <v>140</v>
      </c>
      <c r="B1" s="261"/>
      <c r="C1" s="261"/>
      <c r="D1" s="261"/>
      <c r="E1" s="261"/>
      <c r="F1" s="261"/>
      <c r="G1" s="261"/>
      <c r="H1" s="261"/>
      <c r="I1" s="261"/>
      <c r="J1" s="262"/>
      <c r="K1" s="160"/>
      <c r="L1" s="161"/>
    </row>
    <row r="2" spans="1:12" s="87" customFormat="1" ht="32" thickBot="1">
      <c r="A2" s="263" t="s">
        <v>35</v>
      </c>
      <c r="B2" s="264"/>
      <c r="C2" s="264"/>
      <c r="D2" s="264"/>
      <c r="E2" s="264"/>
      <c r="F2" s="264"/>
      <c r="G2" s="264"/>
      <c r="H2" s="264"/>
      <c r="I2" s="264"/>
      <c r="J2" s="264"/>
      <c r="K2" s="139" t="s">
        <v>7</v>
      </c>
      <c r="L2" s="140" t="s">
        <v>36</v>
      </c>
    </row>
    <row r="3" spans="1:12" s="17" customFormat="1" ht="37" customHeight="1" thickBot="1">
      <c r="A3" s="25" t="s">
        <v>37</v>
      </c>
      <c r="B3" s="26" t="s">
        <v>38</v>
      </c>
      <c r="C3" s="27" t="s">
        <v>39</v>
      </c>
      <c r="D3" s="28" t="s">
        <v>3</v>
      </c>
      <c r="E3" s="28" t="s">
        <v>40</v>
      </c>
      <c r="F3" s="30" t="s">
        <v>41</v>
      </c>
      <c r="G3" s="30" t="s">
        <v>42</v>
      </c>
      <c r="H3" s="30" t="s">
        <v>43</v>
      </c>
      <c r="I3" s="28"/>
      <c r="J3" s="28" t="s">
        <v>44</v>
      </c>
      <c r="K3" s="148"/>
      <c r="L3" s="149"/>
    </row>
    <row r="4" spans="1:12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16">
        <f>F4-G4</f>
        <v>0</v>
      </c>
      <c r="I4" s="6"/>
      <c r="J4" s="6"/>
      <c r="K4" s="7"/>
      <c r="L4" s="6"/>
    </row>
    <row r="5" spans="1:12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16">
        <f t="shared" ref="H5:H25" si="1">F5-G5</f>
        <v>0</v>
      </c>
      <c r="I5" s="1"/>
      <c r="J5" s="1"/>
      <c r="K5" s="2"/>
      <c r="L5" s="1"/>
    </row>
    <row r="6" spans="1:12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2">F6*20%</f>
        <v>0</v>
      </c>
      <c r="H6" s="16">
        <f t="shared" si="1"/>
        <v>0</v>
      </c>
      <c r="I6" s="1"/>
      <c r="J6" s="1"/>
      <c r="K6" s="2"/>
      <c r="L6" s="1"/>
    </row>
    <row r="7" spans="1:12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2"/>
        <v>0</v>
      </c>
      <c r="H7" s="16">
        <f t="shared" si="1"/>
        <v>0</v>
      </c>
      <c r="I7" s="1"/>
      <c r="J7" s="1"/>
      <c r="K7" s="2"/>
      <c r="L7" s="1"/>
    </row>
    <row r="8" spans="1:12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2"/>
        <v>0</v>
      </c>
      <c r="H8" s="16">
        <f t="shared" si="1"/>
        <v>0</v>
      </c>
      <c r="I8" s="1"/>
      <c r="J8" s="1"/>
      <c r="K8" s="2"/>
      <c r="L8" s="1"/>
    </row>
    <row r="9" spans="1:12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2"/>
        <v>0</v>
      </c>
      <c r="H9" s="16">
        <f t="shared" si="1"/>
        <v>0</v>
      </c>
      <c r="I9" s="1"/>
      <c r="J9" s="1"/>
      <c r="K9" s="2"/>
      <c r="L9" s="1"/>
    </row>
    <row r="10" spans="1:12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2"/>
        <v>0</v>
      </c>
      <c r="H10" s="16">
        <f t="shared" si="1"/>
        <v>0</v>
      </c>
      <c r="I10" s="1"/>
      <c r="J10" s="1"/>
      <c r="K10" s="2"/>
      <c r="L10" s="1"/>
    </row>
    <row r="11" spans="1:12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2"/>
        <v>0</v>
      </c>
      <c r="H11" s="16">
        <f t="shared" si="1"/>
        <v>0</v>
      </c>
      <c r="I11" s="1"/>
      <c r="J11" s="1"/>
      <c r="K11" s="2"/>
      <c r="L11" s="1"/>
    </row>
    <row r="12" spans="1:12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2"/>
        <v>0</v>
      </c>
      <c r="H12" s="16">
        <f t="shared" si="1"/>
        <v>0</v>
      </c>
      <c r="I12" s="1"/>
      <c r="J12" s="1"/>
      <c r="K12" s="2"/>
      <c r="L12" s="1"/>
    </row>
    <row r="13" spans="1:12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2"/>
        <v>0</v>
      </c>
      <c r="H13" s="16">
        <f t="shared" si="1"/>
        <v>0</v>
      </c>
      <c r="I13" s="1"/>
      <c r="J13" s="1"/>
      <c r="K13" s="2"/>
      <c r="L13" s="1"/>
    </row>
    <row r="14" spans="1:12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2"/>
        <v>0</v>
      </c>
      <c r="H14" s="16">
        <f t="shared" si="1"/>
        <v>0</v>
      </c>
      <c r="I14" s="1"/>
      <c r="J14" s="1"/>
      <c r="K14" s="2"/>
      <c r="L14" s="1"/>
    </row>
    <row r="15" spans="1:12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2"/>
        <v>0</v>
      </c>
      <c r="H15" s="16">
        <f t="shared" si="1"/>
        <v>0</v>
      </c>
      <c r="I15" s="1"/>
      <c r="J15" s="1"/>
      <c r="K15" s="2"/>
      <c r="L15" s="1"/>
    </row>
    <row r="16" spans="1:12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2"/>
        <v>0</v>
      </c>
      <c r="H16" s="16">
        <f t="shared" si="1"/>
        <v>0</v>
      </c>
      <c r="I16" s="1"/>
      <c r="J16" s="1"/>
      <c r="K16" s="2"/>
      <c r="L16" s="1"/>
    </row>
    <row r="17" spans="1:12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2"/>
        <v>0</v>
      </c>
      <c r="H17" s="16">
        <f t="shared" si="1"/>
        <v>0</v>
      </c>
      <c r="I17" s="1"/>
      <c r="J17" s="1"/>
      <c r="K17" s="2"/>
      <c r="L17" s="1"/>
    </row>
    <row r="18" spans="1:12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2"/>
        <v>0</v>
      </c>
      <c r="H18" s="16">
        <f t="shared" si="1"/>
        <v>0</v>
      </c>
      <c r="I18" s="1"/>
      <c r="J18" s="1"/>
      <c r="K18" s="2"/>
      <c r="L18" s="1"/>
    </row>
    <row r="19" spans="1:12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2"/>
        <v>0</v>
      </c>
      <c r="H19" s="16">
        <f t="shared" si="1"/>
        <v>0</v>
      </c>
      <c r="I19" s="1"/>
      <c r="J19" s="1"/>
      <c r="K19" s="2"/>
      <c r="L19" s="1"/>
    </row>
    <row r="20" spans="1:12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2"/>
        <v>0</v>
      </c>
      <c r="H20" s="16">
        <f t="shared" si="1"/>
        <v>0</v>
      </c>
      <c r="I20" s="1"/>
      <c r="J20" s="1"/>
      <c r="K20" s="2"/>
      <c r="L20" s="1"/>
    </row>
    <row r="21" spans="1:12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2"/>
        <v>0</v>
      </c>
      <c r="H21" s="16">
        <f t="shared" si="1"/>
        <v>0</v>
      </c>
      <c r="I21" s="1"/>
      <c r="J21" s="1"/>
      <c r="K21" s="2"/>
      <c r="L21" s="1"/>
    </row>
    <row r="22" spans="1:12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2"/>
        <v>0</v>
      </c>
      <c r="H22" s="16">
        <f t="shared" si="1"/>
        <v>0</v>
      </c>
      <c r="I22" s="1"/>
      <c r="J22" s="1"/>
      <c r="K22" s="2"/>
      <c r="L22" s="1"/>
    </row>
    <row r="23" spans="1:12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2"/>
        <v>0</v>
      </c>
      <c r="H23" s="16">
        <f t="shared" si="1"/>
        <v>0</v>
      </c>
      <c r="I23" s="1"/>
      <c r="J23" s="1"/>
      <c r="K23" s="2"/>
      <c r="L23" s="1"/>
    </row>
    <row r="24" spans="1:12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2"/>
        <v>0</v>
      </c>
      <c r="H24" s="16">
        <f t="shared" si="1"/>
        <v>0</v>
      </c>
      <c r="I24" s="1"/>
      <c r="J24" s="1"/>
      <c r="K24" s="2"/>
      <c r="L24" s="1"/>
    </row>
    <row r="25" spans="1:12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2"/>
        <v>0</v>
      </c>
      <c r="H25" s="16">
        <f t="shared" si="1"/>
        <v>0</v>
      </c>
      <c r="I25" s="4"/>
      <c r="J25" s="4"/>
      <c r="K25" s="5"/>
      <c r="L25" s="4"/>
    </row>
    <row r="26" spans="1:12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0">
        <f>SUM(H4:H25)</f>
        <v>0</v>
      </c>
      <c r="I26" s="9"/>
      <c r="J26" s="131"/>
      <c r="K26" s="132">
        <f>J195</f>
        <v>600000</v>
      </c>
      <c r="L26" s="133">
        <f>D26-K26</f>
        <v>-600000</v>
      </c>
    </row>
    <row r="27" spans="1:12" ht="16" thickBot="1"/>
    <row r="28" spans="1:12" s="87" customFormat="1" ht="32" thickBot="1">
      <c r="A28" s="265" t="s">
        <v>45</v>
      </c>
      <c r="B28" s="266"/>
      <c r="C28" s="266"/>
      <c r="D28" s="266"/>
      <c r="E28" s="266"/>
      <c r="F28" s="266"/>
      <c r="G28" s="266"/>
      <c r="H28" s="266"/>
      <c r="I28" s="266"/>
      <c r="J28" s="267"/>
      <c r="K28" s="141" t="s">
        <v>7</v>
      </c>
      <c r="L28" s="142" t="s">
        <v>36</v>
      </c>
    </row>
    <row r="29" spans="1:12" s="20" customFormat="1" ht="26" customHeight="1" thickBot="1">
      <c r="A29" s="94" t="s">
        <v>37</v>
      </c>
      <c r="B29" s="95" t="s">
        <v>38</v>
      </c>
      <c r="C29" s="96" t="s">
        <v>9</v>
      </c>
      <c r="D29" s="95" t="s">
        <v>3</v>
      </c>
      <c r="E29" s="96" t="s">
        <v>46</v>
      </c>
      <c r="F29" s="96" t="s">
        <v>47</v>
      </c>
      <c r="G29" s="96" t="s">
        <v>48</v>
      </c>
      <c r="H29" s="95" t="s">
        <v>49</v>
      </c>
      <c r="I29" s="96" t="s">
        <v>43</v>
      </c>
      <c r="J29" s="97" t="s">
        <v>44</v>
      </c>
      <c r="K29" s="146"/>
      <c r="L29" s="147"/>
    </row>
    <row r="30" spans="1:12" s="20" customFormat="1" ht="21.75" customHeight="1">
      <c r="A30" s="91" t="s">
        <v>50</v>
      </c>
      <c r="B30" s="92"/>
      <c r="C30" s="93"/>
      <c r="D30" s="92"/>
      <c r="E30" s="93"/>
      <c r="F30" s="93"/>
      <c r="G30" s="93"/>
      <c r="H30" s="92"/>
      <c r="I30" s="93"/>
      <c r="J30" s="134"/>
      <c r="K30" s="145"/>
      <c r="L30" s="92"/>
    </row>
    <row r="31" spans="1:12">
      <c r="A31" s="1"/>
      <c r="B31" s="1"/>
      <c r="C31" s="1"/>
      <c r="D31" s="2"/>
      <c r="E31" s="32">
        <v>0.2</v>
      </c>
      <c r="F31" s="2">
        <f>D31*E31</f>
        <v>0</v>
      </c>
      <c r="G31" s="41">
        <v>7.4999999999999997E-2</v>
      </c>
      <c r="H31" s="3">
        <f>G31*D31</f>
        <v>0</v>
      </c>
      <c r="I31" s="3">
        <f>F31-H31</f>
        <v>0</v>
      </c>
      <c r="J31" s="135"/>
      <c r="K31" s="2"/>
      <c r="L31" s="1"/>
    </row>
    <row r="32" spans="1:12">
      <c r="A32" s="1"/>
      <c r="B32" s="1"/>
      <c r="C32" s="1"/>
      <c r="D32" s="2"/>
      <c r="E32" s="32">
        <v>0.2</v>
      </c>
      <c r="F32" s="2">
        <f t="shared" ref="F32:F72" si="3">D32*E32</f>
        <v>0</v>
      </c>
      <c r="G32" s="41">
        <v>7.4999999999999997E-2</v>
      </c>
      <c r="H32" s="3">
        <f t="shared" ref="H32:H72" si="4">G32*D32</f>
        <v>0</v>
      </c>
      <c r="I32" s="3">
        <f t="shared" ref="I32:I72" si="5">F32-H32</f>
        <v>0</v>
      </c>
      <c r="J32" s="135"/>
      <c r="K32" s="2"/>
      <c r="L32" s="1"/>
    </row>
    <row r="33" spans="1:12">
      <c r="A33" s="1"/>
      <c r="B33" s="1"/>
      <c r="C33" s="1"/>
      <c r="D33" s="2"/>
      <c r="E33" s="32">
        <v>0.2</v>
      </c>
      <c r="F33" s="2">
        <f t="shared" si="3"/>
        <v>0</v>
      </c>
      <c r="G33" s="41">
        <v>7.4999999999999997E-2</v>
      </c>
      <c r="H33" s="3">
        <f t="shared" si="4"/>
        <v>0</v>
      </c>
      <c r="I33" s="3">
        <f t="shared" si="5"/>
        <v>0</v>
      </c>
      <c r="J33" s="135"/>
      <c r="K33" s="2"/>
      <c r="L33" s="1"/>
    </row>
    <row r="34" spans="1:12">
      <c r="A34" s="1"/>
      <c r="B34" s="1"/>
      <c r="C34" s="1"/>
      <c r="D34" s="2"/>
      <c r="E34" s="32">
        <v>0.2</v>
      </c>
      <c r="F34" s="2">
        <f t="shared" si="3"/>
        <v>0</v>
      </c>
      <c r="G34" s="41">
        <v>7.4999999999999997E-2</v>
      </c>
      <c r="H34" s="3">
        <f t="shared" si="4"/>
        <v>0</v>
      </c>
      <c r="I34" s="3">
        <f t="shared" si="5"/>
        <v>0</v>
      </c>
      <c r="J34" s="135"/>
      <c r="K34" s="2"/>
      <c r="L34" s="1"/>
    </row>
    <row r="35" spans="1:12">
      <c r="A35" s="1"/>
      <c r="B35" s="1"/>
      <c r="C35" s="1"/>
      <c r="D35" s="2"/>
      <c r="E35" s="32">
        <v>0.2</v>
      </c>
      <c r="F35" s="2">
        <f t="shared" si="3"/>
        <v>0</v>
      </c>
      <c r="G35" s="41">
        <v>7.4999999999999997E-2</v>
      </c>
      <c r="H35" s="3">
        <f t="shared" si="4"/>
        <v>0</v>
      </c>
      <c r="I35" s="3">
        <f t="shared" si="5"/>
        <v>0</v>
      </c>
      <c r="J35" s="135"/>
      <c r="K35" s="2"/>
      <c r="L35" s="1"/>
    </row>
    <row r="36" spans="1:12">
      <c r="A36" s="1"/>
      <c r="B36" s="1"/>
      <c r="C36" s="1"/>
      <c r="D36" s="2"/>
      <c r="E36" s="32">
        <v>0.2</v>
      </c>
      <c r="F36" s="2">
        <f t="shared" si="3"/>
        <v>0</v>
      </c>
      <c r="G36" s="41">
        <v>7.4999999999999997E-2</v>
      </c>
      <c r="H36" s="3">
        <f t="shared" si="4"/>
        <v>0</v>
      </c>
      <c r="I36" s="3">
        <f t="shared" si="5"/>
        <v>0</v>
      </c>
      <c r="J36" s="135"/>
      <c r="K36" s="2"/>
      <c r="L36" s="1"/>
    </row>
    <row r="37" spans="1:12">
      <c r="A37" s="1"/>
      <c r="B37" s="1"/>
      <c r="C37" s="1"/>
      <c r="D37" s="2"/>
      <c r="E37" s="32">
        <v>0.2</v>
      </c>
      <c r="F37" s="2">
        <f t="shared" si="3"/>
        <v>0</v>
      </c>
      <c r="G37" s="41">
        <v>7.4999999999999997E-2</v>
      </c>
      <c r="H37" s="3">
        <f t="shared" si="4"/>
        <v>0</v>
      </c>
      <c r="I37" s="3">
        <f t="shared" si="5"/>
        <v>0</v>
      </c>
      <c r="J37" s="135"/>
      <c r="K37" s="2"/>
      <c r="L37" s="1"/>
    </row>
    <row r="38" spans="1:12">
      <c r="A38" s="1"/>
      <c r="B38" s="1"/>
      <c r="C38" s="1"/>
      <c r="D38" s="2"/>
      <c r="E38" s="32">
        <v>0.2</v>
      </c>
      <c r="F38" s="2">
        <f t="shared" si="3"/>
        <v>0</v>
      </c>
      <c r="G38" s="41">
        <v>7.4999999999999997E-2</v>
      </c>
      <c r="H38" s="3">
        <f t="shared" si="4"/>
        <v>0</v>
      </c>
      <c r="I38" s="3">
        <f t="shared" si="5"/>
        <v>0</v>
      </c>
      <c r="J38" s="135"/>
      <c r="K38" s="2"/>
      <c r="L38" s="1"/>
    </row>
    <row r="39" spans="1:12" ht="16" thickBot="1">
      <c r="A39" s="1"/>
      <c r="B39" s="1"/>
      <c r="C39" s="1"/>
      <c r="D39" s="2"/>
      <c r="E39" s="32">
        <v>0.2</v>
      </c>
      <c r="F39" s="2">
        <f t="shared" si="3"/>
        <v>0</v>
      </c>
      <c r="G39" s="41">
        <v>7.4999999999999997E-2</v>
      </c>
      <c r="H39" s="3">
        <f t="shared" si="4"/>
        <v>0</v>
      </c>
      <c r="I39" s="3">
        <f t="shared" si="5"/>
        <v>0</v>
      </c>
      <c r="J39" s="135"/>
      <c r="K39" s="5"/>
      <c r="L39" s="4"/>
    </row>
    <row r="40" spans="1:12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0"/>
      <c r="H40" s="10">
        <f>SUM(H31:H39)</f>
        <v>0</v>
      </c>
      <c r="I40" s="10">
        <f>SUM(I31:I39)</f>
        <v>0</v>
      </c>
      <c r="J40" s="136"/>
      <c r="K40" s="132">
        <f>J207</f>
        <v>10000</v>
      </c>
      <c r="L40" s="133">
        <f>D40-K40</f>
        <v>-10000</v>
      </c>
    </row>
    <row r="41" spans="1:12">
      <c r="A41" s="11"/>
      <c r="B41" s="22"/>
      <c r="C41" s="22"/>
      <c r="D41" s="2"/>
      <c r="E41" s="31"/>
      <c r="F41" s="7"/>
      <c r="G41" s="36"/>
      <c r="H41" s="3"/>
      <c r="I41" s="3"/>
      <c r="J41" s="135"/>
      <c r="K41" s="7"/>
      <c r="L41" s="6"/>
    </row>
    <row r="42" spans="1:12">
      <c r="A42" s="88" t="s">
        <v>52</v>
      </c>
      <c r="B42" s="22"/>
      <c r="C42" s="22"/>
      <c r="D42" s="2"/>
      <c r="E42" s="31"/>
      <c r="F42" s="7"/>
      <c r="G42" s="36"/>
      <c r="H42" s="3"/>
      <c r="I42" s="3"/>
      <c r="J42" s="135"/>
      <c r="K42" s="2"/>
      <c r="L42" s="1"/>
    </row>
    <row r="43" spans="1:12">
      <c r="A43" s="11"/>
      <c r="B43" s="22"/>
      <c r="C43" s="22"/>
      <c r="D43" s="2"/>
      <c r="E43" s="116">
        <v>0.1</v>
      </c>
      <c r="F43" s="7">
        <f>D43*E43</f>
        <v>0</v>
      </c>
      <c r="G43" s="36">
        <v>3.5000000000000003E-2</v>
      </c>
      <c r="H43" s="3">
        <f t="shared" si="4"/>
        <v>0</v>
      </c>
      <c r="I43" s="3">
        <f t="shared" si="5"/>
        <v>0</v>
      </c>
      <c r="J43" s="135"/>
      <c r="K43" s="2"/>
      <c r="L43" s="1"/>
    </row>
    <row r="44" spans="1:12">
      <c r="A44" s="11"/>
      <c r="B44" s="22"/>
      <c r="C44" s="22"/>
      <c r="D44" s="2"/>
      <c r="E44" s="116">
        <v>0.1</v>
      </c>
      <c r="F44" s="7">
        <f t="shared" ref="F44:F49" si="6">D44*E44</f>
        <v>0</v>
      </c>
      <c r="G44" s="36">
        <v>3.5000000000000003E-2</v>
      </c>
      <c r="H44" s="3">
        <f t="shared" si="4"/>
        <v>0</v>
      </c>
      <c r="I44" s="3">
        <f t="shared" si="5"/>
        <v>0</v>
      </c>
      <c r="J44" s="135"/>
      <c r="K44" s="2"/>
      <c r="L44" s="1"/>
    </row>
    <row r="45" spans="1:12">
      <c r="A45" s="11"/>
      <c r="B45" s="22"/>
      <c r="C45" s="22"/>
      <c r="D45" s="2"/>
      <c r="E45" s="116">
        <v>0.1</v>
      </c>
      <c r="F45" s="7">
        <f t="shared" si="6"/>
        <v>0</v>
      </c>
      <c r="G45" s="36">
        <v>3.5000000000000003E-2</v>
      </c>
      <c r="H45" s="3">
        <f t="shared" si="4"/>
        <v>0</v>
      </c>
      <c r="I45" s="3">
        <f t="shared" si="5"/>
        <v>0</v>
      </c>
      <c r="J45" s="135"/>
      <c r="K45" s="2"/>
      <c r="L45" s="1"/>
    </row>
    <row r="46" spans="1:12">
      <c r="A46" s="11"/>
      <c r="B46" s="22"/>
      <c r="C46" s="22"/>
      <c r="D46" s="2"/>
      <c r="E46" s="116">
        <v>0.1</v>
      </c>
      <c r="F46" s="7">
        <f t="shared" si="6"/>
        <v>0</v>
      </c>
      <c r="G46" s="36">
        <v>3.5000000000000003E-2</v>
      </c>
      <c r="H46" s="3">
        <f t="shared" si="4"/>
        <v>0</v>
      </c>
      <c r="I46" s="3">
        <f t="shared" si="5"/>
        <v>0</v>
      </c>
      <c r="J46" s="135"/>
      <c r="K46" s="2"/>
      <c r="L46" s="1"/>
    </row>
    <row r="47" spans="1:12">
      <c r="A47" s="11"/>
      <c r="B47" s="22"/>
      <c r="C47" s="22"/>
      <c r="D47" s="2"/>
      <c r="E47" s="116">
        <v>0.1</v>
      </c>
      <c r="F47" s="7">
        <f t="shared" si="6"/>
        <v>0</v>
      </c>
      <c r="G47" s="36">
        <v>3.5000000000000003E-2</v>
      </c>
      <c r="H47" s="3">
        <f t="shared" si="4"/>
        <v>0</v>
      </c>
      <c r="I47" s="3">
        <f t="shared" si="5"/>
        <v>0</v>
      </c>
      <c r="J47" s="135"/>
      <c r="K47" s="2"/>
      <c r="L47" s="1"/>
    </row>
    <row r="48" spans="1:12">
      <c r="A48" s="11"/>
      <c r="B48" s="22"/>
      <c r="C48" s="22"/>
      <c r="D48" s="2"/>
      <c r="E48" s="116">
        <v>0.1</v>
      </c>
      <c r="F48" s="7">
        <f t="shared" si="6"/>
        <v>0</v>
      </c>
      <c r="G48" s="36">
        <v>3.5000000000000003E-2</v>
      </c>
      <c r="H48" s="3">
        <f t="shared" si="4"/>
        <v>0</v>
      </c>
      <c r="I48" s="3">
        <f t="shared" si="5"/>
        <v>0</v>
      </c>
      <c r="J48" s="135"/>
      <c r="K48" s="2"/>
      <c r="L48" s="1"/>
    </row>
    <row r="49" spans="1:12">
      <c r="A49" s="11"/>
      <c r="B49" s="22"/>
      <c r="C49" s="22"/>
      <c r="D49" s="2"/>
      <c r="E49" s="116">
        <v>0.1</v>
      </c>
      <c r="F49" s="7">
        <f t="shared" si="6"/>
        <v>0</v>
      </c>
      <c r="G49" s="36">
        <v>3.5000000000000003E-2</v>
      </c>
      <c r="H49" s="3">
        <f t="shared" si="4"/>
        <v>0</v>
      </c>
      <c r="I49" s="3">
        <f t="shared" si="5"/>
        <v>0</v>
      </c>
      <c r="J49" s="135"/>
      <c r="K49" s="2"/>
      <c r="L49" s="1"/>
    </row>
    <row r="50" spans="1:12" ht="16" thickBot="1">
      <c r="A50" s="11"/>
      <c r="B50" s="22"/>
      <c r="C50" s="22"/>
      <c r="D50" s="2"/>
      <c r="E50" s="116">
        <v>0.1</v>
      </c>
      <c r="F50" s="7">
        <f t="shared" si="3"/>
        <v>0</v>
      </c>
      <c r="G50" s="36">
        <v>3.5000000000000003E-2</v>
      </c>
      <c r="H50" s="3">
        <f t="shared" si="4"/>
        <v>0</v>
      </c>
      <c r="I50" s="3">
        <f t="shared" si="5"/>
        <v>0</v>
      </c>
      <c r="J50" s="135"/>
      <c r="K50" s="5"/>
      <c r="L50" s="4"/>
    </row>
    <row r="51" spans="1:12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0"/>
      <c r="H51" s="10">
        <f>SUM(H43:H50)</f>
        <v>0</v>
      </c>
      <c r="I51" s="10">
        <f>SUM(I43:I50)</f>
        <v>0</v>
      </c>
      <c r="J51" s="136"/>
      <c r="K51" s="132">
        <f>J205</f>
        <v>500000</v>
      </c>
      <c r="L51" s="133">
        <f>D51-K51</f>
        <v>-500000</v>
      </c>
    </row>
    <row r="52" spans="1:12">
      <c r="A52" s="90" t="s">
        <v>54</v>
      </c>
      <c r="B52" s="22"/>
      <c r="C52" s="22"/>
      <c r="D52" s="2"/>
      <c r="E52" s="31"/>
      <c r="F52" s="7"/>
      <c r="G52" s="36"/>
      <c r="H52" s="3"/>
      <c r="I52" s="3"/>
      <c r="J52" s="135"/>
      <c r="K52" s="7"/>
      <c r="L52" s="6"/>
    </row>
    <row r="53" spans="1:12">
      <c r="A53" s="11"/>
      <c r="B53" s="22"/>
      <c r="C53" s="22"/>
      <c r="D53" s="2"/>
      <c r="E53" s="117">
        <v>0.2</v>
      </c>
      <c r="F53" s="7">
        <f t="shared" si="3"/>
        <v>0</v>
      </c>
      <c r="G53" s="36">
        <v>7.4999999999999997E-2</v>
      </c>
      <c r="H53" s="3">
        <f>G53*D53</f>
        <v>0</v>
      </c>
      <c r="I53" s="3">
        <f>F53-H53</f>
        <v>0</v>
      </c>
      <c r="J53" s="135"/>
      <c r="K53" s="2"/>
      <c r="L53" s="1"/>
    </row>
    <row r="54" spans="1:12">
      <c r="A54" s="13"/>
      <c r="B54" s="23"/>
      <c r="C54" s="22"/>
      <c r="D54" s="2"/>
      <c r="E54" s="117">
        <v>0.2</v>
      </c>
      <c r="F54" s="7">
        <f t="shared" si="3"/>
        <v>0</v>
      </c>
      <c r="G54" s="36">
        <v>7.4999999999999997E-2</v>
      </c>
      <c r="H54" s="3">
        <f t="shared" ref="H54:H60" si="7">G54*D54</f>
        <v>0</v>
      </c>
      <c r="I54" s="3">
        <f t="shared" ref="I54:I59" si="8">F54-H54</f>
        <v>0</v>
      </c>
      <c r="J54" s="143"/>
      <c r="K54" s="2"/>
      <c r="L54" s="1"/>
    </row>
    <row r="55" spans="1:12">
      <c r="A55" s="13"/>
      <c r="B55" s="23"/>
      <c r="C55" s="22"/>
      <c r="D55" s="2"/>
      <c r="E55" s="117">
        <v>0.2</v>
      </c>
      <c r="F55" s="7">
        <f t="shared" si="3"/>
        <v>0</v>
      </c>
      <c r="G55" s="36">
        <v>7.4999999999999997E-2</v>
      </c>
      <c r="H55" s="3">
        <f t="shared" si="7"/>
        <v>0</v>
      </c>
      <c r="I55" s="3">
        <f t="shared" si="8"/>
        <v>0</v>
      </c>
      <c r="J55" s="143"/>
      <c r="K55" s="2"/>
      <c r="L55" s="1"/>
    </row>
    <row r="56" spans="1:12">
      <c r="A56" s="13"/>
      <c r="B56" s="23"/>
      <c r="C56" s="22"/>
      <c r="D56" s="2"/>
      <c r="E56" s="117">
        <v>0.2</v>
      </c>
      <c r="F56" s="7">
        <f t="shared" si="3"/>
        <v>0</v>
      </c>
      <c r="G56" s="36">
        <v>7.4999999999999997E-2</v>
      </c>
      <c r="H56" s="3">
        <f t="shared" si="7"/>
        <v>0</v>
      </c>
      <c r="I56" s="3">
        <f t="shared" si="8"/>
        <v>0</v>
      </c>
      <c r="J56" s="143"/>
      <c r="K56" s="2"/>
      <c r="L56" s="1"/>
    </row>
    <row r="57" spans="1:12">
      <c r="A57" s="13"/>
      <c r="B57" s="23"/>
      <c r="C57" s="22"/>
      <c r="D57" s="2"/>
      <c r="E57" s="117">
        <v>0.2</v>
      </c>
      <c r="F57" s="7">
        <f t="shared" si="3"/>
        <v>0</v>
      </c>
      <c r="G57" s="36">
        <v>7.4999999999999997E-2</v>
      </c>
      <c r="H57" s="3">
        <f t="shared" si="7"/>
        <v>0</v>
      </c>
      <c r="I57" s="3">
        <f t="shared" si="8"/>
        <v>0</v>
      </c>
      <c r="J57" s="143"/>
      <c r="K57" s="2"/>
      <c r="L57" s="1"/>
    </row>
    <row r="58" spans="1:12">
      <c r="A58" s="13"/>
      <c r="B58" s="23"/>
      <c r="C58" s="22"/>
      <c r="D58" s="2"/>
      <c r="E58" s="117">
        <v>0.2</v>
      </c>
      <c r="F58" s="7">
        <f t="shared" si="3"/>
        <v>0</v>
      </c>
      <c r="G58" s="36">
        <v>7.4999999999999997E-2</v>
      </c>
      <c r="H58" s="3">
        <f t="shared" si="7"/>
        <v>0</v>
      </c>
      <c r="I58" s="3">
        <f t="shared" si="8"/>
        <v>0</v>
      </c>
      <c r="J58" s="143"/>
      <c r="K58" s="2"/>
      <c r="L58" s="1"/>
    </row>
    <row r="59" spans="1:12">
      <c r="A59" s="13"/>
      <c r="B59" s="23"/>
      <c r="C59" s="22"/>
      <c r="D59" s="2"/>
      <c r="E59" s="117">
        <v>0.2</v>
      </c>
      <c r="F59" s="7">
        <f t="shared" si="3"/>
        <v>0</v>
      </c>
      <c r="G59" s="36">
        <v>7.4999999999999997E-2</v>
      </c>
      <c r="H59" s="3">
        <f t="shared" si="7"/>
        <v>0</v>
      </c>
      <c r="I59" s="3">
        <f t="shared" si="8"/>
        <v>0</v>
      </c>
      <c r="J59" s="143"/>
      <c r="K59" s="2"/>
      <c r="L59" s="1"/>
    </row>
    <row r="60" spans="1:12" ht="16" thickBot="1">
      <c r="A60" s="13"/>
      <c r="B60" s="23"/>
      <c r="C60" s="22"/>
      <c r="D60" s="2"/>
      <c r="E60" s="117">
        <v>0.2</v>
      </c>
      <c r="F60" s="7">
        <f t="shared" si="3"/>
        <v>0</v>
      </c>
      <c r="G60" s="36">
        <v>7.4999999999999997E-2</v>
      </c>
      <c r="H60" s="3">
        <f t="shared" si="7"/>
        <v>0</v>
      </c>
      <c r="I60" s="3">
        <f t="shared" si="5"/>
        <v>0</v>
      </c>
      <c r="J60" s="143"/>
      <c r="K60" s="5"/>
      <c r="L60" s="4"/>
    </row>
    <row r="61" spans="1:12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0"/>
      <c r="H61" s="10">
        <f>SUM(H53:H60)</f>
        <v>0</v>
      </c>
      <c r="I61" s="10">
        <f>SUM(I53:I60)</f>
        <v>0</v>
      </c>
      <c r="J61" s="136"/>
      <c r="K61" s="132">
        <f>J209</f>
        <v>30000</v>
      </c>
      <c r="L61" s="133">
        <f>D61-K61</f>
        <v>-30000</v>
      </c>
    </row>
    <row r="62" spans="1:12">
      <c r="A62" s="13"/>
      <c r="B62" s="23"/>
      <c r="C62" s="22"/>
      <c r="D62" s="2"/>
      <c r="E62" s="31"/>
      <c r="F62" s="7">
        <f t="shared" si="3"/>
        <v>0</v>
      </c>
      <c r="G62" s="41"/>
      <c r="H62" s="3">
        <f t="shared" si="4"/>
        <v>0</v>
      </c>
      <c r="I62" s="3">
        <f t="shared" si="5"/>
        <v>0</v>
      </c>
      <c r="J62" s="143"/>
      <c r="K62" s="7"/>
      <c r="L62" s="6"/>
    </row>
    <row r="63" spans="1:12">
      <c r="A63" s="11" t="s">
        <v>56</v>
      </c>
      <c r="B63" s="1"/>
      <c r="C63" s="1"/>
      <c r="D63" s="2"/>
      <c r="E63" s="32">
        <v>0.15</v>
      </c>
      <c r="F63" s="2">
        <f>E63*D63</f>
        <v>0</v>
      </c>
      <c r="G63" s="41">
        <v>0.05</v>
      </c>
      <c r="H63" s="3">
        <f>G63*D63</f>
        <v>0</v>
      </c>
      <c r="I63" s="3">
        <f>F63-H63</f>
        <v>0</v>
      </c>
      <c r="J63" s="135"/>
      <c r="K63" s="2"/>
      <c r="L63" s="1"/>
    </row>
    <row r="64" spans="1:12">
      <c r="A64" s="11"/>
      <c r="B64" s="1"/>
      <c r="C64" s="1"/>
      <c r="D64" s="2"/>
      <c r="E64" s="32">
        <v>0.15</v>
      </c>
      <c r="F64" s="2">
        <f t="shared" ref="F64:F68" si="9">E64*D64</f>
        <v>0</v>
      </c>
      <c r="G64" s="41">
        <v>0.05</v>
      </c>
      <c r="H64" s="3">
        <f t="shared" ref="H64:H68" si="10">G64*D64</f>
        <v>0</v>
      </c>
      <c r="I64" s="3">
        <f t="shared" ref="I64:I68" si="11">F64-H64</f>
        <v>0</v>
      </c>
      <c r="J64" s="135"/>
      <c r="K64" s="2"/>
      <c r="L64" s="1"/>
    </row>
    <row r="65" spans="1:12">
      <c r="A65" s="11"/>
      <c r="B65" s="1"/>
      <c r="C65" s="1"/>
      <c r="D65" s="2"/>
      <c r="E65" s="32">
        <v>0.15</v>
      </c>
      <c r="F65" s="2">
        <f t="shared" si="9"/>
        <v>0</v>
      </c>
      <c r="G65" s="41">
        <v>0.05</v>
      </c>
      <c r="H65" s="3">
        <f t="shared" si="10"/>
        <v>0</v>
      </c>
      <c r="I65" s="3">
        <f t="shared" si="11"/>
        <v>0</v>
      </c>
      <c r="J65" s="135"/>
      <c r="K65" s="2"/>
      <c r="L65" s="1"/>
    </row>
    <row r="66" spans="1:12">
      <c r="A66" s="11"/>
      <c r="B66" s="1"/>
      <c r="C66" s="1"/>
      <c r="D66" s="2"/>
      <c r="E66" s="32">
        <v>0.15</v>
      </c>
      <c r="F66" s="2">
        <f t="shared" si="9"/>
        <v>0</v>
      </c>
      <c r="G66" s="41">
        <v>0.05</v>
      </c>
      <c r="H66" s="3">
        <f t="shared" si="10"/>
        <v>0</v>
      </c>
      <c r="I66" s="3">
        <f t="shared" si="11"/>
        <v>0</v>
      </c>
      <c r="J66" s="135"/>
      <c r="K66" s="2"/>
      <c r="L66" s="1"/>
    </row>
    <row r="67" spans="1:12">
      <c r="A67" s="11"/>
      <c r="B67" s="1"/>
      <c r="C67" s="1"/>
      <c r="D67" s="2"/>
      <c r="E67" s="32">
        <v>0.15</v>
      </c>
      <c r="F67" s="2">
        <f t="shared" si="9"/>
        <v>0</v>
      </c>
      <c r="G67" s="41">
        <v>0.05</v>
      </c>
      <c r="H67" s="3">
        <f t="shared" si="10"/>
        <v>0</v>
      </c>
      <c r="I67" s="3">
        <f t="shared" si="11"/>
        <v>0</v>
      </c>
      <c r="J67" s="135"/>
      <c r="K67" s="2"/>
      <c r="L67" s="1"/>
    </row>
    <row r="68" spans="1:12" ht="16" thickBot="1">
      <c r="A68" s="13"/>
      <c r="B68" s="4"/>
      <c r="C68" s="4"/>
      <c r="D68" s="5"/>
      <c r="E68" s="33">
        <v>0.15</v>
      </c>
      <c r="F68" s="5">
        <f t="shared" si="9"/>
        <v>0</v>
      </c>
      <c r="G68" s="118">
        <v>0.05</v>
      </c>
      <c r="H68" s="44">
        <f t="shared" si="10"/>
        <v>0</v>
      </c>
      <c r="I68" s="44">
        <f t="shared" si="11"/>
        <v>0</v>
      </c>
      <c r="J68" s="143"/>
      <c r="K68" s="5"/>
      <c r="L68" s="4"/>
    </row>
    <row r="69" spans="1:12" ht="16" thickBot="1">
      <c r="A69" s="8" t="s">
        <v>57</v>
      </c>
      <c r="B69" s="9"/>
      <c r="C69" s="9"/>
      <c r="D69" s="10">
        <f>SUM(D63:D68)</f>
        <v>0</v>
      </c>
      <c r="E69" s="10"/>
      <c r="F69" s="10">
        <f>SUM(F63:F68)</f>
        <v>0</v>
      </c>
      <c r="G69" s="10"/>
      <c r="H69" s="10">
        <f t="shared" ref="H69:I69" si="12">SUM(H63:H68)</f>
        <v>0</v>
      </c>
      <c r="I69" s="10">
        <f t="shared" si="12"/>
        <v>0</v>
      </c>
      <c r="J69" s="131"/>
      <c r="K69" s="132">
        <f>J227</f>
        <v>20000</v>
      </c>
      <c r="L69" s="133">
        <f>D69-K69</f>
        <v>-20000</v>
      </c>
    </row>
    <row r="70" spans="1:12">
      <c r="A70" s="13"/>
      <c r="B70" s="23"/>
      <c r="C70" s="22"/>
      <c r="D70" s="2"/>
      <c r="E70" s="31"/>
      <c r="F70" s="7">
        <f t="shared" si="3"/>
        <v>0</v>
      </c>
      <c r="G70" s="41"/>
      <c r="H70" s="3">
        <f t="shared" si="4"/>
        <v>0</v>
      </c>
      <c r="I70" s="3">
        <f t="shared" si="5"/>
        <v>0</v>
      </c>
      <c r="J70" s="143"/>
      <c r="K70" s="7"/>
      <c r="L70" s="6"/>
    </row>
    <row r="71" spans="1:12">
      <c r="A71" s="13"/>
      <c r="B71" s="23"/>
      <c r="C71" s="23"/>
      <c r="D71" s="2"/>
      <c r="E71" s="31"/>
      <c r="F71" s="7">
        <f t="shared" si="3"/>
        <v>0</v>
      </c>
      <c r="G71" s="41"/>
      <c r="H71" s="3">
        <f t="shared" si="4"/>
        <v>0</v>
      </c>
      <c r="I71" s="3">
        <f t="shared" si="5"/>
        <v>0</v>
      </c>
      <c r="J71" s="143"/>
      <c r="K71" s="2"/>
      <c r="L71" s="1"/>
    </row>
    <row r="72" spans="1:12" ht="16" thickBot="1">
      <c r="A72" s="13"/>
      <c r="B72" s="23"/>
      <c r="C72" s="23"/>
      <c r="D72" s="5"/>
      <c r="E72" s="37"/>
      <c r="F72" s="43">
        <f t="shared" si="3"/>
        <v>0</v>
      </c>
      <c r="G72" s="33"/>
      <c r="H72" s="44">
        <f t="shared" si="4"/>
        <v>0</v>
      </c>
      <c r="I72" s="3">
        <f t="shared" si="5"/>
        <v>0</v>
      </c>
      <c r="J72" s="143"/>
      <c r="K72" s="2"/>
      <c r="L72" s="1"/>
    </row>
    <row r="73" spans="1:12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28">
        <f>H69+H61+H51+H40</f>
        <v>0</v>
      </c>
      <c r="I73" s="128">
        <f>I69+I61+I51+I40</f>
        <v>0</v>
      </c>
      <c r="J73" s="128"/>
      <c r="K73" s="144">
        <f>K69+K61+K51+K40</f>
        <v>560000</v>
      </c>
      <c r="L73" s="144">
        <f t="shared" ref="L73" si="13">L69+L61+L51+L40</f>
        <v>-560000</v>
      </c>
    </row>
    <row r="74" spans="1:12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68"/>
    </row>
    <row r="75" spans="1:12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0"/>
      <c r="J75" s="271"/>
      <c r="K75" s="152" t="s">
        <v>7</v>
      </c>
      <c r="L75" s="153" t="s">
        <v>36</v>
      </c>
    </row>
    <row r="76" spans="1:12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46</v>
      </c>
      <c r="F76" s="30" t="s">
        <v>47</v>
      </c>
      <c r="G76" s="30" t="s">
        <v>48</v>
      </c>
      <c r="H76" s="28" t="s">
        <v>49</v>
      </c>
      <c r="I76" s="30" t="s">
        <v>43</v>
      </c>
      <c r="J76" s="150" t="s">
        <v>44</v>
      </c>
      <c r="K76" s="137"/>
      <c r="L76" s="138"/>
    </row>
    <row r="77" spans="1:12" s="20" customFormat="1" ht="19.5" customHeight="1">
      <c r="A77" s="19"/>
      <c r="B77" s="39"/>
      <c r="C77" s="40"/>
      <c r="D77" s="39"/>
      <c r="E77" s="40"/>
      <c r="F77" s="40"/>
      <c r="G77" s="40"/>
      <c r="H77" s="39"/>
      <c r="I77" s="40"/>
      <c r="J77" s="151"/>
      <c r="K77" s="137"/>
      <c r="L77" s="138"/>
    </row>
    <row r="78" spans="1:12">
      <c r="A78" s="89" t="s">
        <v>60</v>
      </c>
      <c r="B78" s="1"/>
      <c r="C78" s="1"/>
      <c r="D78" s="2"/>
      <c r="E78" s="32">
        <v>0.15</v>
      </c>
      <c r="F78" s="2">
        <f>E78*D78</f>
        <v>0</v>
      </c>
      <c r="G78" s="41">
        <v>0.05</v>
      </c>
      <c r="H78" s="3">
        <f>G78*D78</f>
        <v>0</v>
      </c>
      <c r="I78" s="3">
        <f>F78-H78</f>
        <v>0</v>
      </c>
      <c r="J78" s="135"/>
      <c r="K78" s="2"/>
      <c r="L78" s="1"/>
    </row>
    <row r="79" spans="1:12">
      <c r="A79" s="11"/>
      <c r="B79" s="1"/>
      <c r="C79" s="1"/>
      <c r="D79" s="2"/>
      <c r="E79" s="32">
        <v>0.15</v>
      </c>
      <c r="F79" s="2">
        <f t="shared" ref="F79:F83" si="14">E79*D79</f>
        <v>0</v>
      </c>
      <c r="G79" s="41">
        <v>0.05</v>
      </c>
      <c r="H79" s="3">
        <f t="shared" ref="H79:H83" si="15">G79*D79</f>
        <v>0</v>
      </c>
      <c r="I79" s="3">
        <f t="shared" ref="I79:I83" si="16">F79-H79</f>
        <v>0</v>
      </c>
      <c r="J79" s="135"/>
      <c r="K79" s="2"/>
      <c r="L79" s="1"/>
    </row>
    <row r="80" spans="1:12">
      <c r="A80" s="11"/>
      <c r="B80" s="1"/>
      <c r="C80" s="1"/>
      <c r="D80" s="2"/>
      <c r="E80" s="32">
        <v>0.15</v>
      </c>
      <c r="F80" s="2">
        <f t="shared" si="14"/>
        <v>0</v>
      </c>
      <c r="G80" s="41">
        <v>0.05</v>
      </c>
      <c r="H80" s="3">
        <f t="shared" si="15"/>
        <v>0</v>
      </c>
      <c r="I80" s="3">
        <f t="shared" si="16"/>
        <v>0</v>
      </c>
      <c r="J80" s="135"/>
      <c r="K80" s="2"/>
      <c r="L80" s="1"/>
    </row>
    <row r="81" spans="1:12">
      <c r="A81" s="11"/>
      <c r="B81" s="1"/>
      <c r="C81" s="1"/>
      <c r="D81" s="2"/>
      <c r="E81" s="32">
        <v>0.15</v>
      </c>
      <c r="F81" s="2">
        <f t="shared" si="14"/>
        <v>0</v>
      </c>
      <c r="G81" s="41">
        <v>0.05</v>
      </c>
      <c r="H81" s="3">
        <f t="shared" si="15"/>
        <v>0</v>
      </c>
      <c r="I81" s="3">
        <f t="shared" si="16"/>
        <v>0</v>
      </c>
      <c r="J81" s="135"/>
      <c r="K81" s="2"/>
      <c r="L81" s="1"/>
    </row>
    <row r="82" spans="1:12">
      <c r="A82" s="11"/>
      <c r="B82" s="1"/>
      <c r="C82" s="1"/>
      <c r="D82" s="2"/>
      <c r="E82" s="32">
        <v>0.15</v>
      </c>
      <c r="F82" s="2">
        <f t="shared" si="14"/>
        <v>0</v>
      </c>
      <c r="G82" s="41">
        <v>0.05</v>
      </c>
      <c r="H82" s="3">
        <f t="shared" si="15"/>
        <v>0</v>
      </c>
      <c r="I82" s="3">
        <f t="shared" si="16"/>
        <v>0</v>
      </c>
      <c r="J82" s="135"/>
      <c r="K82" s="2"/>
      <c r="L82" s="1"/>
    </row>
    <row r="83" spans="1:12" ht="16" thickBot="1">
      <c r="A83" s="13"/>
      <c r="B83" s="4"/>
      <c r="C83" s="4"/>
      <c r="D83" s="5"/>
      <c r="E83" s="33">
        <v>0.15</v>
      </c>
      <c r="F83" s="5">
        <f t="shared" si="14"/>
        <v>0</v>
      </c>
      <c r="G83" s="118">
        <v>0.05</v>
      </c>
      <c r="H83" s="44">
        <f t="shared" si="15"/>
        <v>0</v>
      </c>
      <c r="I83" s="44">
        <f t="shared" si="16"/>
        <v>0</v>
      </c>
      <c r="J83" s="143"/>
      <c r="K83" s="5"/>
      <c r="L83" s="4"/>
    </row>
    <row r="84" spans="1:12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:I84" si="17">SUM(F78:F83)</f>
        <v>0</v>
      </c>
      <c r="G84" s="10"/>
      <c r="H84" s="10">
        <f t="shared" si="17"/>
        <v>0</v>
      </c>
      <c r="I84" s="10">
        <f t="shared" si="17"/>
        <v>0</v>
      </c>
      <c r="J84" s="131"/>
      <c r="K84" s="132">
        <f>J219</f>
        <v>90000</v>
      </c>
      <c r="L84" s="133">
        <f>D84-K84</f>
        <v>-90000</v>
      </c>
    </row>
    <row r="85" spans="1:12">
      <c r="A85" s="11"/>
      <c r="B85" s="1"/>
      <c r="C85" s="1"/>
      <c r="D85" s="2"/>
      <c r="E85" s="32"/>
      <c r="F85" s="2"/>
      <c r="G85" s="32"/>
      <c r="H85" s="1"/>
      <c r="I85" s="3"/>
      <c r="J85" s="135"/>
      <c r="K85" s="7"/>
      <c r="L85" s="6"/>
    </row>
    <row r="86" spans="1:12">
      <c r="A86" s="89" t="s">
        <v>62</v>
      </c>
      <c r="B86" s="1"/>
      <c r="C86" s="1"/>
      <c r="D86" s="2"/>
      <c r="E86" s="32">
        <v>0.1</v>
      </c>
      <c r="F86" s="2">
        <f>E86*D86</f>
        <v>0</v>
      </c>
      <c r="G86" s="41">
        <v>0.05</v>
      </c>
      <c r="H86" s="3">
        <f>G86*D86</f>
        <v>0</v>
      </c>
      <c r="I86" s="3">
        <f>F86-H86</f>
        <v>0</v>
      </c>
      <c r="J86" s="135"/>
      <c r="K86" s="2"/>
      <c r="L86" s="1"/>
    </row>
    <row r="87" spans="1:12">
      <c r="A87" s="11"/>
      <c r="B87" s="1"/>
      <c r="C87" s="1"/>
      <c r="D87" s="2"/>
      <c r="E87" s="32">
        <v>0.1</v>
      </c>
      <c r="F87" s="2">
        <f t="shared" ref="F87:F93" si="18">E87*D87</f>
        <v>0</v>
      </c>
      <c r="G87" s="41">
        <v>0.05</v>
      </c>
      <c r="H87" s="3">
        <f t="shared" ref="H87:H93" si="19">G87*D87</f>
        <v>0</v>
      </c>
      <c r="I87" s="3">
        <f t="shared" ref="I87:I93" si="20">F87-H87</f>
        <v>0</v>
      </c>
      <c r="J87" s="135"/>
      <c r="K87" s="2"/>
      <c r="L87" s="1"/>
    </row>
    <row r="88" spans="1:12">
      <c r="A88" s="11" t="s">
        <v>141</v>
      </c>
      <c r="B88" s="1" t="s">
        <v>142</v>
      </c>
      <c r="C88" s="1" t="s">
        <v>62</v>
      </c>
      <c r="D88" s="2">
        <v>4250</v>
      </c>
      <c r="E88" s="32">
        <v>0.1</v>
      </c>
      <c r="F88" s="2">
        <f>D88*E88</f>
        <v>425</v>
      </c>
      <c r="G88" s="41">
        <v>0.05</v>
      </c>
      <c r="H88" s="3">
        <f>G88*D88</f>
        <v>212.5</v>
      </c>
      <c r="I88" s="3">
        <f>F88-H88</f>
        <v>212.5</v>
      </c>
      <c r="J88" s="1"/>
      <c r="K88" s="1"/>
      <c r="L88" s="1"/>
    </row>
    <row r="89" spans="1:12">
      <c r="A89" s="11" t="s">
        <v>143</v>
      </c>
      <c r="B89" s="1" t="s">
        <v>142</v>
      </c>
      <c r="C89" s="1" t="s">
        <v>62</v>
      </c>
      <c r="D89" s="2">
        <v>6375</v>
      </c>
      <c r="E89" s="32">
        <v>0.1</v>
      </c>
      <c r="F89" s="2">
        <f t="shared" ref="F89" si="21">D89*E89</f>
        <v>637.5</v>
      </c>
      <c r="G89" s="41">
        <v>0.05</v>
      </c>
      <c r="H89" s="3">
        <f t="shared" ref="H89" si="22">G89*D89</f>
        <v>318.75</v>
      </c>
      <c r="I89" s="3">
        <f t="shared" ref="I89" si="23">F89-H89</f>
        <v>318.75</v>
      </c>
      <c r="J89" s="1"/>
      <c r="K89" s="1"/>
      <c r="L89" s="1"/>
    </row>
    <row r="90" spans="1:12">
      <c r="A90" s="11"/>
      <c r="B90" s="1"/>
      <c r="C90" s="1"/>
      <c r="D90" s="2"/>
      <c r="E90" s="32">
        <v>0.1</v>
      </c>
      <c r="F90" s="2">
        <f t="shared" si="18"/>
        <v>0</v>
      </c>
      <c r="G90" s="41">
        <v>0.05</v>
      </c>
      <c r="H90" s="3">
        <f t="shared" si="19"/>
        <v>0</v>
      </c>
      <c r="I90" s="3">
        <f t="shared" si="20"/>
        <v>0</v>
      </c>
      <c r="J90" s="1"/>
      <c r="K90" s="2"/>
      <c r="L90" s="1"/>
    </row>
    <row r="91" spans="1:12">
      <c r="A91" s="11"/>
      <c r="B91" s="1"/>
      <c r="C91" s="1"/>
      <c r="D91" s="2"/>
      <c r="E91" s="32">
        <v>0.1</v>
      </c>
      <c r="F91" s="2">
        <f t="shared" si="18"/>
        <v>0</v>
      </c>
      <c r="G91" s="41">
        <v>0.05</v>
      </c>
      <c r="H91" s="3">
        <f t="shared" si="19"/>
        <v>0</v>
      </c>
      <c r="I91" s="3">
        <f t="shared" si="20"/>
        <v>0</v>
      </c>
      <c r="J91" s="135"/>
      <c r="K91" s="2"/>
      <c r="L91" s="1"/>
    </row>
    <row r="92" spans="1:12">
      <c r="A92" s="11"/>
      <c r="B92" s="1"/>
      <c r="C92" s="1"/>
      <c r="D92" s="2"/>
      <c r="E92" s="32">
        <v>0.1</v>
      </c>
      <c r="F92" s="2">
        <f t="shared" si="18"/>
        <v>0</v>
      </c>
      <c r="G92" s="41">
        <v>0.05</v>
      </c>
      <c r="H92" s="3">
        <f t="shared" si="19"/>
        <v>0</v>
      </c>
      <c r="I92" s="3">
        <f t="shared" si="20"/>
        <v>0</v>
      </c>
      <c r="J92" s="135"/>
      <c r="K92" s="2"/>
      <c r="L92" s="1"/>
    </row>
    <row r="93" spans="1:12" ht="16" thickBot="1">
      <c r="A93" s="13"/>
      <c r="B93" s="4"/>
      <c r="C93" s="4"/>
      <c r="D93" s="5"/>
      <c r="E93" s="32">
        <v>0.1</v>
      </c>
      <c r="F93" s="5">
        <f t="shared" si="18"/>
        <v>0</v>
      </c>
      <c r="G93" s="118">
        <v>0.05</v>
      </c>
      <c r="H93" s="44">
        <f t="shared" si="19"/>
        <v>0</v>
      </c>
      <c r="I93" s="44">
        <f t="shared" si="20"/>
        <v>0</v>
      </c>
      <c r="J93" s="143"/>
      <c r="K93" s="5"/>
      <c r="L93" s="4"/>
    </row>
    <row r="94" spans="1:12" ht="16" thickBot="1">
      <c r="A94" s="8" t="s">
        <v>63</v>
      </c>
      <c r="B94" s="9"/>
      <c r="C94" s="9"/>
      <c r="D94" s="10">
        <f>SUM(D86:D93)</f>
        <v>10625</v>
      </c>
      <c r="E94" s="10"/>
      <c r="F94" s="10">
        <f>SUM(F86:F93)</f>
        <v>1062.5</v>
      </c>
      <c r="G94" s="10"/>
      <c r="H94" s="10">
        <f>SUM(H86:H93)</f>
        <v>531.25</v>
      </c>
      <c r="I94" s="10">
        <f>SUM(I86:I93)</f>
        <v>531.25</v>
      </c>
      <c r="J94" s="131"/>
      <c r="K94" s="132">
        <f>J203</f>
        <v>50000</v>
      </c>
      <c r="L94" s="133">
        <f>D94-K94</f>
        <v>-39375</v>
      </c>
    </row>
    <row r="95" spans="1:12">
      <c r="A95" s="11"/>
      <c r="B95" s="1"/>
      <c r="C95" s="1"/>
      <c r="D95" s="2"/>
      <c r="E95" s="32"/>
      <c r="F95" s="2"/>
      <c r="G95" s="32"/>
      <c r="H95" s="1"/>
      <c r="I95" s="3"/>
      <c r="J95" s="135"/>
      <c r="K95" s="7"/>
      <c r="L95" s="6"/>
    </row>
    <row r="96" spans="1:12">
      <c r="A96" s="89" t="s">
        <v>17</v>
      </c>
      <c r="B96" s="1"/>
      <c r="C96" s="1"/>
      <c r="D96" s="2"/>
      <c r="E96" s="32">
        <v>0.06</v>
      </c>
      <c r="F96" s="2">
        <f>E96*D96</f>
        <v>0</v>
      </c>
      <c r="G96" s="41">
        <v>0.03</v>
      </c>
      <c r="H96" s="3">
        <f>G96*D96</f>
        <v>0</v>
      </c>
      <c r="I96" s="3">
        <f>F96-H96</f>
        <v>0</v>
      </c>
      <c r="J96" s="135"/>
      <c r="K96" s="2"/>
      <c r="L96" s="1"/>
    </row>
    <row r="97" spans="1:12">
      <c r="A97" s="11"/>
      <c r="B97" s="1"/>
      <c r="C97" s="1"/>
      <c r="D97" s="2"/>
      <c r="E97" s="32">
        <v>0.06</v>
      </c>
      <c r="F97" s="2">
        <f t="shared" ref="F97:F104" si="24">E97*D97</f>
        <v>0</v>
      </c>
      <c r="G97" s="41">
        <v>0.03</v>
      </c>
      <c r="H97" s="3">
        <f t="shared" ref="H97:H104" si="25">G97*D97</f>
        <v>0</v>
      </c>
      <c r="I97" s="3">
        <f t="shared" ref="I97:I104" si="26">F97-H97</f>
        <v>0</v>
      </c>
      <c r="J97" s="135"/>
      <c r="K97" s="2"/>
      <c r="L97" s="1"/>
    </row>
    <row r="98" spans="1:12">
      <c r="A98" s="11"/>
      <c r="B98" s="1"/>
      <c r="C98" s="1"/>
      <c r="D98" s="2"/>
      <c r="E98" s="32">
        <v>0.06</v>
      </c>
      <c r="F98" s="2">
        <f t="shared" si="24"/>
        <v>0</v>
      </c>
      <c r="G98" s="41">
        <v>0.03</v>
      </c>
      <c r="H98" s="3">
        <f t="shared" si="25"/>
        <v>0</v>
      </c>
      <c r="I98" s="3">
        <f t="shared" si="26"/>
        <v>0</v>
      </c>
      <c r="J98" s="135"/>
      <c r="K98" s="2"/>
      <c r="L98" s="1"/>
    </row>
    <row r="99" spans="1:12">
      <c r="A99" s="11"/>
      <c r="B99" s="1"/>
      <c r="C99" s="1"/>
      <c r="D99" s="2"/>
      <c r="E99" s="32">
        <v>0.06</v>
      </c>
      <c r="F99" s="2">
        <f t="shared" si="24"/>
        <v>0</v>
      </c>
      <c r="G99" s="41">
        <v>0.03</v>
      </c>
      <c r="H99" s="3">
        <f t="shared" si="25"/>
        <v>0</v>
      </c>
      <c r="I99" s="3">
        <f t="shared" si="26"/>
        <v>0</v>
      </c>
      <c r="J99" s="135"/>
      <c r="K99" s="2"/>
      <c r="L99" s="1"/>
    </row>
    <row r="100" spans="1:12">
      <c r="A100" s="11"/>
      <c r="B100" s="1"/>
      <c r="C100" s="1"/>
      <c r="D100" s="2"/>
      <c r="E100" s="32">
        <v>0.06</v>
      </c>
      <c r="F100" s="2">
        <f t="shared" si="24"/>
        <v>0</v>
      </c>
      <c r="G100" s="41">
        <v>0.03</v>
      </c>
      <c r="H100" s="3">
        <f t="shared" si="25"/>
        <v>0</v>
      </c>
      <c r="I100" s="3">
        <f t="shared" si="26"/>
        <v>0</v>
      </c>
      <c r="J100" s="135"/>
      <c r="K100" s="2"/>
      <c r="L100" s="1"/>
    </row>
    <row r="101" spans="1:12">
      <c r="A101" s="11"/>
      <c r="B101" s="1"/>
      <c r="C101" s="1"/>
      <c r="D101" s="2"/>
      <c r="E101" s="32">
        <v>0.06</v>
      </c>
      <c r="F101" s="2">
        <f t="shared" si="24"/>
        <v>0</v>
      </c>
      <c r="G101" s="41">
        <v>0.03</v>
      </c>
      <c r="H101" s="3">
        <f t="shared" si="25"/>
        <v>0</v>
      </c>
      <c r="I101" s="3">
        <f t="shared" si="26"/>
        <v>0</v>
      </c>
      <c r="J101" s="135"/>
      <c r="K101" s="2"/>
      <c r="L101" s="1"/>
    </row>
    <row r="102" spans="1:12">
      <c r="A102" s="11"/>
      <c r="B102" s="1"/>
      <c r="C102" s="1"/>
      <c r="D102" s="2"/>
      <c r="E102" s="32">
        <v>0.06</v>
      </c>
      <c r="F102" s="2">
        <f t="shared" si="24"/>
        <v>0</v>
      </c>
      <c r="G102" s="41">
        <v>0.03</v>
      </c>
      <c r="H102" s="3">
        <f t="shared" si="25"/>
        <v>0</v>
      </c>
      <c r="I102" s="3">
        <f t="shared" si="26"/>
        <v>0</v>
      </c>
      <c r="J102" s="135"/>
      <c r="K102" s="2"/>
      <c r="L102" s="1"/>
    </row>
    <row r="103" spans="1:12">
      <c r="A103" s="11"/>
      <c r="B103" s="1"/>
      <c r="C103" s="1"/>
      <c r="D103" s="2"/>
      <c r="E103" s="32">
        <v>0.06</v>
      </c>
      <c r="F103" s="2">
        <f t="shared" si="24"/>
        <v>0</v>
      </c>
      <c r="G103" s="41">
        <v>0.03</v>
      </c>
      <c r="H103" s="3">
        <f t="shared" si="25"/>
        <v>0</v>
      </c>
      <c r="I103" s="3">
        <f t="shared" si="26"/>
        <v>0</v>
      </c>
      <c r="J103" s="135"/>
      <c r="K103" s="2"/>
      <c r="L103" s="1"/>
    </row>
    <row r="104" spans="1:12" ht="16" thickBot="1">
      <c r="A104" s="11"/>
      <c r="B104" s="1"/>
      <c r="C104" s="1"/>
      <c r="D104" s="2"/>
      <c r="E104" s="32">
        <v>0.06</v>
      </c>
      <c r="F104" s="2">
        <f t="shared" si="24"/>
        <v>0</v>
      </c>
      <c r="G104" s="41">
        <v>0.03</v>
      </c>
      <c r="H104" s="3">
        <f t="shared" si="25"/>
        <v>0</v>
      </c>
      <c r="I104" s="3">
        <f t="shared" si="26"/>
        <v>0</v>
      </c>
      <c r="J104" s="135"/>
      <c r="K104" s="5"/>
      <c r="L104" s="4"/>
    </row>
    <row r="105" spans="1:12" ht="16" thickBot="1">
      <c r="A105" s="8" t="s">
        <v>64</v>
      </c>
      <c r="B105" s="9"/>
      <c r="C105" s="9"/>
      <c r="D105" s="125">
        <f>SUM(D96:D104)</f>
        <v>0</v>
      </c>
      <c r="E105" s="125"/>
      <c r="F105" s="125">
        <f t="shared" ref="F105:I105" si="27">SUM(F96:F104)</f>
        <v>0</v>
      </c>
      <c r="G105" s="125"/>
      <c r="H105" s="125">
        <f>SUM(H96:H104)</f>
        <v>0</v>
      </c>
      <c r="I105" s="125">
        <f t="shared" si="27"/>
        <v>0</v>
      </c>
      <c r="J105" s="131"/>
      <c r="K105" s="132">
        <f>J201</f>
        <v>70000</v>
      </c>
      <c r="L105" s="133">
        <f>D105-K105</f>
        <v>-70000</v>
      </c>
    </row>
    <row r="106" spans="1:12">
      <c r="A106" s="11"/>
      <c r="B106" s="1"/>
      <c r="C106" s="1"/>
      <c r="D106" s="2"/>
      <c r="E106" s="32"/>
      <c r="F106" s="2"/>
      <c r="G106" s="41"/>
      <c r="H106" s="3"/>
      <c r="I106" s="3"/>
      <c r="J106" s="135"/>
      <c r="K106" s="7"/>
      <c r="L106" s="6"/>
    </row>
    <row r="107" spans="1:12">
      <c r="A107" s="89" t="s">
        <v>65</v>
      </c>
      <c r="B107" s="1"/>
      <c r="C107" s="1"/>
      <c r="D107" s="2"/>
      <c r="E107" s="32">
        <v>0.15</v>
      </c>
      <c r="F107" s="2">
        <f>E107*D107</f>
        <v>0</v>
      </c>
      <c r="G107" s="41">
        <v>0.05</v>
      </c>
      <c r="H107" s="3">
        <f>G107*D107</f>
        <v>0</v>
      </c>
      <c r="I107" s="3">
        <f>F107-H107</f>
        <v>0</v>
      </c>
      <c r="J107" s="135"/>
      <c r="K107" s="2"/>
      <c r="L107" s="1"/>
    </row>
    <row r="108" spans="1:12">
      <c r="A108" s="11"/>
      <c r="B108" s="1"/>
      <c r="C108" s="1"/>
      <c r="D108" s="2"/>
      <c r="E108" s="32">
        <v>0.15</v>
      </c>
      <c r="F108" s="2">
        <f t="shared" ref="F108:F112" si="28">E108*D108</f>
        <v>0</v>
      </c>
      <c r="G108" s="41">
        <v>0.05</v>
      </c>
      <c r="H108" s="3">
        <f t="shared" ref="H108:H112" si="29">G108*D108</f>
        <v>0</v>
      </c>
      <c r="I108" s="3">
        <f t="shared" ref="I108:I112" si="30">F108-H108</f>
        <v>0</v>
      </c>
      <c r="J108" s="135"/>
      <c r="K108" s="2"/>
      <c r="L108" s="1"/>
    </row>
    <row r="109" spans="1:12">
      <c r="A109" s="11"/>
      <c r="B109" s="1"/>
      <c r="C109" s="1"/>
      <c r="D109" s="2"/>
      <c r="E109" s="32">
        <v>0.15</v>
      </c>
      <c r="F109" s="2">
        <f t="shared" si="28"/>
        <v>0</v>
      </c>
      <c r="G109" s="41">
        <v>0.05</v>
      </c>
      <c r="H109" s="3">
        <f t="shared" si="29"/>
        <v>0</v>
      </c>
      <c r="I109" s="3">
        <f t="shared" si="30"/>
        <v>0</v>
      </c>
      <c r="J109" s="135"/>
      <c r="K109" s="2"/>
      <c r="L109" s="1"/>
    </row>
    <row r="110" spans="1:12">
      <c r="A110" s="11"/>
      <c r="B110" s="1"/>
      <c r="C110" s="1"/>
      <c r="D110" s="2"/>
      <c r="E110" s="32">
        <v>0.15</v>
      </c>
      <c r="F110" s="2">
        <f t="shared" si="28"/>
        <v>0</v>
      </c>
      <c r="G110" s="41">
        <v>0.05</v>
      </c>
      <c r="H110" s="3">
        <f t="shared" si="29"/>
        <v>0</v>
      </c>
      <c r="I110" s="3">
        <f t="shared" si="30"/>
        <v>0</v>
      </c>
      <c r="J110" s="135"/>
      <c r="K110" s="2"/>
      <c r="L110" s="1"/>
    </row>
    <row r="111" spans="1:12">
      <c r="A111" s="11"/>
      <c r="B111" s="1"/>
      <c r="C111" s="1"/>
      <c r="D111" s="2"/>
      <c r="E111" s="32">
        <v>0.15</v>
      </c>
      <c r="F111" s="2">
        <f t="shared" si="28"/>
        <v>0</v>
      </c>
      <c r="G111" s="41">
        <v>0.05</v>
      </c>
      <c r="H111" s="3">
        <f t="shared" si="29"/>
        <v>0</v>
      </c>
      <c r="I111" s="3">
        <f t="shared" si="30"/>
        <v>0</v>
      </c>
      <c r="J111" s="135"/>
      <c r="K111" s="2"/>
      <c r="L111" s="1"/>
    </row>
    <row r="112" spans="1:12" ht="16" thickBot="1">
      <c r="A112" s="13"/>
      <c r="B112" s="4"/>
      <c r="C112" s="4"/>
      <c r="D112" s="5"/>
      <c r="E112" s="33">
        <v>0.15</v>
      </c>
      <c r="F112" s="5">
        <f t="shared" si="28"/>
        <v>0</v>
      </c>
      <c r="G112" s="118">
        <v>0.05</v>
      </c>
      <c r="H112" s="44">
        <f t="shared" si="29"/>
        <v>0</v>
      </c>
      <c r="I112" s="44">
        <f t="shared" si="30"/>
        <v>0</v>
      </c>
      <c r="J112" s="143"/>
      <c r="K112" s="5"/>
      <c r="L112" s="4"/>
    </row>
    <row r="113" spans="1:12" ht="16" thickBot="1">
      <c r="A113" s="8" t="s">
        <v>66</v>
      </c>
      <c r="B113" s="9"/>
      <c r="C113" s="9"/>
      <c r="D113" s="10">
        <f>SUM(D107:D112)</f>
        <v>0</v>
      </c>
      <c r="E113" s="10"/>
      <c r="F113" s="10">
        <f>SUM(F107:F112)</f>
        <v>0</v>
      </c>
      <c r="G113" s="10"/>
      <c r="H113" s="10">
        <f>SUM(H107:H112)</f>
        <v>0</v>
      </c>
      <c r="I113" s="10">
        <f>SUM(I107:I112)</f>
        <v>0</v>
      </c>
      <c r="J113" s="131"/>
      <c r="K113" s="132">
        <f>J197</f>
        <v>77600</v>
      </c>
      <c r="L113" s="133">
        <f>D113-K113</f>
        <v>-77600</v>
      </c>
    </row>
    <row r="114" spans="1:12">
      <c r="A114" s="11"/>
      <c r="B114" s="1"/>
      <c r="C114" s="1"/>
      <c r="D114" s="2"/>
      <c r="E114" s="32"/>
      <c r="F114" s="2"/>
      <c r="G114" s="32"/>
      <c r="H114" s="3"/>
      <c r="I114" s="3"/>
      <c r="J114" s="135"/>
      <c r="K114" s="7"/>
      <c r="L114" s="6"/>
    </row>
    <row r="115" spans="1:12">
      <c r="A115" s="89" t="s">
        <v>67</v>
      </c>
      <c r="B115" s="1"/>
      <c r="C115" s="1"/>
      <c r="D115" s="2"/>
      <c r="E115" s="32">
        <v>0.2</v>
      </c>
      <c r="F115" s="2">
        <f>E115*D115</f>
        <v>0</v>
      </c>
      <c r="G115" s="41">
        <v>0.05</v>
      </c>
      <c r="H115" s="3">
        <f>G115*D115</f>
        <v>0</v>
      </c>
      <c r="I115" s="3">
        <f>F115-H115</f>
        <v>0</v>
      </c>
      <c r="J115" s="135"/>
      <c r="K115" s="2"/>
      <c r="L115" s="1"/>
    </row>
    <row r="116" spans="1:12">
      <c r="A116" s="11"/>
      <c r="B116" s="1"/>
      <c r="C116" s="1"/>
      <c r="D116" s="2"/>
      <c r="E116" s="32">
        <v>0.2</v>
      </c>
      <c r="F116" s="2">
        <f t="shared" ref="F116:F120" si="31">E116*D116</f>
        <v>0</v>
      </c>
      <c r="G116" s="41">
        <v>0.05</v>
      </c>
      <c r="H116" s="3">
        <f t="shared" ref="H116:H120" si="32">G116*D116</f>
        <v>0</v>
      </c>
      <c r="I116" s="3">
        <f t="shared" ref="I116:I120" si="33">F116-H116</f>
        <v>0</v>
      </c>
      <c r="J116" s="135"/>
      <c r="K116" s="2"/>
      <c r="L116" s="1"/>
    </row>
    <row r="117" spans="1:12">
      <c r="A117" s="11"/>
      <c r="B117" s="1"/>
      <c r="C117" s="1"/>
      <c r="D117" s="2"/>
      <c r="E117" s="32">
        <v>0.2</v>
      </c>
      <c r="F117" s="2">
        <f t="shared" si="31"/>
        <v>0</v>
      </c>
      <c r="G117" s="41">
        <v>0.05</v>
      </c>
      <c r="H117" s="3">
        <f t="shared" si="32"/>
        <v>0</v>
      </c>
      <c r="I117" s="3">
        <f t="shared" si="33"/>
        <v>0</v>
      </c>
      <c r="J117" s="135"/>
      <c r="K117" s="2"/>
      <c r="L117" s="1"/>
    </row>
    <row r="118" spans="1:12">
      <c r="A118" s="11"/>
      <c r="B118" s="1"/>
      <c r="C118" s="1"/>
      <c r="D118" s="2"/>
      <c r="E118" s="32">
        <v>0.2</v>
      </c>
      <c r="F118" s="2">
        <f t="shared" si="31"/>
        <v>0</v>
      </c>
      <c r="G118" s="41">
        <v>0.05</v>
      </c>
      <c r="H118" s="3">
        <f t="shared" si="32"/>
        <v>0</v>
      </c>
      <c r="I118" s="3">
        <f t="shared" si="33"/>
        <v>0</v>
      </c>
      <c r="J118" s="135"/>
      <c r="K118" s="2"/>
      <c r="L118" s="1"/>
    </row>
    <row r="119" spans="1:12">
      <c r="A119" s="11"/>
      <c r="B119" s="1"/>
      <c r="C119" s="1"/>
      <c r="D119" s="2"/>
      <c r="E119" s="32">
        <v>0.2</v>
      </c>
      <c r="F119" s="2">
        <f t="shared" si="31"/>
        <v>0</v>
      </c>
      <c r="G119" s="41">
        <v>0.05</v>
      </c>
      <c r="H119" s="3">
        <f t="shared" si="32"/>
        <v>0</v>
      </c>
      <c r="I119" s="3">
        <f t="shared" si="33"/>
        <v>0</v>
      </c>
      <c r="J119" s="135"/>
      <c r="K119" s="2"/>
      <c r="L119" s="1"/>
    </row>
    <row r="120" spans="1:12" ht="16" thickBot="1">
      <c r="A120" s="13"/>
      <c r="B120" s="4"/>
      <c r="C120" s="4"/>
      <c r="D120" s="5"/>
      <c r="E120" s="32">
        <v>0.2</v>
      </c>
      <c r="F120" s="5">
        <f t="shared" si="31"/>
        <v>0</v>
      </c>
      <c r="G120" s="118">
        <v>0.05</v>
      </c>
      <c r="H120" s="44">
        <f t="shared" si="32"/>
        <v>0</v>
      </c>
      <c r="I120" s="44">
        <f t="shared" si="33"/>
        <v>0</v>
      </c>
      <c r="J120" s="143"/>
      <c r="K120" s="5"/>
      <c r="L120" s="4"/>
    </row>
    <row r="121" spans="1:12" ht="16" thickBot="1">
      <c r="A121" s="8" t="s">
        <v>68</v>
      </c>
      <c r="B121" s="9"/>
      <c r="C121" s="9"/>
      <c r="D121" s="10">
        <f>SUM(D115:D120)</f>
        <v>0</v>
      </c>
      <c r="E121" s="10"/>
      <c r="F121" s="10">
        <f>SUM(F115:F120)</f>
        <v>0</v>
      </c>
      <c r="G121" s="10"/>
      <c r="H121" s="10">
        <f>SUM(H115:H120)</f>
        <v>0</v>
      </c>
      <c r="I121" s="10">
        <f>SUM(I115:I120)</f>
        <v>0</v>
      </c>
      <c r="J121" s="131"/>
      <c r="K121" s="132">
        <f>J199</f>
        <v>30000</v>
      </c>
      <c r="L121" s="133">
        <f>D121-K121</f>
        <v>-30000</v>
      </c>
    </row>
    <row r="122" spans="1:12">
      <c r="A122" s="11"/>
      <c r="B122" s="1"/>
      <c r="C122" s="1"/>
      <c r="D122" s="2"/>
      <c r="E122" s="32"/>
      <c r="F122" s="2"/>
      <c r="G122" s="32"/>
      <c r="H122" s="1"/>
      <c r="I122" s="3"/>
      <c r="J122" s="135"/>
      <c r="K122" s="7"/>
      <c r="L122" s="6"/>
    </row>
    <row r="123" spans="1:12">
      <c r="A123" s="89" t="s">
        <v>69</v>
      </c>
      <c r="B123" s="1"/>
      <c r="C123" s="1"/>
      <c r="D123" s="2"/>
      <c r="E123" s="32">
        <v>0.15</v>
      </c>
      <c r="F123" s="2">
        <f>E123*D123</f>
        <v>0</v>
      </c>
      <c r="G123" s="41">
        <v>0.03</v>
      </c>
      <c r="H123" s="3">
        <f>G123*D123</f>
        <v>0</v>
      </c>
      <c r="I123" s="3">
        <f>F123-H123</f>
        <v>0</v>
      </c>
      <c r="J123" s="135"/>
      <c r="K123" s="2"/>
      <c r="L123" s="1"/>
    </row>
    <row r="124" spans="1:12">
      <c r="A124" s="11"/>
      <c r="B124" s="1"/>
      <c r="C124" s="1"/>
      <c r="D124" s="2"/>
      <c r="E124" s="32">
        <v>0.15</v>
      </c>
      <c r="F124" s="2">
        <f t="shared" ref="F124:F128" si="34">E124*D124</f>
        <v>0</v>
      </c>
      <c r="G124" s="41">
        <v>0.03</v>
      </c>
      <c r="H124" s="3">
        <f t="shared" ref="H124:H128" si="35">G124*D124</f>
        <v>0</v>
      </c>
      <c r="I124" s="3">
        <f t="shared" ref="I124:I128" si="36">F124-H124</f>
        <v>0</v>
      </c>
      <c r="J124" s="135"/>
      <c r="K124" s="2"/>
      <c r="L124" s="1"/>
    </row>
    <row r="125" spans="1:12">
      <c r="A125" s="11"/>
      <c r="B125" s="1"/>
      <c r="C125" s="1"/>
      <c r="D125" s="2"/>
      <c r="E125" s="32">
        <v>0.15</v>
      </c>
      <c r="F125" s="2">
        <f t="shared" si="34"/>
        <v>0</v>
      </c>
      <c r="G125" s="41">
        <v>0.03</v>
      </c>
      <c r="H125" s="3">
        <f t="shared" si="35"/>
        <v>0</v>
      </c>
      <c r="I125" s="3">
        <f t="shared" si="36"/>
        <v>0</v>
      </c>
      <c r="J125" s="135"/>
      <c r="K125" s="2"/>
      <c r="L125" s="1"/>
    </row>
    <row r="126" spans="1:12">
      <c r="A126" s="11"/>
      <c r="B126" s="1"/>
      <c r="C126" s="1"/>
      <c r="D126" s="2"/>
      <c r="E126" s="32">
        <v>0.15</v>
      </c>
      <c r="F126" s="2">
        <f t="shared" si="34"/>
        <v>0</v>
      </c>
      <c r="G126" s="41">
        <v>0.03</v>
      </c>
      <c r="H126" s="3">
        <f t="shared" si="35"/>
        <v>0</v>
      </c>
      <c r="I126" s="3">
        <f t="shared" si="36"/>
        <v>0</v>
      </c>
      <c r="J126" s="135"/>
      <c r="K126" s="2"/>
      <c r="L126" s="1"/>
    </row>
    <row r="127" spans="1:12">
      <c r="A127" s="11"/>
      <c r="B127" s="1"/>
      <c r="C127" s="1"/>
      <c r="D127" s="2"/>
      <c r="E127" s="32">
        <v>0.15</v>
      </c>
      <c r="F127" s="2">
        <f t="shared" si="34"/>
        <v>0</v>
      </c>
      <c r="G127" s="41">
        <v>0.03</v>
      </c>
      <c r="H127" s="3">
        <f t="shared" si="35"/>
        <v>0</v>
      </c>
      <c r="I127" s="3">
        <f t="shared" si="36"/>
        <v>0</v>
      </c>
      <c r="J127" s="135"/>
      <c r="K127" s="2"/>
      <c r="L127" s="1"/>
    </row>
    <row r="128" spans="1:12" ht="16" thickBot="1">
      <c r="A128" s="13"/>
      <c r="B128" s="4"/>
      <c r="C128" s="4"/>
      <c r="D128" s="5"/>
      <c r="E128" s="33">
        <v>0.15</v>
      </c>
      <c r="F128" s="5">
        <f t="shared" si="34"/>
        <v>0</v>
      </c>
      <c r="G128" s="41">
        <v>0.03</v>
      </c>
      <c r="H128" s="44">
        <f t="shared" si="35"/>
        <v>0</v>
      </c>
      <c r="I128" s="44">
        <f t="shared" si="36"/>
        <v>0</v>
      </c>
      <c r="J128" s="143"/>
      <c r="K128" s="5"/>
      <c r="L128" s="4"/>
    </row>
    <row r="129" spans="1:12" ht="16" thickBot="1">
      <c r="A129" s="8" t="s">
        <v>70</v>
      </c>
      <c r="B129" s="9"/>
      <c r="C129" s="9"/>
      <c r="D129" s="10">
        <f>SUM(D123:D128)</f>
        <v>0</v>
      </c>
      <c r="E129" s="10"/>
      <c r="F129" s="10">
        <f>SUM(F123:F128)</f>
        <v>0</v>
      </c>
      <c r="G129" s="10"/>
      <c r="H129" s="10">
        <f>SUM(H123:H128)</f>
        <v>0</v>
      </c>
      <c r="I129" s="10">
        <f>SUM(I123:I128)</f>
        <v>0</v>
      </c>
      <c r="J129" s="131"/>
      <c r="K129" s="132">
        <f>J223</f>
        <v>15000</v>
      </c>
      <c r="L129" s="133">
        <f>D129-K129</f>
        <v>-15000</v>
      </c>
    </row>
    <row r="130" spans="1:12">
      <c r="A130" s="11"/>
      <c r="B130" s="1"/>
      <c r="C130" s="1"/>
      <c r="D130" s="2"/>
      <c r="E130" s="32"/>
      <c r="F130" s="2"/>
      <c r="G130" s="32"/>
      <c r="H130" s="1"/>
      <c r="I130" s="3"/>
      <c r="J130" s="135"/>
      <c r="K130" s="7"/>
      <c r="L130" s="6"/>
    </row>
    <row r="131" spans="1:12">
      <c r="A131" s="89" t="s">
        <v>71</v>
      </c>
      <c r="B131" s="1"/>
      <c r="C131" s="1"/>
      <c r="D131" s="2"/>
      <c r="E131" s="32">
        <v>7.0000000000000007E-2</v>
      </c>
      <c r="F131" s="2">
        <f>E131*D131</f>
        <v>0</v>
      </c>
      <c r="G131" s="41">
        <v>0.03</v>
      </c>
      <c r="H131" s="3">
        <f>G131*D131</f>
        <v>0</v>
      </c>
      <c r="I131" s="3">
        <f>F131-H131</f>
        <v>0</v>
      </c>
      <c r="J131" s="135"/>
      <c r="K131" s="2"/>
      <c r="L131" s="1"/>
    </row>
    <row r="132" spans="1:12">
      <c r="A132" s="11"/>
      <c r="B132" s="1"/>
      <c r="C132" s="1"/>
      <c r="D132" s="2"/>
      <c r="E132" s="32">
        <v>7.0000000000000007E-2</v>
      </c>
      <c r="F132" s="2">
        <f t="shared" ref="F132:F136" si="37">E132*D132</f>
        <v>0</v>
      </c>
      <c r="G132" s="41">
        <v>0.03</v>
      </c>
      <c r="H132" s="3">
        <f t="shared" ref="H132:H136" si="38">G132*D132</f>
        <v>0</v>
      </c>
      <c r="I132" s="3">
        <f t="shared" ref="I132:I136" si="39">F132-H132</f>
        <v>0</v>
      </c>
      <c r="J132" s="135"/>
      <c r="K132" s="2"/>
      <c r="L132" s="1"/>
    </row>
    <row r="133" spans="1:12">
      <c r="A133" s="11"/>
      <c r="B133" s="1"/>
      <c r="C133" s="1"/>
      <c r="D133" s="2"/>
      <c r="E133" s="32">
        <v>7.0000000000000007E-2</v>
      </c>
      <c r="F133" s="2">
        <f t="shared" si="37"/>
        <v>0</v>
      </c>
      <c r="G133" s="41">
        <v>0.03</v>
      </c>
      <c r="H133" s="3">
        <f t="shared" si="38"/>
        <v>0</v>
      </c>
      <c r="I133" s="3">
        <f t="shared" si="39"/>
        <v>0</v>
      </c>
      <c r="J133" s="135"/>
      <c r="K133" s="2"/>
      <c r="L133" s="1"/>
    </row>
    <row r="134" spans="1:12">
      <c r="A134" s="11"/>
      <c r="B134" s="1"/>
      <c r="C134" s="1"/>
      <c r="D134" s="2"/>
      <c r="E134" s="32">
        <v>7.0000000000000007E-2</v>
      </c>
      <c r="F134" s="2">
        <f t="shared" si="37"/>
        <v>0</v>
      </c>
      <c r="G134" s="41">
        <v>0.03</v>
      </c>
      <c r="H134" s="3">
        <f t="shared" si="38"/>
        <v>0</v>
      </c>
      <c r="I134" s="3">
        <f t="shared" si="39"/>
        <v>0</v>
      </c>
      <c r="J134" s="135"/>
      <c r="K134" s="2"/>
      <c r="L134" s="1"/>
    </row>
    <row r="135" spans="1:12">
      <c r="A135" s="11"/>
      <c r="B135" s="1"/>
      <c r="C135" s="1"/>
      <c r="D135" s="2"/>
      <c r="E135" s="32">
        <v>7.0000000000000007E-2</v>
      </c>
      <c r="F135" s="2">
        <f t="shared" si="37"/>
        <v>0</v>
      </c>
      <c r="G135" s="41">
        <v>0.03</v>
      </c>
      <c r="H135" s="3">
        <f t="shared" si="38"/>
        <v>0</v>
      </c>
      <c r="I135" s="3">
        <f t="shared" si="39"/>
        <v>0</v>
      </c>
      <c r="J135" s="135"/>
      <c r="K135" s="2"/>
      <c r="L135" s="1"/>
    </row>
    <row r="136" spans="1:12" ht="16" thickBot="1">
      <c r="A136" s="13"/>
      <c r="B136" s="4"/>
      <c r="C136" s="4"/>
      <c r="D136" s="5"/>
      <c r="E136" s="32">
        <v>7.0000000000000007E-2</v>
      </c>
      <c r="F136" s="5">
        <f t="shared" si="37"/>
        <v>0</v>
      </c>
      <c r="G136" s="41">
        <v>0.03</v>
      </c>
      <c r="H136" s="44">
        <f t="shared" si="38"/>
        <v>0</v>
      </c>
      <c r="I136" s="44">
        <f t="shared" si="39"/>
        <v>0</v>
      </c>
      <c r="J136" s="143"/>
      <c r="K136" s="5"/>
      <c r="L136" s="4"/>
    </row>
    <row r="137" spans="1:12" ht="16" thickBot="1">
      <c r="A137" s="8" t="s">
        <v>72</v>
      </c>
      <c r="B137" s="9"/>
      <c r="C137" s="9"/>
      <c r="D137" s="10">
        <f>SUM(D131:D136)</f>
        <v>0</v>
      </c>
      <c r="E137" s="10"/>
      <c r="F137" s="10">
        <f>SUM(F131:F136)</f>
        <v>0</v>
      </c>
      <c r="G137" s="10"/>
      <c r="H137" s="10">
        <f>SUM(H131:H136)</f>
        <v>0</v>
      </c>
      <c r="I137" s="10">
        <f>SUM(I131:I136)</f>
        <v>0</v>
      </c>
      <c r="J137" s="131"/>
      <c r="K137" s="132">
        <f>J225</f>
        <v>70000</v>
      </c>
      <c r="L137" s="133">
        <f>D137-K137</f>
        <v>-70000</v>
      </c>
    </row>
    <row r="138" spans="1:12">
      <c r="A138" s="11"/>
      <c r="B138" s="1"/>
      <c r="C138" s="1"/>
      <c r="D138" s="2"/>
      <c r="E138" s="32"/>
      <c r="F138" s="2"/>
      <c r="G138" s="32"/>
      <c r="H138" s="1"/>
      <c r="I138" s="3"/>
      <c r="J138" s="135"/>
      <c r="K138" s="7"/>
      <c r="L138" s="6"/>
    </row>
    <row r="139" spans="1:12">
      <c r="A139" s="89" t="s">
        <v>73</v>
      </c>
      <c r="B139" s="1"/>
      <c r="C139" s="1"/>
      <c r="D139" s="2"/>
      <c r="E139" s="32">
        <v>0.15</v>
      </c>
      <c r="F139" s="2">
        <f>E139*D139</f>
        <v>0</v>
      </c>
      <c r="G139" s="41">
        <v>0.05</v>
      </c>
      <c r="H139" s="3">
        <f>G139*D139</f>
        <v>0</v>
      </c>
      <c r="I139" s="3">
        <f>F139-H139</f>
        <v>0</v>
      </c>
      <c r="J139" s="135"/>
      <c r="K139" s="2"/>
      <c r="L139" s="1"/>
    </row>
    <row r="140" spans="1:12">
      <c r="A140" s="11"/>
      <c r="B140" s="1"/>
      <c r="C140" s="1"/>
      <c r="D140" s="2"/>
      <c r="E140" s="32">
        <v>0.15</v>
      </c>
      <c r="F140" s="2">
        <f t="shared" ref="F140:F144" si="40">E140*D140</f>
        <v>0</v>
      </c>
      <c r="G140" s="41">
        <v>0.05</v>
      </c>
      <c r="H140" s="3">
        <f t="shared" ref="H140:H144" si="41">G140*D140</f>
        <v>0</v>
      </c>
      <c r="I140" s="3">
        <f t="shared" ref="I140:I144" si="42">F140-H140</f>
        <v>0</v>
      </c>
      <c r="J140" s="135"/>
      <c r="K140" s="2"/>
      <c r="L140" s="1"/>
    </row>
    <row r="141" spans="1:12">
      <c r="A141" s="11"/>
      <c r="B141" s="1"/>
      <c r="C141" s="1"/>
      <c r="D141" s="2"/>
      <c r="E141" s="32">
        <v>0.15</v>
      </c>
      <c r="F141" s="2">
        <f t="shared" si="40"/>
        <v>0</v>
      </c>
      <c r="G141" s="41">
        <v>0.05</v>
      </c>
      <c r="H141" s="3">
        <f t="shared" si="41"/>
        <v>0</v>
      </c>
      <c r="I141" s="3">
        <f t="shared" si="42"/>
        <v>0</v>
      </c>
      <c r="J141" s="135"/>
      <c r="K141" s="2"/>
      <c r="L141" s="1"/>
    </row>
    <row r="142" spans="1:12">
      <c r="A142" s="11"/>
      <c r="B142" s="1"/>
      <c r="C142" s="1"/>
      <c r="D142" s="2"/>
      <c r="E142" s="32">
        <v>0.15</v>
      </c>
      <c r="F142" s="2">
        <f t="shared" si="40"/>
        <v>0</v>
      </c>
      <c r="G142" s="41">
        <v>0.05</v>
      </c>
      <c r="H142" s="3">
        <f t="shared" si="41"/>
        <v>0</v>
      </c>
      <c r="I142" s="3">
        <f t="shared" si="42"/>
        <v>0</v>
      </c>
      <c r="J142" s="135"/>
      <c r="K142" s="2"/>
      <c r="L142" s="1"/>
    </row>
    <row r="143" spans="1:12">
      <c r="A143" s="11"/>
      <c r="B143" s="1"/>
      <c r="C143" s="1"/>
      <c r="D143" s="2"/>
      <c r="E143" s="32">
        <v>0.15</v>
      </c>
      <c r="F143" s="2">
        <f t="shared" si="40"/>
        <v>0</v>
      </c>
      <c r="G143" s="41">
        <v>0.05</v>
      </c>
      <c r="H143" s="3">
        <f t="shared" si="41"/>
        <v>0</v>
      </c>
      <c r="I143" s="3">
        <f t="shared" si="42"/>
        <v>0</v>
      </c>
      <c r="J143" s="135"/>
      <c r="K143" s="2"/>
      <c r="L143" s="1"/>
    </row>
    <row r="144" spans="1:12" ht="16" thickBot="1">
      <c r="A144" s="13"/>
      <c r="B144" s="4"/>
      <c r="C144" s="4"/>
      <c r="D144" s="5"/>
      <c r="E144" s="33">
        <v>0.15</v>
      </c>
      <c r="F144" s="5">
        <f t="shared" si="40"/>
        <v>0</v>
      </c>
      <c r="G144" s="118">
        <v>0.05</v>
      </c>
      <c r="H144" s="44">
        <f t="shared" si="41"/>
        <v>0</v>
      </c>
      <c r="I144" s="44">
        <f t="shared" si="42"/>
        <v>0</v>
      </c>
      <c r="J144" s="143"/>
      <c r="K144" s="5"/>
      <c r="L144" s="4"/>
    </row>
    <row r="145" spans="1:16" ht="16" thickBot="1">
      <c r="A145" s="8" t="s">
        <v>74</v>
      </c>
      <c r="B145" s="9"/>
      <c r="C145" s="9"/>
      <c r="D145" s="10">
        <f>SUM(D139:D144)</f>
        <v>0</v>
      </c>
      <c r="E145" s="10"/>
      <c r="F145" s="10">
        <f>SUM(F139:F144)</f>
        <v>0</v>
      </c>
      <c r="G145" s="10"/>
      <c r="H145" s="10">
        <f>SUM(H139:H144)</f>
        <v>0</v>
      </c>
      <c r="I145" s="10">
        <f>SUM(I139:I144)</f>
        <v>0</v>
      </c>
      <c r="J145" s="131"/>
      <c r="K145" s="132">
        <f>J229</f>
        <v>90000</v>
      </c>
      <c r="L145" s="133">
        <f>D145-K145</f>
        <v>-90000</v>
      </c>
    </row>
    <row r="146" spans="1:16">
      <c r="A146" s="11"/>
      <c r="B146" s="1"/>
      <c r="C146" s="1"/>
      <c r="D146" s="2"/>
      <c r="E146" s="32"/>
      <c r="F146" s="2"/>
      <c r="G146" s="32"/>
      <c r="H146" s="1"/>
      <c r="I146" s="3"/>
      <c r="J146" s="135"/>
      <c r="K146" s="7"/>
      <c r="L146" s="6"/>
    </row>
    <row r="147" spans="1:16">
      <c r="A147" s="11"/>
      <c r="B147" s="1"/>
      <c r="C147" s="1"/>
      <c r="D147" s="2"/>
      <c r="E147" s="32"/>
      <c r="F147" s="2"/>
      <c r="G147" s="32"/>
      <c r="H147" s="1"/>
      <c r="I147" s="3"/>
      <c r="J147" s="135"/>
      <c r="K147" s="2"/>
      <c r="L147" s="1"/>
    </row>
    <row r="148" spans="1:16">
      <c r="A148" s="11"/>
      <c r="B148" s="1"/>
      <c r="C148" s="1"/>
      <c r="D148" s="2"/>
      <c r="E148" s="32"/>
      <c r="F148" s="2"/>
      <c r="G148" s="32"/>
      <c r="H148" s="1"/>
      <c r="I148" s="3"/>
      <c r="J148" s="135"/>
      <c r="K148" s="2"/>
      <c r="L148" s="1"/>
    </row>
    <row r="149" spans="1:16" ht="16" thickBot="1">
      <c r="A149" s="122" t="s">
        <v>75</v>
      </c>
      <c r="B149" s="123"/>
      <c r="C149" s="123"/>
      <c r="D149" s="124">
        <f>D145+D137+D129+D121+D113+D105+D94+D84</f>
        <v>10625</v>
      </c>
      <c r="E149" s="124"/>
      <c r="F149" s="124">
        <f t="shared" ref="F149:H149" si="43">F145+F137+F129+F121+F113+F105+F94+F84</f>
        <v>1062.5</v>
      </c>
      <c r="G149" s="124"/>
      <c r="H149" s="124">
        <f t="shared" si="43"/>
        <v>531.25</v>
      </c>
      <c r="I149" s="124">
        <f>I145+I137+I129+I121+I113+I105+I94+I84</f>
        <v>531.25</v>
      </c>
      <c r="J149" s="124"/>
      <c r="K149" s="124">
        <f>K145+K137+K129+K121+K113+K105+K94+K84</f>
        <v>492600</v>
      </c>
      <c r="L149" s="124">
        <f t="shared" ref="L149" si="44">L145+L137+L129+L121+L113+L105+L94+L84</f>
        <v>-481975</v>
      </c>
    </row>
    <row r="150" spans="1:16" ht="16" thickBot="1"/>
    <row r="151" spans="1:16" s="87" customFormat="1" ht="32" thickBot="1">
      <c r="A151" s="257" t="s">
        <v>76</v>
      </c>
      <c r="B151" s="258"/>
      <c r="C151" s="258"/>
      <c r="D151" s="258"/>
      <c r="E151" s="258"/>
      <c r="F151" s="258"/>
      <c r="G151" s="258"/>
      <c r="H151" s="258"/>
      <c r="I151" s="258"/>
      <c r="J151" s="259"/>
      <c r="K151" s="154" t="s">
        <v>7</v>
      </c>
      <c r="L151" s="155" t="s">
        <v>36</v>
      </c>
      <c r="M151"/>
      <c r="N151"/>
      <c r="O151"/>
      <c r="P151"/>
    </row>
    <row r="152" spans="1:16" s="20" customFormat="1" ht="35.25" customHeight="1" thickBot="1">
      <c r="A152" s="25" t="s">
        <v>37</v>
      </c>
      <c r="B152" s="28" t="s">
        <v>38</v>
      </c>
      <c r="C152" s="30" t="s">
        <v>9</v>
      </c>
      <c r="D152" s="28" t="s">
        <v>3</v>
      </c>
      <c r="E152" s="30" t="s">
        <v>46</v>
      </c>
      <c r="F152" s="30" t="s">
        <v>47</v>
      </c>
      <c r="G152" s="30" t="s">
        <v>48</v>
      </c>
      <c r="H152" s="28" t="s">
        <v>49</v>
      </c>
      <c r="I152" s="30" t="s">
        <v>43</v>
      </c>
      <c r="J152" s="150" t="s">
        <v>44</v>
      </c>
      <c r="K152" s="157"/>
      <c r="L152" s="29"/>
      <c r="M152"/>
      <c r="N152"/>
      <c r="O152"/>
      <c r="P152"/>
    </row>
    <row r="153" spans="1:16">
      <c r="A153" s="14"/>
      <c r="B153" s="6"/>
      <c r="C153" s="6"/>
      <c r="D153" s="7"/>
      <c r="E153" s="31"/>
      <c r="F153" s="7"/>
      <c r="G153" s="36"/>
      <c r="H153" s="16"/>
      <c r="I153" s="16"/>
      <c r="J153" s="156"/>
      <c r="K153" s="7"/>
      <c r="L153" s="6"/>
    </row>
    <row r="154" spans="1:16">
      <c r="A154" s="89" t="s">
        <v>77</v>
      </c>
      <c r="B154" s="1"/>
      <c r="C154" s="1"/>
      <c r="D154" s="2"/>
      <c r="E154" s="32">
        <v>0.15</v>
      </c>
      <c r="F154" s="2">
        <f>E154*D154</f>
        <v>0</v>
      </c>
      <c r="G154" s="41">
        <v>0.05</v>
      </c>
      <c r="H154" s="3">
        <f>G154*D154</f>
        <v>0</v>
      </c>
      <c r="I154" s="3">
        <f>F154-H154</f>
        <v>0</v>
      </c>
      <c r="J154" s="135"/>
      <c r="K154" s="2"/>
      <c r="L154" s="1"/>
    </row>
    <row r="155" spans="1:16">
      <c r="A155" s="11"/>
      <c r="B155" s="1"/>
      <c r="C155" s="1"/>
      <c r="D155" s="2"/>
      <c r="E155" s="32">
        <v>0.15</v>
      </c>
      <c r="F155" s="2">
        <f t="shared" ref="F155:F159" si="45">E155*D155</f>
        <v>0</v>
      </c>
      <c r="G155" s="41">
        <v>0.05</v>
      </c>
      <c r="H155" s="3">
        <f t="shared" ref="H155:H159" si="46">G155*D155</f>
        <v>0</v>
      </c>
      <c r="I155" s="3">
        <f t="shared" ref="I155:I159" si="47">F155-H155</f>
        <v>0</v>
      </c>
      <c r="J155" s="135"/>
      <c r="K155" s="2"/>
      <c r="L155" s="1"/>
    </row>
    <row r="156" spans="1:16">
      <c r="A156" s="11"/>
      <c r="B156" s="1"/>
      <c r="C156" s="1"/>
      <c r="D156" s="2"/>
      <c r="E156" s="32">
        <v>0.15</v>
      </c>
      <c r="F156" s="2">
        <f t="shared" si="45"/>
        <v>0</v>
      </c>
      <c r="G156" s="41">
        <v>0.05</v>
      </c>
      <c r="H156" s="3">
        <f t="shared" si="46"/>
        <v>0</v>
      </c>
      <c r="I156" s="3">
        <f t="shared" si="47"/>
        <v>0</v>
      </c>
      <c r="J156" s="135"/>
      <c r="K156" s="2"/>
      <c r="L156" s="1"/>
    </row>
    <row r="157" spans="1:16">
      <c r="A157" s="11"/>
      <c r="B157" s="1"/>
      <c r="C157" s="1"/>
      <c r="D157" s="2"/>
      <c r="E157" s="32">
        <v>0.15</v>
      </c>
      <c r="F157" s="2">
        <f t="shared" si="45"/>
        <v>0</v>
      </c>
      <c r="G157" s="41">
        <v>0.05</v>
      </c>
      <c r="H157" s="3">
        <f t="shared" si="46"/>
        <v>0</v>
      </c>
      <c r="I157" s="3">
        <f t="shared" si="47"/>
        <v>0</v>
      </c>
      <c r="J157" s="135"/>
      <c r="K157" s="2"/>
      <c r="L157" s="1"/>
    </row>
    <row r="158" spans="1:16">
      <c r="A158" s="11"/>
      <c r="B158" s="1"/>
      <c r="C158" s="1"/>
      <c r="D158" s="2"/>
      <c r="E158" s="32">
        <v>0.15</v>
      </c>
      <c r="F158" s="2">
        <f t="shared" si="45"/>
        <v>0</v>
      </c>
      <c r="G158" s="41">
        <v>0.05</v>
      </c>
      <c r="H158" s="3">
        <f t="shared" si="46"/>
        <v>0</v>
      </c>
      <c r="I158" s="3">
        <f t="shared" si="47"/>
        <v>0</v>
      </c>
      <c r="J158" s="135"/>
      <c r="K158" s="2"/>
      <c r="L158" s="1"/>
    </row>
    <row r="159" spans="1:16" ht="16" thickBot="1">
      <c r="A159" s="13"/>
      <c r="B159" s="4"/>
      <c r="C159" s="4"/>
      <c r="D159" s="5"/>
      <c r="E159" s="33">
        <v>0.15</v>
      </c>
      <c r="F159" s="5">
        <f t="shared" si="45"/>
        <v>0</v>
      </c>
      <c r="G159" s="118">
        <v>0.05</v>
      </c>
      <c r="H159" s="44">
        <f t="shared" si="46"/>
        <v>0</v>
      </c>
      <c r="I159" s="44">
        <f t="shared" si="47"/>
        <v>0</v>
      </c>
      <c r="J159" s="143"/>
      <c r="K159" s="5"/>
      <c r="L159" s="4"/>
    </row>
    <row r="160" spans="1:16" ht="16" thickBot="1">
      <c r="A160" s="8" t="s">
        <v>78</v>
      </c>
      <c r="B160" s="9"/>
      <c r="C160" s="9"/>
      <c r="D160" s="10">
        <f>SUM(D154:D159)</f>
        <v>0</v>
      </c>
      <c r="E160" s="10"/>
      <c r="F160" s="10">
        <f t="shared" ref="F160:I160" si="48">SUM(F154:F159)</f>
        <v>0</v>
      </c>
      <c r="G160" s="10"/>
      <c r="H160" s="10">
        <f t="shared" si="48"/>
        <v>0</v>
      </c>
      <c r="I160" s="10">
        <f t="shared" si="48"/>
        <v>0</v>
      </c>
      <c r="J160" s="131"/>
      <c r="K160" s="132">
        <f>J213</f>
        <v>30000</v>
      </c>
      <c r="L160" s="133">
        <f>D160-K160</f>
        <v>-30000</v>
      </c>
    </row>
    <row r="161" spans="1:12">
      <c r="A161" s="11"/>
      <c r="B161" s="1"/>
      <c r="C161" s="1"/>
      <c r="D161" s="2"/>
      <c r="E161" s="32"/>
      <c r="F161" s="2"/>
      <c r="G161" s="32"/>
      <c r="H161" s="1"/>
      <c r="I161" s="3"/>
      <c r="J161" s="135"/>
      <c r="K161" s="7"/>
      <c r="L161" s="6"/>
    </row>
    <row r="162" spans="1:12">
      <c r="A162" s="89" t="s">
        <v>79</v>
      </c>
      <c r="B162" s="1"/>
      <c r="C162" s="1"/>
      <c r="D162" s="2"/>
      <c r="E162" s="32">
        <v>0.15</v>
      </c>
      <c r="F162" s="2">
        <f>E162*D162</f>
        <v>0</v>
      </c>
      <c r="G162" s="41">
        <v>0.05</v>
      </c>
      <c r="H162" s="3">
        <f>G162*D162</f>
        <v>0</v>
      </c>
      <c r="I162" s="3">
        <f>F162-H162</f>
        <v>0</v>
      </c>
      <c r="J162" s="135"/>
      <c r="K162" s="2"/>
      <c r="L162" s="1"/>
    </row>
    <row r="163" spans="1:12">
      <c r="A163" s="11"/>
      <c r="B163" s="1"/>
      <c r="C163" s="1"/>
      <c r="D163" s="2"/>
      <c r="E163" s="32">
        <v>0.15</v>
      </c>
      <c r="F163" s="2">
        <f t="shared" ref="F163:F167" si="49">E163*D163</f>
        <v>0</v>
      </c>
      <c r="G163" s="41">
        <v>0.05</v>
      </c>
      <c r="H163" s="3">
        <f t="shared" ref="H163:H167" si="50">G163*D163</f>
        <v>0</v>
      </c>
      <c r="I163" s="3">
        <f t="shared" ref="I163:I167" si="51">F163-H163</f>
        <v>0</v>
      </c>
      <c r="J163" s="135"/>
      <c r="K163" s="2"/>
      <c r="L163" s="1"/>
    </row>
    <row r="164" spans="1:12">
      <c r="A164" s="11"/>
      <c r="B164" s="1"/>
      <c r="C164" s="1"/>
      <c r="D164" s="2"/>
      <c r="E164" s="32">
        <v>0.15</v>
      </c>
      <c r="F164" s="2">
        <f t="shared" si="49"/>
        <v>0</v>
      </c>
      <c r="G164" s="41">
        <v>0.05</v>
      </c>
      <c r="H164" s="3">
        <f t="shared" si="50"/>
        <v>0</v>
      </c>
      <c r="I164" s="3">
        <f t="shared" si="51"/>
        <v>0</v>
      </c>
      <c r="J164" s="135"/>
      <c r="K164" s="2"/>
      <c r="L164" s="1"/>
    </row>
    <row r="165" spans="1:12">
      <c r="A165" s="11"/>
      <c r="B165" s="1"/>
      <c r="C165" s="1"/>
      <c r="D165" s="2"/>
      <c r="E165" s="32">
        <v>0.15</v>
      </c>
      <c r="F165" s="2">
        <f t="shared" si="49"/>
        <v>0</v>
      </c>
      <c r="G165" s="41">
        <v>0.05</v>
      </c>
      <c r="H165" s="3">
        <f t="shared" si="50"/>
        <v>0</v>
      </c>
      <c r="I165" s="3">
        <f t="shared" si="51"/>
        <v>0</v>
      </c>
      <c r="J165" s="135"/>
      <c r="K165" s="2"/>
      <c r="L165" s="1"/>
    </row>
    <row r="166" spans="1:12">
      <c r="A166" s="11"/>
      <c r="B166" s="1"/>
      <c r="C166" s="1"/>
      <c r="D166" s="2"/>
      <c r="E166" s="32">
        <v>0.15</v>
      </c>
      <c r="F166" s="2">
        <f t="shared" si="49"/>
        <v>0</v>
      </c>
      <c r="G166" s="41">
        <v>0.05</v>
      </c>
      <c r="H166" s="3">
        <f t="shared" si="50"/>
        <v>0</v>
      </c>
      <c r="I166" s="3">
        <f t="shared" si="51"/>
        <v>0</v>
      </c>
      <c r="J166" s="135"/>
      <c r="K166" s="2"/>
      <c r="L166" s="1"/>
    </row>
    <row r="167" spans="1:12" ht="16" thickBot="1">
      <c r="A167" s="13"/>
      <c r="B167" s="4"/>
      <c r="C167" s="4"/>
      <c r="D167" s="5"/>
      <c r="E167" s="33">
        <v>0.15</v>
      </c>
      <c r="F167" s="5">
        <f t="shared" si="49"/>
        <v>0</v>
      </c>
      <c r="G167" s="118">
        <v>0.05</v>
      </c>
      <c r="H167" s="44">
        <f t="shared" si="50"/>
        <v>0</v>
      </c>
      <c r="I167" s="44">
        <f t="shared" si="51"/>
        <v>0</v>
      </c>
      <c r="J167" s="143"/>
      <c r="K167" s="5"/>
      <c r="L167" s="4"/>
    </row>
    <row r="168" spans="1:12" ht="16" thickBot="1">
      <c r="A168" s="8" t="s">
        <v>80</v>
      </c>
      <c r="B168" s="9"/>
      <c r="C168" s="9"/>
      <c r="D168" s="10">
        <f>SUM(D162:D167)</f>
        <v>0</v>
      </c>
      <c r="E168" s="10"/>
      <c r="F168" s="10">
        <f>SUM(F162:F167)</f>
        <v>0</v>
      </c>
      <c r="G168" s="10"/>
      <c r="H168" s="10">
        <f t="shared" ref="H168:I168" si="52">SUM(H162:H167)</f>
        <v>0</v>
      </c>
      <c r="I168" s="10">
        <f t="shared" si="52"/>
        <v>0</v>
      </c>
      <c r="J168" s="131"/>
      <c r="K168" s="132">
        <f>J217</f>
        <v>25000</v>
      </c>
      <c r="L168" s="133">
        <f>D168-K168</f>
        <v>-25000</v>
      </c>
    </row>
    <row r="169" spans="1:12">
      <c r="A169" s="11"/>
      <c r="B169" s="1"/>
      <c r="C169" s="1"/>
      <c r="D169" s="2"/>
      <c r="E169" s="32"/>
      <c r="F169" s="2"/>
      <c r="G169" s="32"/>
      <c r="H169" s="1"/>
      <c r="I169" s="3"/>
      <c r="J169" s="135"/>
      <c r="K169" s="7"/>
      <c r="L169" s="6"/>
    </row>
    <row r="170" spans="1:12">
      <c r="A170" s="89" t="s">
        <v>81</v>
      </c>
      <c r="B170" s="1"/>
      <c r="C170" s="1"/>
      <c r="D170" s="2"/>
      <c r="E170" s="32">
        <v>0.15</v>
      </c>
      <c r="F170" s="2">
        <f>E170*D170</f>
        <v>0</v>
      </c>
      <c r="G170" s="41">
        <v>0.05</v>
      </c>
      <c r="H170" s="3">
        <f>G170*D170</f>
        <v>0</v>
      </c>
      <c r="I170" s="3">
        <f>F170-H170</f>
        <v>0</v>
      </c>
      <c r="J170" s="135"/>
      <c r="K170" s="2"/>
      <c r="L170" s="1"/>
    </row>
    <row r="171" spans="1:12">
      <c r="A171" s="11" t="s">
        <v>144</v>
      </c>
      <c r="B171" s="1" t="s">
        <v>142</v>
      </c>
      <c r="C171" s="1" t="s">
        <v>145</v>
      </c>
      <c r="D171" s="2">
        <v>17000</v>
      </c>
      <c r="E171" s="32">
        <v>0.15</v>
      </c>
      <c r="F171" s="2">
        <v>2550</v>
      </c>
      <c r="G171" s="41">
        <v>7.4999999999999997E-2</v>
      </c>
      <c r="H171" s="109">
        <f>D171*G171</f>
        <v>1275</v>
      </c>
      <c r="I171" s="3">
        <f>F171-H171</f>
        <v>1275</v>
      </c>
      <c r="J171" s="1"/>
      <c r="K171" s="1"/>
      <c r="L171" s="1"/>
    </row>
    <row r="172" spans="1:12">
      <c r="A172" s="11" t="s">
        <v>146</v>
      </c>
      <c r="B172" s="1" t="s">
        <v>142</v>
      </c>
      <c r="C172" s="1" t="s">
        <v>147</v>
      </c>
      <c r="D172" s="2">
        <v>1820</v>
      </c>
      <c r="E172" s="32">
        <v>0.15</v>
      </c>
      <c r="F172" s="2">
        <v>440</v>
      </c>
      <c r="G172" s="41">
        <v>0.03</v>
      </c>
      <c r="H172" s="3">
        <f>G172*D172</f>
        <v>54.6</v>
      </c>
      <c r="I172" s="3">
        <f>F172-H172</f>
        <v>385.4</v>
      </c>
      <c r="J172" s="1"/>
      <c r="K172" s="2"/>
      <c r="L172" s="1"/>
    </row>
    <row r="173" spans="1:12">
      <c r="A173" s="11" t="s">
        <v>148</v>
      </c>
      <c r="B173" s="1" t="s">
        <v>142</v>
      </c>
      <c r="C173" s="1" t="s">
        <v>147</v>
      </c>
      <c r="D173" s="2">
        <v>4550</v>
      </c>
      <c r="E173" s="32">
        <v>0.15</v>
      </c>
      <c r="F173" s="2">
        <v>1100</v>
      </c>
      <c r="G173" s="41">
        <v>0.03</v>
      </c>
      <c r="H173" s="3">
        <f t="shared" ref="H173:H185" si="53">G173*D173</f>
        <v>136.5</v>
      </c>
      <c r="I173" s="3">
        <f>F173-H173</f>
        <v>963.5</v>
      </c>
      <c r="J173" s="135"/>
      <c r="K173" s="2"/>
      <c r="L173" s="1"/>
    </row>
    <row r="174" spans="1:12">
      <c r="A174" s="11" t="s">
        <v>144</v>
      </c>
      <c r="B174" s="1" t="s">
        <v>142</v>
      </c>
      <c r="C174" s="1" t="s">
        <v>147</v>
      </c>
      <c r="D174" s="2">
        <v>4550</v>
      </c>
      <c r="E174" s="32">
        <v>0.15</v>
      </c>
      <c r="F174" s="2">
        <v>1100</v>
      </c>
      <c r="G174" s="41">
        <v>0.03</v>
      </c>
      <c r="H174" s="3">
        <f t="shared" si="53"/>
        <v>136.5</v>
      </c>
      <c r="I174" s="3">
        <f>F174-H174</f>
        <v>963.5</v>
      </c>
      <c r="J174" s="135"/>
      <c r="K174" s="2"/>
      <c r="L174" s="1"/>
    </row>
    <row r="175" spans="1:12">
      <c r="A175" s="13"/>
      <c r="B175" s="4"/>
      <c r="C175" s="4"/>
      <c r="D175" s="5"/>
      <c r="E175" s="32">
        <v>0.15</v>
      </c>
      <c r="F175" s="2">
        <f t="shared" ref="F175:F185" si="54">E175*D175</f>
        <v>0</v>
      </c>
      <c r="G175" s="41">
        <v>0.05</v>
      </c>
      <c r="H175" s="3">
        <f t="shared" si="53"/>
        <v>0</v>
      </c>
      <c r="I175" s="3">
        <f t="shared" ref="I175:I185" si="55">F175-H175</f>
        <v>0</v>
      </c>
      <c r="J175" s="143"/>
      <c r="K175" s="2"/>
      <c r="L175" s="1"/>
    </row>
    <row r="176" spans="1:12">
      <c r="A176" s="13"/>
      <c r="B176" s="4"/>
      <c r="C176" s="4"/>
      <c r="D176" s="5"/>
      <c r="E176" s="32">
        <v>0.15</v>
      </c>
      <c r="F176" s="2">
        <f t="shared" si="54"/>
        <v>0</v>
      </c>
      <c r="G176" s="41">
        <v>0.05</v>
      </c>
      <c r="H176" s="3">
        <f t="shared" si="53"/>
        <v>0</v>
      </c>
      <c r="I176" s="3">
        <f t="shared" si="55"/>
        <v>0</v>
      </c>
      <c r="J176" s="143"/>
      <c r="K176" s="2"/>
      <c r="L176" s="1"/>
    </row>
    <row r="177" spans="1:12">
      <c r="A177" s="13"/>
      <c r="B177" s="4"/>
      <c r="C177" s="4"/>
      <c r="D177" s="5"/>
      <c r="E177" s="32">
        <v>0.15</v>
      </c>
      <c r="F177" s="2">
        <f t="shared" si="54"/>
        <v>0</v>
      </c>
      <c r="G177" s="41">
        <v>0.05</v>
      </c>
      <c r="H177" s="3">
        <f t="shared" si="53"/>
        <v>0</v>
      </c>
      <c r="I177" s="3">
        <f t="shared" si="55"/>
        <v>0</v>
      </c>
      <c r="J177" s="143"/>
      <c r="K177" s="2"/>
      <c r="L177" s="1"/>
    </row>
    <row r="178" spans="1:12">
      <c r="A178" s="13"/>
      <c r="B178" s="4"/>
      <c r="C178" s="4"/>
      <c r="D178" s="5"/>
      <c r="E178" s="32">
        <v>0.15</v>
      </c>
      <c r="F178" s="2">
        <f t="shared" si="54"/>
        <v>0</v>
      </c>
      <c r="G178" s="41">
        <v>0.05</v>
      </c>
      <c r="H178" s="3">
        <f t="shared" si="53"/>
        <v>0</v>
      </c>
      <c r="I178" s="3">
        <f t="shared" si="55"/>
        <v>0</v>
      </c>
      <c r="J178" s="143"/>
      <c r="K178" s="2"/>
      <c r="L178" s="1"/>
    </row>
    <row r="179" spans="1:12">
      <c r="A179" s="13"/>
      <c r="B179" s="4"/>
      <c r="C179" s="4"/>
      <c r="D179" s="5"/>
      <c r="E179" s="32">
        <v>0.15</v>
      </c>
      <c r="F179" s="2">
        <f t="shared" si="54"/>
        <v>0</v>
      </c>
      <c r="G179" s="41">
        <v>0.05</v>
      </c>
      <c r="H179" s="3">
        <f t="shared" si="53"/>
        <v>0</v>
      </c>
      <c r="I179" s="3">
        <f t="shared" si="55"/>
        <v>0</v>
      </c>
      <c r="J179" s="143"/>
      <c r="K179" s="2"/>
      <c r="L179" s="1"/>
    </row>
    <row r="180" spans="1:12">
      <c r="A180" s="13"/>
      <c r="B180" s="4"/>
      <c r="C180" s="4"/>
      <c r="D180" s="5"/>
      <c r="E180" s="32">
        <v>0.15</v>
      </c>
      <c r="F180" s="2">
        <f t="shared" si="54"/>
        <v>0</v>
      </c>
      <c r="G180" s="41">
        <v>0.05</v>
      </c>
      <c r="H180" s="3">
        <f t="shared" si="53"/>
        <v>0</v>
      </c>
      <c r="I180" s="3">
        <f t="shared" si="55"/>
        <v>0</v>
      </c>
      <c r="J180" s="143"/>
      <c r="K180" s="2"/>
      <c r="L180" s="1"/>
    </row>
    <row r="181" spans="1:12">
      <c r="A181" s="13"/>
      <c r="B181" s="4"/>
      <c r="C181" s="4"/>
      <c r="D181" s="5"/>
      <c r="E181" s="32">
        <v>0.15</v>
      </c>
      <c r="F181" s="2">
        <f t="shared" si="54"/>
        <v>0</v>
      </c>
      <c r="G181" s="41">
        <v>0.05</v>
      </c>
      <c r="H181" s="3">
        <f t="shared" si="53"/>
        <v>0</v>
      </c>
      <c r="I181" s="3">
        <f t="shared" si="55"/>
        <v>0</v>
      </c>
      <c r="J181" s="143"/>
      <c r="K181" s="2"/>
      <c r="L181" s="1"/>
    </row>
    <row r="182" spans="1:12">
      <c r="A182" s="13"/>
      <c r="B182" s="4"/>
      <c r="C182" s="4"/>
      <c r="D182" s="5"/>
      <c r="E182" s="32">
        <v>0.15</v>
      </c>
      <c r="F182" s="2">
        <f t="shared" si="54"/>
        <v>0</v>
      </c>
      <c r="G182" s="41">
        <v>0.05</v>
      </c>
      <c r="H182" s="3">
        <f t="shared" si="53"/>
        <v>0</v>
      </c>
      <c r="I182" s="3">
        <f t="shared" si="55"/>
        <v>0</v>
      </c>
      <c r="J182" s="143"/>
      <c r="K182" s="2"/>
      <c r="L182" s="1"/>
    </row>
    <row r="183" spans="1:12">
      <c r="A183" s="13"/>
      <c r="B183" s="4"/>
      <c r="C183" s="4"/>
      <c r="D183" s="5"/>
      <c r="E183" s="32">
        <v>0.15</v>
      </c>
      <c r="F183" s="2">
        <f t="shared" si="54"/>
        <v>0</v>
      </c>
      <c r="G183" s="41">
        <v>0.05</v>
      </c>
      <c r="H183" s="3">
        <f t="shared" si="53"/>
        <v>0</v>
      </c>
      <c r="I183" s="3">
        <f t="shared" si="55"/>
        <v>0</v>
      </c>
      <c r="J183" s="143"/>
      <c r="K183" s="2"/>
      <c r="L183" s="1"/>
    </row>
    <row r="184" spans="1:12">
      <c r="A184" s="13"/>
      <c r="B184" s="4"/>
      <c r="C184" s="4"/>
      <c r="D184" s="5"/>
      <c r="E184" s="32">
        <v>0.15</v>
      </c>
      <c r="F184" s="2">
        <f t="shared" si="54"/>
        <v>0</v>
      </c>
      <c r="G184" s="41">
        <v>0.05</v>
      </c>
      <c r="H184" s="3">
        <f t="shared" si="53"/>
        <v>0</v>
      </c>
      <c r="I184" s="3">
        <f t="shared" si="55"/>
        <v>0</v>
      </c>
      <c r="J184" s="143"/>
      <c r="K184" s="2"/>
      <c r="L184" s="1"/>
    </row>
    <row r="185" spans="1:12" ht="16" thickBot="1">
      <c r="A185" s="13"/>
      <c r="B185" s="4"/>
      <c r="C185" s="4"/>
      <c r="D185" s="5"/>
      <c r="E185" s="33">
        <v>0.15</v>
      </c>
      <c r="F185" s="5">
        <f t="shared" si="54"/>
        <v>0</v>
      </c>
      <c r="G185" s="118">
        <v>0.05</v>
      </c>
      <c r="H185" s="44">
        <f t="shared" si="53"/>
        <v>0</v>
      </c>
      <c r="I185" s="44">
        <f t="shared" si="55"/>
        <v>0</v>
      </c>
      <c r="J185" s="143"/>
      <c r="K185" s="2"/>
      <c r="L185" s="1"/>
    </row>
    <row r="186" spans="1:12" ht="16" thickBot="1">
      <c r="A186" s="8" t="s">
        <v>82</v>
      </c>
      <c r="B186" s="9"/>
      <c r="C186" s="9"/>
      <c r="D186" s="10">
        <f>SUM(D170:D185)</f>
        <v>27920</v>
      </c>
      <c r="E186" s="10"/>
      <c r="F186" s="10">
        <f>SUM(F170:F185)</f>
        <v>5190</v>
      </c>
      <c r="G186" s="10"/>
      <c r="H186" s="10">
        <f t="shared" ref="H186:I186" si="56">SUM(H170:H185)</f>
        <v>1602.6</v>
      </c>
      <c r="I186" s="10">
        <f t="shared" si="56"/>
        <v>3587.4</v>
      </c>
      <c r="J186" s="10"/>
      <c r="K186" s="10">
        <f>SUM(K170:K185)</f>
        <v>0</v>
      </c>
      <c r="L186" s="159">
        <f>SUM(L170:L185)</f>
        <v>0</v>
      </c>
    </row>
    <row r="187" spans="1:12">
      <c r="A187" s="19"/>
      <c r="B187" s="129"/>
      <c r="C187" s="129"/>
      <c r="D187" s="130"/>
      <c r="E187" s="130"/>
      <c r="F187" s="130"/>
      <c r="G187" s="130"/>
      <c r="H187" s="130"/>
      <c r="I187" s="130"/>
      <c r="J187" s="158"/>
      <c r="K187" s="7"/>
      <c r="L187" s="6"/>
    </row>
    <row r="188" spans="1:12" ht="16" thickBot="1">
      <c r="A188" s="13"/>
      <c r="B188" s="4"/>
      <c r="C188" s="4"/>
      <c r="D188" s="5"/>
      <c r="E188" s="33"/>
      <c r="F188" s="5"/>
      <c r="G188" s="33"/>
      <c r="H188" s="4"/>
      <c r="I188" s="44"/>
      <c r="J188" s="1"/>
      <c r="K188" s="2"/>
      <c r="L188" s="1"/>
    </row>
    <row r="189" spans="1:12" ht="16" thickBot="1">
      <c r="A189" s="119" t="s">
        <v>83</v>
      </c>
      <c r="B189" s="120"/>
      <c r="C189" s="120"/>
      <c r="D189" s="121">
        <f t="shared" ref="D189:I189" si="57">D168+D160+D186</f>
        <v>27920</v>
      </c>
      <c r="E189" s="121">
        <f t="shared" si="57"/>
        <v>0</v>
      </c>
      <c r="F189" s="121">
        <f t="shared" si="57"/>
        <v>5190</v>
      </c>
      <c r="G189" s="121">
        <f t="shared" si="57"/>
        <v>0</v>
      </c>
      <c r="H189" s="121">
        <f t="shared" si="57"/>
        <v>1602.6</v>
      </c>
      <c r="I189" s="121">
        <f t="shared" si="57"/>
        <v>3587.4</v>
      </c>
      <c r="J189" s="121"/>
      <c r="K189" s="121">
        <f t="shared" ref="K189:L189" si="58">K168+K160+K186</f>
        <v>55000</v>
      </c>
      <c r="L189" s="163">
        <f t="shared" si="58"/>
        <v>-55000</v>
      </c>
    </row>
    <row r="190" spans="1:12">
      <c r="A190" s="112"/>
      <c r="B190" s="112"/>
      <c r="C190" s="112"/>
      <c r="D190" s="162"/>
      <c r="E190" s="162"/>
      <c r="F190" s="162"/>
      <c r="G190" s="162"/>
      <c r="H190" s="162"/>
      <c r="I190" s="162"/>
      <c r="J190" s="162"/>
      <c r="K190" s="162"/>
      <c r="L190" s="162"/>
    </row>
    <row r="191" spans="1:12" ht="16" thickBot="1">
      <c r="A191" s="112"/>
      <c r="B191" s="112"/>
      <c r="C191" s="112"/>
      <c r="D191" s="162"/>
      <c r="E191" s="162"/>
      <c r="F191" s="162"/>
      <c r="G191" s="162"/>
      <c r="H191" s="162"/>
      <c r="I191" s="162"/>
      <c r="J191" s="162"/>
      <c r="K191" s="162"/>
      <c r="L191" s="162"/>
    </row>
    <row r="192" spans="1:12" ht="16" thickBot="1">
      <c r="A192" s="119" t="s">
        <v>84</v>
      </c>
      <c r="B192" s="120"/>
      <c r="C192" s="120"/>
      <c r="D192" s="121">
        <f>D189+D149+D73+D26</f>
        <v>38545</v>
      </c>
      <c r="E192" s="121"/>
      <c r="F192" s="121">
        <f t="shared" ref="F192:L192" si="59">F189+F149+F73+F26</f>
        <v>6252.5</v>
      </c>
      <c r="G192" s="121"/>
      <c r="H192" s="121">
        <f t="shared" si="59"/>
        <v>2133.85</v>
      </c>
      <c r="I192" s="121">
        <f t="shared" si="59"/>
        <v>4118.6499999999996</v>
      </c>
      <c r="J192" s="121">
        <f t="shared" si="59"/>
        <v>0</v>
      </c>
      <c r="K192" s="121">
        <f t="shared" si="59"/>
        <v>1707600</v>
      </c>
      <c r="L192" s="121">
        <f t="shared" si="59"/>
        <v>-1696975</v>
      </c>
    </row>
    <row r="194" spans="1:12">
      <c r="A194" s="35" t="s">
        <v>2</v>
      </c>
      <c r="B194" s="35" t="s">
        <v>3</v>
      </c>
      <c r="C194" s="35" t="s">
        <v>4</v>
      </c>
      <c r="D194" s="35" t="s">
        <v>5</v>
      </c>
      <c r="E194" s="35" t="s">
        <v>6</v>
      </c>
      <c r="F194" s="35" t="s">
        <v>7</v>
      </c>
      <c r="G194" s="35" t="s">
        <v>8</v>
      </c>
      <c r="I194" s="114" t="s">
        <v>9</v>
      </c>
      <c r="J194" s="113" t="s">
        <v>3</v>
      </c>
      <c r="K194" s="113" t="s">
        <v>4</v>
      </c>
      <c r="L194" s="113" t="s">
        <v>10</v>
      </c>
    </row>
    <row r="195" spans="1:12">
      <c r="A195" s="18"/>
      <c r="B195" s="34">
        <f>D26</f>
        <v>0</v>
      </c>
      <c r="C195" s="34">
        <f>F26</f>
        <v>0</v>
      </c>
      <c r="D195" s="34">
        <f>G26</f>
        <v>0</v>
      </c>
      <c r="E195" s="34">
        <f>H26</f>
        <v>0</v>
      </c>
      <c r="F195" s="3">
        <f>K26</f>
        <v>600000</v>
      </c>
      <c r="G195" s="109">
        <f>L26</f>
        <v>-600000</v>
      </c>
      <c r="I195" s="272" t="s">
        <v>11</v>
      </c>
      <c r="J195" s="273">
        <v>600000</v>
      </c>
      <c r="K195" s="273" t="s">
        <v>12</v>
      </c>
      <c r="L195" s="273">
        <v>24000</v>
      </c>
    </row>
    <row r="196" spans="1:12">
      <c r="A196" s="18"/>
      <c r="B196" s="18"/>
      <c r="C196" s="1"/>
      <c r="D196" s="1"/>
      <c r="E196" s="1"/>
      <c r="F196" s="1"/>
      <c r="G196" s="1"/>
      <c r="I196" s="272"/>
      <c r="J196" s="273"/>
      <c r="K196" s="273"/>
      <c r="L196" s="273"/>
    </row>
    <row r="197" spans="1:12">
      <c r="A197" s="46" t="s">
        <v>13</v>
      </c>
      <c r="B197" s="46" t="s">
        <v>3</v>
      </c>
      <c r="C197" s="46" t="s">
        <v>4</v>
      </c>
      <c r="D197" s="46" t="s">
        <v>5</v>
      </c>
      <c r="E197" s="46" t="s">
        <v>6</v>
      </c>
      <c r="F197" s="46" t="s">
        <v>7</v>
      </c>
      <c r="G197" s="46" t="s">
        <v>8</v>
      </c>
      <c r="I197" s="272" t="s">
        <v>14</v>
      </c>
      <c r="J197" s="273">
        <v>77600</v>
      </c>
      <c r="K197" s="274"/>
      <c r="L197" s="273">
        <v>5820</v>
      </c>
    </row>
    <row r="198" spans="1:12">
      <c r="A198" s="18"/>
      <c r="B198" s="34">
        <f>D73</f>
        <v>0</v>
      </c>
      <c r="C198" s="3">
        <f>F73</f>
        <v>0</v>
      </c>
      <c r="D198" s="3">
        <f>H73</f>
        <v>0</v>
      </c>
      <c r="E198" s="3">
        <f>I73</f>
        <v>0</v>
      </c>
      <c r="F198" s="3">
        <f>K73</f>
        <v>560000</v>
      </c>
      <c r="G198" s="3">
        <f>L73</f>
        <v>-560000</v>
      </c>
      <c r="I198" s="272"/>
      <c r="J198" s="273"/>
      <c r="K198" s="274"/>
      <c r="L198" s="273"/>
    </row>
    <row r="199" spans="1:12">
      <c r="A199" s="18"/>
      <c r="B199" s="18"/>
      <c r="C199" s="1"/>
      <c r="D199" s="1"/>
      <c r="E199" s="1"/>
      <c r="F199" s="1"/>
      <c r="G199" s="1"/>
      <c r="I199" s="272" t="s">
        <v>15</v>
      </c>
      <c r="J199" s="273">
        <v>30000</v>
      </c>
      <c r="K199" s="274"/>
      <c r="L199" s="273">
        <v>3000</v>
      </c>
    </row>
    <row r="200" spans="1:12">
      <c r="A200" s="47" t="s">
        <v>16</v>
      </c>
      <c r="B200" s="47" t="s">
        <v>3</v>
      </c>
      <c r="C200" s="47" t="s">
        <v>4</v>
      </c>
      <c r="D200" s="47" t="s">
        <v>5</v>
      </c>
      <c r="E200" s="47" t="s">
        <v>6</v>
      </c>
      <c r="F200" s="47" t="s">
        <v>7</v>
      </c>
      <c r="G200" s="47" t="s">
        <v>8</v>
      </c>
      <c r="I200" s="272"/>
      <c r="J200" s="273"/>
      <c r="K200" s="274"/>
      <c r="L200" s="273"/>
    </row>
    <row r="201" spans="1:12">
      <c r="A201" s="18"/>
      <c r="B201" s="34">
        <f>D149</f>
        <v>10625</v>
      </c>
      <c r="C201" s="3">
        <f>F149</f>
        <v>1062.5</v>
      </c>
      <c r="D201" s="3">
        <f>H149</f>
        <v>531.25</v>
      </c>
      <c r="E201" s="3">
        <f>I149</f>
        <v>531.25</v>
      </c>
      <c r="F201" s="3">
        <f>K149</f>
        <v>492600</v>
      </c>
      <c r="G201" s="3">
        <f>L149</f>
        <v>-481975</v>
      </c>
      <c r="I201" s="272" t="s">
        <v>17</v>
      </c>
      <c r="J201" s="273">
        <v>70000</v>
      </c>
      <c r="K201" s="274"/>
      <c r="L201" s="273">
        <v>2100</v>
      </c>
    </row>
    <row r="202" spans="1:12">
      <c r="A202" s="1"/>
      <c r="B202" s="1"/>
      <c r="C202" s="1"/>
      <c r="D202" s="1"/>
      <c r="E202" s="1"/>
      <c r="F202" s="1"/>
      <c r="G202" s="1"/>
      <c r="I202" s="272"/>
      <c r="J202" s="273"/>
      <c r="K202" s="274"/>
      <c r="L202" s="273"/>
    </row>
    <row r="203" spans="1:12">
      <c r="A203" s="38" t="s">
        <v>18</v>
      </c>
      <c r="B203" s="38" t="s">
        <v>3</v>
      </c>
      <c r="C203" s="38" t="s">
        <v>4</v>
      </c>
      <c r="D203" s="38" t="s">
        <v>5</v>
      </c>
      <c r="E203" s="38" t="s">
        <v>6</v>
      </c>
      <c r="F203" s="38" t="s">
        <v>19</v>
      </c>
      <c r="G203" s="38" t="s">
        <v>8</v>
      </c>
      <c r="I203" s="272" t="s">
        <v>20</v>
      </c>
      <c r="J203" s="273">
        <v>50000</v>
      </c>
      <c r="K203" s="274"/>
      <c r="L203" s="273">
        <v>2500</v>
      </c>
    </row>
    <row r="204" spans="1:12">
      <c r="A204" s="1"/>
      <c r="B204" s="3">
        <f>D189</f>
        <v>27920</v>
      </c>
      <c r="C204" s="3">
        <f>F189</f>
        <v>5190</v>
      </c>
      <c r="D204" s="3">
        <f>H189</f>
        <v>1602.6</v>
      </c>
      <c r="E204" s="3">
        <f>I189</f>
        <v>3587.4</v>
      </c>
      <c r="F204" s="3">
        <f>K189</f>
        <v>55000</v>
      </c>
      <c r="G204" s="3">
        <f>L189</f>
        <v>-55000</v>
      </c>
      <c r="I204" s="272"/>
      <c r="J204" s="273"/>
      <c r="K204" s="274"/>
      <c r="L204" s="273"/>
    </row>
    <row r="205" spans="1:12">
      <c r="A205" s="1"/>
      <c r="B205" s="1"/>
      <c r="C205" s="1"/>
      <c r="D205" s="1"/>
      <c r="E205" s="1"/>
      <c r="F205" s="1"/>
      <c r="G205" s="1"/>
      <c r="I205" s="272" t="s">
        <v>21</v>
      </c>
      <c r="J205" s="273">
        <v>500000</v>
      </c>
      <c r="K205" s="274"/>
      <c r="L205" s="273">
        <v>17500</v>
      </c>
    </row>
    <row r="206" spans="1:12" ht="16">
      <c r="A206" s="106" t="s">
        <v>149</v>
      </c>
      <c r="B206" s="107" t="s">
        <v>3</v>
      </c>
      <c r="C206" s="107" t="s">
        <v>4</v>
      </c>
      <c r="D206" s="107" t="s">
        <v>5</v>
      </c>
      <c r="E206" s="107" t="s">
        <v>6</v>
      </c>
      <c r="F206" s="107" t="s">
        <v>7</v>
      </c>
      <c r="G206" s="107" t="s">
        <v>8</v>
      </c>
      <c r="I206" s="272"/>
      <c r="J206" s="273"/>
      <c r="K206" s="274"/>
      <c r="L206" s="273"/>
    </row>
    <row r="207" spans="1:12" s="45" customFormat="1" ht="16">
      <c r="A207" s="106" t="s">
        <v>23</v>
      </c>
      <c r="B207" s="108">
        <f>B201+B198+B195+B204</f>
        <v>38545</v>
      </c>
      <c r="C207" s="108">
        <f t="shared" ref="C207:G207" si="60">C201+C198+C195+C204</f>
        <v>6252.5</v>
      </c>
      <c r="D207" s="108">
        <f t="shared" si="60"/>
        <v>2133.85</v>
      </c>
      <c r="E207" s="108">
        <f t="shared" si="60"/>
        <v>4118.6499999999996</v>
      </c>
      <c r="F207" s="108">
        <f t="shared" si="60"/>
        <v>1707600</v>
      </c>
      <c r="G207" s="108">
        <f t="shared" si="60"/>
        <v>-1696975</v>
      </c>
      <c r="I207" s="272" t="s">
        <v>85</v>
      </c>
      <c r="J207" s="273">
        <v>10000</v>
      </c>
      <c r="K207" s="274"/>
      <c r="L207" s="273">
        <v>750</v>
      </c>
    </row>
    <row r="208" spans="1:12">
      <c r="I208" s="272"/>
      <c r="J208" s="273"/>
      <c r="K208" s="274"/>
      <c r="L208" s="273"/>
    </row>
    <row r="209" spans="1:12" ht="16" thickBot="1">
      <c r="I209" s="272" t="s">
        <v>86</v>
      </c>
      <c r="J209" s="273">
        <v>30000</v>
      </c>
      <c r="K209" s="274"/>
      <c r="L209" s="273">
        <v>2265</v>
      </c>
    </row>
    <row r="210" spans="1:12" ht="16" thickBot="1">
      <c r="A210" s="103" t="s">
        <v>150</v>
      </c>
      <c r="B210" s="104"/>
      <c r="C210" s="104"/>
      <c r="D210" s="105"/>
      <c r="I210" s="272"/>
      <c r="J210" s="273"/>
      <c r="K210" s="274"/>
      <c r="L210" s="273"/>
    </row>
    <row r="211" spans="1:12">
      <c r="A211" s="14"/>
      <c r="B211" s="6"/>
      <c r="C211" s="6"/>
      <c r="D211" s="15"/>
      <c r="I211" s="275" t="s">
        <v>88</v>
      </c>
      <c r="J211" s="273">
        <v>50000</v>
      </c>
      <c r="K211" s="273" t="s">
        <v>89</v>
      </c>
      <c r="L211" s="273">
        <v>1000</v>
      </c>
    </row>
    <row r="212" spans="1:12">
      <c r="A212" s="11" t="s">
        <v>90</v>
      </c>
      <c r="B212" s="2"/>
      <c r="C212" s="1">
        <v>12</v>
      </c>
      <c r="D212" s="98">
        <f>C212*B212</f>
        <v>0</v>
      </c>
      <c r="I212" s="275"/>
      <c r="J212" s="273"/>
      <c r="K212" s="273"/>
      <c r="L212" s="273"/>
    </row>
    <row r="213" spans="1:12">
      <c r="A213" s="11" t="s">
        <v>91</v>
      </c>
      <c r="B213" s="2">
        <v>0</v>
      </c>
      <c r="C213" s="1">
        <v>12</v>
      </c>
      <c r="D213" s="98">
        <f>C213*B213</f>
        <v>0</v>
      </c>
      <c r="I213" s="272" t="s">
        <v>92</v>
      </c>
      <c r="J213" s="273">
        <v>30000</v>
      </c>
      <c r="K213" s="274"/>
      <c r="L213" s="273">
        <v>1500</v>
      </c>
    </row>
    <row r="214" spans="1:12">
      <c r="A214" s="11" t="s">
        <v>10</v>
      </c>
      <c r="B214" s="3">
        <f>D207</f>
        <v>2133.85</v>
      </c>
      <c r="C214" s="1">
        <v>1</v>
      </c>
      <c r="D214" s="98">
        <f>C214*B214</f>
        <v>2133.85</v>
      </c>
      <c r="I214" s="272"/>
      <c r="J214" s="273"/>
      <c r="K214" s="274"/>
      <c r="L214" s="273"/>
    </row>
    <row r="215" spans="1:12">
      <c r="A215" s="11"/>
      <c r="B215" s="1"/>
      <c r="C215" s="1"/>
      <c r="D215" s="12"/>
      <c r="I215" s="275" t="s">
        <v>93</v>
      </c>
      <c r="J215" s="273">
        <v>20000</v>
      </c>
      <c r="K215" s="274"/>
      <c r="L215" s="273">
        <v>1500</v>
      </c>
    </row>
    <row r="216" spans="1:12">
      <c r="A216" s="11" t="s">
        <v>151</v>
      </c>
      <c r="B216" s="1"/>
      <c r="C216" s="1"/>
      <c r="D216" s="99">
        <f>SUM(D212:D215)</f>
        <v>2133.85</v>
      </c>
      <c r="I216" s="275"/>
      <c r="J216" s="273"/>
      <c r="K216" s="274"/>
      <c r="L216" s="273"/>
    </row>
    <row r="217" spans="1:12">
      <c r="A217" s="11" t="s">
        <v>152</v>
      </c>
      <c r="B217" s="1"/>
      <c r="C217" s="1"/>
      <c r="D217" s="99">
        <f>E207</f>
        <v>4118.6499999999996</v>
      </c>
      <c r="I217" s="272" t="s">
        <v>96</v>
      </c>
      <c r="J217" s="273">
        <v>25000</v>
      </c>
      <c r="K217" s="274"/>
      <c r="L217" s="273">
        <v>2500</v>
      </c>
    </row>
    <row r="218" spans="1:12">
      <c r="A218" s="11"/>
      <c r="B218" s="1"/>
      <c r="C218" s="1"/>
      <c r="D218" s="12"/>
      <c r="I218" s="272"/>
      <c r="J218" s="273"/>
      <c r="K218" s="274"/>
      <c r="L218" s="273"/>
    </row>
    <row r="219" spans="1:12" ht="16" thickBot="1">
      <c r="A219" s="100" t="s">
        <v>97</v>
      </c>
      <c r="B219" s="101"/>
      <c r="C219" s="101"/>
      <c r="D219" s="102">
        <f>D217-D216</f>
        <v>1984.7999999999997</v>
      </c>
      <c r="I219" s="272" t="s">
        <v>60</v>
      </c>
      <c r="J219" s="273">
        <v>90000</v>
      </c>
      <c r="K219" s="274"/>
      <c r="L219" s="273">
        <v>4500</v>
      </c>
    </row>
    <row r="220" spans="1:12">
      <c r="I220" s="272"/>
      <c r="J220" s="273"/>
      <c r="K220" s="274"/>
      <c r="L220" s="273"/>
    </row>
    <row r="221" spans="1:12">
      <c r="I221" s="275" t="s">
        <v>98</v>
      </c>
      <c r="J221" s="273">
        <v>30000</v>
      </c>
      <c r="K221" s="274"/>
      <c r="L221" s="273">
        <v>750</v>
      </c>
    </row>
    <row r="222" spans="1:12">
      <c r="I222" s="275"/>
      <c r="J222" s="273"/>
      <c r="K222" s="274"/>
      <c r="L222" s="273"/>
    </row>
    <row r="223" spans="1:12" s="110" customFormat="1">
      <c r="A223"/>
      <c r="B223"/>
      <c r="C223"/>
      <c r="D223"/>
      <c r="E223"/>
      <c r="F223"/>
      <c r="I223" s="272" t="s">
        <v>99</v>
      </c>
      <c r="J223" s="273">
        <v>15000</v>
      </c>
      <c r="K223" s="274"/>
      <c r="L223" s="273">
        <v>450</v>
      </c>
    </row>
    <row r="224" spans="1:12" s="110" customFormat="1">
      <c r="A224"/>
      <c r="B224"/>
      <c r="C224"/>
      <c r="D224"/>
      <c r="E224"/>
      <c r="F224"/>
      <c r="I224" s="272"/>
      <c r="J224" s="273"/>
      <c r="K224" s="274"/>
      <c r="L224" s="273"/>
    </row>
    <row r="225" spans="1:12" s="110" customFormat="1">
      <c r="A225"/>
      <c r="B225"/>
      <c r="C225"/>
      <c r="D225"/>
      <c r="E225"/>
      <c r="F225"/>
      <c r="I225" s="272" t="s">
        <v>100</v>
      </c>
      <c r="J225" s="273">
        <v>70000</v>
      </c>
      <c r="K225" s="274"/>
      <c r="L225" s="273">
        <v>3500</v>
      </c>
    </row>
    <row r="226" spans="1:12" s="110" customFormat="1">
      <c r="A226"/>
      <c r="B226"/>
      <c r="C226"/>
      <c r="D226"/>
      <c r="E226"/>
      <c r="F226"/>
      <c r="I226" s="272"/>
      <c r="J226" s="273"/>
      <c r="K226" s="274"/>
      <c r="L226" s="273"/>
    </row>
    <row r="227" spans="1:12" s="110" customFormat="1">
      <c r="A227"/>
      <c r="B227"/>
      <c r="C227"/>
      <c r="D227"/>
      <c r="E227"/>
      <c r="F227"/>
      <c r="I227" s="272" t="s">
        <v>101</v>
      </c>
      <c r="J227" s="273">
        <v>20000</v>
      </c>
      <c r="K227" s="274"/>
      <c r="L227" s="273">
        <v>1500</v>
      </c>
    </row>
    <row r="228" spans="1:12" s="110" customFormat="1">
      <c r="A228"/>
      <c r="B228"/>
      <c r="C228"/>
      <c r="D228"/>
      <c r="E228"/>
      <c r="F228"/>
      <c r="I228" s="272"/>
      <c r="J228" s="273"/>
      <c r="K228" s="274"/>
      <c r="L228" s="273"/>
    </row>
    <row r="229" spans="1:12" s="110" customFormat="1">
      <c r="A229"/>
      <c r="B229"/>
      <c r="C229"/>
      <c r="D229"/>
      <c r="E229"/>
      <c r="F229"/>
      <c r="I229" s="272" t="s">
        <v>102</v>
      </c>
      <c r="J229" s="273">
        <v>90000</v>
      </c>
      <c r="K229" s="273" t="s">
        <v>103</v>
      </c>
      <c r="L229" s="273">
        <v>3600</v>
      </c>
    </row>
    <row r="230" spans="1:12" s="110" customFormat="1">
      <c r="A230"/>
      <c r="B230"/>
      <c r="C230"/>
      <c r="D230"/>
      <c r="E230"/>
      <c r="F230"/>
      <c r="I230" s="272"/>
      <c r="J230" s="273"/>
      <c r="K230" s="273"/>
      <c r="L230" s="273"/>
    </row>
    <row r="231" spans="1:12">
      <c r="K231"/>
    </row>
    <row r="232" spans="1:12" s="110" customFormat="1">
      <c r="A232"/>
      <c r="B232"/>
      <c r="C232"/>
      <c r="D232"/>
      <c r="E232"/>
      <c r="F232"/>
      <c r="I232"/>
      <c r="J232" s="111">
        <f>SUM(J195:J230)</f>
        <v>1807600</v>
      </c>
      <c r="K232" s="111"/>
      <c r="L232" s="111">
        <f t="shared" ref="L232" si="61">SUM(L195:L230)</f>
        <v>78735</v>
      </c>
    </row>
  </sheetData>
  <mergeCells count="78">
    <mergeCell ref="A151:J151"/>
    <mergeCell ref="A1:J1"/>
    <mergeCell ref="A2:J2"/>
    <mergeCell ref="A28:J28"/>
    <mergeCell ref="A74:J74"/>
    <mergeCell ref="A75:J75"/>
    <mergeCell ref="I195:I196"/>
    <mergeCell ref="J195:J196"/>
    <mergeCell ref="K195:K196"/>
    <mergeCell ref="L195:L196"/>
    <mergeCell ref="I197:I198"/>
    <mergeCell ref="J197:J198"/>
    <mergeCell ref="K197:K198"/>
    <mergeCell ref="L197:L198"/>
    <mergeCell ref="I199:I200"/>
    <mergeCell ref="J199:J200"/>
    <mergeCell ref="K199:K200"/>
    <mergeCell ref="L199:L200"/>
    <mergeCell ref="I201:I202"/>
    <mergeCell ref="J201:J202"/>
    <mergeCell ref="K201:K202"/>
    <mergeCell ref="L201:L202"/>
    <mergeCell ref="I203:I204"/>
    <mergeCell ref="J203:J204"/>
    <mergeCell ref="K203:K204"/>
    <mergeCell ref="L203:L204"/>
    <mergeCell ref="I205:I206"/>
    <mergeCell ref="J205:J206"/>
    <mergeCell ref="K205:K206"/>
    <mergeCell ref="L205:L206"/>
    <mergeCell ref="I207:I208"/>
    <mergeCell ref="J207:J208"/>
    <mergeCell ref="K207:K208"/>
    <mergeCell ref="L207:L208"/>
    <mergeCell ref="I209:I210"/>
    <mergeCell ref="J209:J210"/>
    <mergeCell ref="K209:K210"/>
    <mergeCell ref="L209:L210"/>
    <mergeCell ref="I211:I212"/>
    <mergeCell ref="J211:J212"/>
    <mergeCell ref="K211:K212"/>
    <mergeCell ref="L211:L212"/>
    <mergeCell ref="I213:I214"/>
    <mergeCell ref="J213:J214"/>
    <mergeCell ref="K213:K214"/>
    <mergeCell ref="L213:L214"/>
    <mergeCell ref="I215:I216"/>
    <mergeCell ref="J215:J216"/>
    <mergeCell ref="K215:K216"/>
    <mergeCell ref="L215:L216"/>
    <mergeCell ref="I217:I218"/>
    <mergeCell ref="J217:J218"/>
    <mergeCell ref="K217:K218"/>
    <mergeCell ref="L217:L218"/>
    <mergeCell ref="I219:I220"/>
    <mergeCell ref="J219:J220"/>
    <mergeCell ref="K219:K220"/>
    <mergeCell ref="L219:L220"/>
    <mergeCell ref="I221:I222"/>
    <mergeCell ref="J221:J222"/>
    <mergeCell ref="K221:K222"/>
    <mergeCell ref="L221:L222"/>
    <mergeCell ref="I223:I224"/>
    <mergeCell ref="J223:J224"/>
    <mergeCell ref="K223:K224"/>
    <mergeCell ref="L223:L224"/>
    <mergeCell ref="I225:I226"/>
    <mergeCell ref="J225:J226"/>
    <mergeCell ref="K225:K226"/>
    <mergeCell ref="L225:L226"/>
    <mergeCell ref="I227:I228"/>
    <mergeCell ref="J227:J228"/>
    <mergeCell ref="K227:K228"/>
    <mergeCell ref="L227:L228"/>
    <mergeCell ref="I229:I230"/>
    <mergeCell ref="J229:J230"/>
    <mergeCell ref="K229:K230"/>
    <mergeCell ref="L229:L2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DB94-AB22-0E4F-96E2-BB8502B0D377}">
  <sheetPr>
    <tabColor theme="1"/>
  </sheetPr>
  <dimension ref="A1:P220"/>
  <sheetViews>
    <sheetView topLeftCell="A165" zoomScale="75" zoomScaleNormal="110" workbookViewId="0">
      <selection activeCell="G121" sqref="G121:G126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5.1640625" bestFit="1" customWidth="1"/>
    <col min="9" max="9" width="18.6640625" bestFit="1" customWidth="1"/>
    <col min="10" max="10" width="37.33203125" bestFit="1" customWidth="1"/>
    <col min="11" max="11" width="14.33203125" style="110" bestFit="1" customWidth="1"/>
    <col min="12" max="12" width="14.6640625" bestFit="1" customWidth="1"/>
    <col min="14" max="14" width="16.1640625" bestFit="1" customWidth="1"/>
    <col min="16" max="16" width="14.6640625" bestFit="1" customWidth="1"/>
  </cols>
  <sheetData>
    <row r="1" spans="1:12" ht="32" thickBot="1">
      <c r="A1" s="260" t="s">
        <v>153</v>
      </c>
      <c r="B1" s="261"/>
      <c r="C1" s="261"/>
      <c r="D1" s="261"/>
      <c r="E1" s="261"/>
      <c r="F1" s="261"/>
      <c r="G1" s="261"/>
      <c r="H1" s="261"/>
      <c r="I1" s="261"/>
      <c r="J1" s="262"/>
      <c r="K1" s="160"/>
      <c r="L1" s="161"/>
    </row>
    <row r="2" spans="1:12" s="87" customFormat="1" ht="32" thickBot="1">
      <c r="A2" s="263" t="s">
        <v>35</v>
      </c>
      <c r="B2" s="264"/>
      <c r="C2" s="264"/>
      <c r="D2" s="264"/>
      <c r="E2" s="264"/>
      <c r="F2" s="264"/>
      <c r="G2" s="264"/>
      <c r="H2" s="264"/>
      <c r="I2" s="264"/>
      <c r="J2" s="264"/>
      <c r="K2" s="139" t="s">
        <v>7</v>
      </c>
      <c r="L2" s="140" t="s">
        <v>36</v>
      </c>
    </row>
    <row r="3" spans="1:12" s="17" customFormat="1" ht="37" customHeight="1" thickBot="1">
      <c r="A3" s="25" t="s">
        <v>37</v>
      </c>
      <c r="B3" s="26" t="s">
        <v>38</v>
      </c>
      <c r="C3" s="27" t="s">
        <v>39</v>
      </c>
      <c r="D3" s="28" t="s">
        <v>3</v>
      </c>
      <c r="E3" s="28" t="s">
        <v>40</v>
      </c>
      <c r="F3" s="30" t="s">
        <v>41</v>
      </c>
      <c r="G3" s="30" t="s">
        <v>42</v>
      </c>
      <c r="H3" s="30" t="s">
        <v>43</v>
      </c>
      <c r="I3" s="28"/>
      <c r="J3" s="28" t="s">
        <v>44</v>
      </c>
      <c r="K3" s="148"/>
      <c r="L3" s="149"/>
    </row>
    <row r="4" spans="1:12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16">
        <f>F4-G4</f>
        <v>0</v>
      </c>
      <c r="I4" s="6"/>
      <c r="J4" s="6"/>
      <c r="K4" s="7"/>
      <c r="L4" s="6"/>
    </row>
    <row r="5" spans="1:12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16">
        <f t="shared" ref="H5:H25" si="1">F5-G5</f>
        <v>0</v>
      </c>
      <c r="I5" s="1"/>
      <c r="J5" s="1"/>
      <c r="K5" s="2"/>
      <c r="L5" s="1"/>
    </row>
    <row r="6" spans="1:12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2">F6*20%</f>
        <v>0</v>
      </c>
      <c r="H6" s="16">
        <f t="shared" si="1"/>
        <v>0</v>
      </c>
      <c r="I6" s="1"/>
      <c r="J6" s="1"/>
      <c r="K6" s="2"/>
      <c r="L6" s="1"/>
    </row>
    <row r="7" spans="1:12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2"/>
        <v>0</v>
      </c>
      <c r="H7" s="16">
        <f t="shared" si="1"/>
        <v>0</v>
      </c>
      <c r="I7" s="1"/>
      <c r="J7" s="1"/>
      <c r="K7" s="2"/>
      <c r="L7" s="1"/>
    </row>
    <row r="8" spans="1:12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2"/>
        <v>0</v>
      </c>
      <c r="H8" s="16">
        <f t="shared" si="1"/>
        <v>0</v>
      </c>
      <c r="I8" s="1"/>
      <c r="J8" s="1"/>
      <c r="K8" s="2"/>
      <c r="L8" s="1"/>
    </row>
    <row r="9" spans="1:12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2"/>
        <v>0</v>
      </c>
      <c r="H9" s="16">
        <f t="shared" si="1"/>
        <v>0</v>
      </c>
      <c r="I9" s="1"/>
      <c r="J9" s="1"/>
      <c r="K9" s="2"/>
      <c r="L9" s="1"/>
    </row>
    <row r="10" spans="1:12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2"/>
        <v>0</v>
      </c>
      <c r="H10" s="16">
        <f t="shared" si="1"/>
        <v>0</v>
      </c>
      <c r="I10" s="1"/>
      <c r="J10" s="1"/>
      <c r="K10" s="2"/>
      <c r="L10" s="1"/>
    </row>
    <row r="11" spans="1:12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2"/>
        <v>0</v>
      </c>
      <c r="H11" s="16">
        <f t="shared" si="1"/>
        <v>0</v>
      </c>
      <c r="I11" s="1"/>
      <c r="J11" s="1"/>
      <c r="K11" s="2"/>
      <c r="L11" s="1"/>
    </row>
    <row r="12" spans="1:12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2"/>
        <v>0</v>
      </c>
      <c r="H12" s="16">
        <f t="shared" si="1"/>
        <v>0</v>
      </c>
      <c r="I12" s="1"/>
      <c r="J12" s="1"/>
      <c r="K12" s="2"/>
      <c r="L12" s="1"/>
    </row>
    <row r="13" spans="1:12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2"/>
        <v>0</v>
      </c>
      <c r="H13" s="16">
        <f t="shared" si="1"/>
        <v>0</v>
      </c>
      <c r="I13" s="1"/>
      <c r="J13" s="1"/>
      <c r="K13" s="2"/>
      <c r="L13" s="1"/>
    </row>
    <row r="14" spans="1:12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2"/>
        <v>0</v>
      </c>
      <c r="H14" s="16">
        <f t="shared" si="1"/>
        <v>0</v>
      </c>
      <c r="I14" s="1"/>
      <c r="J14" s="1"/>
      <c r="K14" s="2"/>
      <c r="L14" s="1"/>
    </row>
    <row r="15" spans="1:12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2"/>
        <v>0</v>
      </c>
      <c r="H15" s="16">
        <f t="shared" si="1"/>
        <v>0</v>
      </c>
      <c r="I15" s="1"/>
      <c r="J15" s="1"/>
      <c r="K15" s="2"/>
      <c r="L15" s="1"/>
    </row>
    <row r="16" spans="1:12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2"/>
        <v>0</v>
      </c>
      <c r="H16" s="16">
        <f t="shared" si="1"/>
        <v>0</v>
      </c>
      <c r="I16" s="1"/>
      <c r="J16" s="1"/>
      <c r="K16" s="2"/>
      <c r="L16" s="1"/>
    </row>
    <row r="17" spans="1:12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2"/>
        <v>0</v>
      </c>
      <c r="H17" s="16">
        <f t="shared" si="1"/>
        <v>0</v>
      </c>
      <c r="I17" s="1"/>
      <c r="J17" s="1"/>
      <c r="K17" s="2"/>
      <c r="L17" s="1"/>
    </row>
    <row r="18" spans="1:12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2"/>
        <v>0</v>
      </c>
      <c r="H18" s="16">
        <f t="shared" si="1"/>
        <v>0</v>
      </c>
      <c r="I18" s="1"/>
      <c r="J18" s="1"/>
      <c r="K18" s="2"/>
      <c r="L18" s="1"/>
    </row>
    <row r="19" spans="1:12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2"/>
        <v>0</v>
      </c>
      <c r="H19" s="16">
        <f t="shared" si="1"/>
        <v>0</v>
      </c>
      <c r="I19" s="1"/>
      <c r="J19" s="1"/>
      <c r="K19" s="2"/>
      <c r="L19" s="1"/>
    </row>
    <row r="20" spans="1:12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2"/>
        <v>0</v>
      </c>
      <c r="H20" s="16">
        <f t="shared" si="1"/>
        <v>0</v>
      </c>
      <c r="I20" s="1"/>
      <c r="J20" s="1"/>
      <c r="K20" s="2"/>
      <c r="L20" s="1"/>
    </row>
    <row r="21" spans="1:12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2"/>
        <v>0</v>
      </c>
      <c r="H21" s="16">
        <f t="shared" si="1"/>
        <v>0</v>
      </c>
      <c r="I21" s="1"/>
      <c r="J21" s="1"/>
      <c r="K21" s="2"/>
      <c r="L21" s="1"/>
    </row>
    <row r="22" spans="1:12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2"/>
        <v>0</v>
      </c>
      <c r="H22" s="16">
        <f t="shared" si="1"/>
        <v>0</v>
      </c>
      <c r="I22" s="1"/>
      <c r="J22" s="1"/>
      <c r="K22" s="2"/>
      <c r="L22" s="1"/>
    </row>
    <row r="23" spans="1:12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2"/>
        <v>0</v>
      </c>
      <c r="H23" s="16">
        <f t="shared" si="1"/>
        <v>0</v>
      </c>
      <c r="I23" s="1"/>
      <c r="J23" s="1"/>
      <c r="K23" s="2"/>
      <c r="L23" s="1"/>
    </row>
    <row r="24" spans="1:12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2"/>
        <v>0</v>
      </c>
      <c r="H24" s="16">
        <f t="shared" si="1"/>
        <v>0</v>
      </c>
      <c r="I24" s="1"/>
      <c r="J24" s="1"/>
      <c r="K24" s="2"/>
      <c r="L24" s="1"/>
    </row>
    <row r="25" spans="1:12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2"/>
        <v>0</v>
      </c>
      <c r="H25" s="16">
        <f t="shared" si="1"/>
        <v>0</v>
      </c>
      <c r="I25" s="4"/>
      <c r="J25" s="4"/>
      <c r="K25" s="5"/>
      <c r="L25" s="4"/>
    </row>
    <row r="26" spans="1:12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0">
        <f>SUM(H4:H25)</f>
        <v>0</v>
      </c>
      <c r="I26" s="9"/>
      <c r="J26" s="131"/>
      <c r="K26" s="132">
        <f>J183</f>
        <v>600000</v>
      </c>
      <c r="L26" s="133">
        <f>D26-K26</f>
        <v>-600000</v>
      </c>
    </row>
    <row r="27" spans="1:12" ht="16" thickBot="1"/>
    <row r="28" spans="1:12" s="87" customFormat="1" ht="32" thickBot="1">
      <c r="A28" s="265" t="s">
        <v>45</v>
      </c>
      <c r="B28" s="266"/>
      <c r="C28" s="266"/>
      <c r="D28" s="266"/>
      <c r="E28" s="266"/>
      <c r="F28" s="266"/>
      <c r="G28" s="266"/>
      <c r="H28" s="266"/>
      <c r="I28" s="266"/>
      <c r="J28" s="267"/>
      <c r="K28" s="141" t="s">
        <v>7</v>
      </c>
      <c r="L28" s="142" t="s">
        <v>36</v>
      </c>
    </row>
    <row r="29" spans="1:12" s="20" customFormat="1" ht="26" customHeight="1" thickBot="1">
      <c r="A29" s="94" t="s">
        <v>37</v>
      </c>
      <c r="B29" s="95" t="s">
        <v>38</v>
      </c>
      <c r="C29" s="96" t="s">
        <v>9</v>
      </c>
      <c r="D29" s="95" t="s">
        <v>3</v>
      </c>
      <c r="E29" s="96" t="s">
        <v>46</v>
      </c>
      <c r="F29" s="96" t="s">
        <v>47</v>
      </c>
      <c r="G29" s="96" t="s">
        <v>48</v>
      </c>
      <c r="H29" s="95" t="s">
        <v>49</v>
      </c>
      <c r="I29" s="96" t="s">
        <v>43</v>
      </c>
      <c r="J29" s="97" t="s">
        <v>44</v>
      </c>
      <c r="K29" s="146"/>
      <c r="L29" s="147"/>
    </row>
    <row r="30" spans="1:12" s="20" customFormat="1" ht="21.75" customHeight="1">
      <c r="A30" s="91" t="s">
        <v>50</v>
      </c>
      <c r="B30" s="92"/>
      <c r="C30" s="93"/>
      <c r="D30" s="92"/>
      <c r="E30" s="93"/>
      <c r="F30" s="93"/>
      <c r="G30" s="93"/>
      <c r="H30" s="92"/>
      <c r="I30" s="93"/>
      <c r="J30" s="134"/>
      <c r="K30" s="145"/>
      <c r="L30" s="92"/>
    </row>
    <row r="31" spans="1:12">
      <c r="A31" s="1"/>
      <c r="B31" s="1"/>
      <c r="C31" s="1"/>
      <c r="D31" s="2"/>
      <c r="E31" s="32">
        <v>0.2</v>
      </c>
      <c r="F31" s="2">
        <f>D31*E31</f>
        <v>0</v>
      </c>
      <c r="G31" s="41">
        <v>7.4999999999999997E-2</v>
      </c>
      <c r="H31" s="3">
        <f>G31*D31</f>
        <v>0</v>
      </c>
      <c r="I31" s="3">
        <f>F31-H31</f>
        <v>0</v>
      </c>
      <c r="J31" s="135"/>
      <c r="K31" s="2"/>
      <c r="L31" s="1"/>
    </row>
    <row r="32" spans="1:12">
      <c r="A32" s="1"/>
      <c r="B32" s="1"/>
      <c r="C32" s="1"/>
      <c r="D32" s="2"/>
      <c r="E32" s="32">
        <v>0.2</v>
      </c>
      <c r="F32" s="2">
        <f t="shared" ref="F32:F72" si="3">D32*E32</f>
        <v>0</v>
      </c>
      <c r="G32" s="41">
        <v>7.4999999999999997E-2</v>
      </c>
      <c r="H32" s="3">
        <f t="shared" ref="H32:H72" si="4">G32*D32</f>
        <v>0</v>
      </c>
      <c r="I32" s="3">
        <f t="shared" ref="I32:I72" si="5">F32-H32</f>
        <v>0</v>
      </c>
      <c r="J32" s="135"/>
      <c r="K32" s="2"/>
      <c r="L32" s="1"/>
    </row>
    <row r="33" spans="1:12">
      <c r="A33" s="1"/>
      <c r="B33" s="1"/>
      <c r="C33" s="1"/>
      <c r="D33" s="2"/>
      <c r="E33" s="32">
        <v>0.2</v>
      </c>
      <c r="F33" s="2">
        <f t="shared" si="3"/>
        <v>0</v>
      </c>
      <c r="G33" s="41">
        <v>7.4999999999999997E-2</v>
      </c>
      <c r="H33" s="3">
        <f t="shared" si="4"/>
        <v>0</v>
      </c>
      <c r="I33" s="3">
        <f t="shared" si="5"/>
        <v>0</v>
      </c>
      <c r="J33" s="135"/>
      <c r="K33" s="2"/>
      <c r="L33" s="1"/>
    </row>
    <row r="34" spans="1:12">
      <c r="A34" s="1"/>
      <c r="B34" s="1"/>
      <c r="C34" s="1"/>
      <c r="D34" s="2"/>
      <c r="E34" s="32">
        <v>0.2</v>
      </c>
      <c r="F34" s="2">
        <f t="shared" si="3"/>
        <v>0</v>
      </c>
      <c r="G34" s="41">
        <v>7.4999999999999997E-2</v>
      </c>
      <c r="H34" s="3">
        <f t="shared" si="4"/>
        <v>0</v>
      </c>
      <c r="I34" s="3">
        <f t="shared" si="5"/>
        <v>0</v>
      </c>
      <c r="J34" s="135"/>
      <c r="K34" s="2"/>
      <c r="L34" s="1"/>
    </row>
    <row r="35" spans="1:12">
      <c r="A35" s="1"/>
      <c r="B35" s="1"/>
      <c r="C35" s="1"/>
      <c r="D35" s="2"/>
      <c r="E35" s="32">
        <v>0.2</v>
      </c>
      <c r="F35" s="2">
        <f t="shared" si="3"/>
        <v>0</v>
      </c>
      <c r="G35" s="41">
        <v>7.4999999999999997E-2</v>
      </c>
      <c r="H35" s="3">
        <f t="shared" si="4"/>
        <v>0</v>
      </c>
      <c r="I35" s="3">
        <f t="shared" si="5"/>
        <v>0</v>
      </c>
      <c r="J35" s="135"/>
      <c r="K35" s="2"/>
      <c r="L35" s="1"/>
    </row>
    <row r="36" spans="1:12">
      <c r="A36" s="1"/>
      <c r="B36" s="1"/>
      <c r="C36" s="1"/>
      <c r="D36" s="2"/>
      <c r="E36" s="32">
        <v>0.2</v>
      </c>
      <c r="F36" s="2">
        <f t="shared" si="3"/>
        <v>0</v>
      </c>
      <c r="G36" s="41">
        <v>7.4999999999999997E-2</v>
      </c>
      <c r="H36" s="3">
        <f t="shared" si="4"/>
        <v>0</v>
      </c>
      <c r="I36" s="3">
        <f t="shared" si="5"/>
        <v>0</v>
      </c>
      <c r="J36" s="135"/>
      <c r="K36" s="2"/>
      <c r="L36" s="1"/>
    </row>
    <row r="37" spans="1:12">
      <c r="A37" s="1"/>
      <c r="B37" s="1"/>
      <c r="C37" s="1"/>
      <c r="D37" s="2"/>
      <c r="E37" s="32">
        <v>0.2</v>
      </c>
      <c r="F37" s="2">
        <f t="shared" si="3"/>
        <v>0</v>
      </c>
      <c r="G37" s="41">
        <v>7.4999999999999997E-2</v>
      </c>
      <c r="H37" s="3">
        <f t="shared" si="4"/>
        <v>0</v>
      </c>
      <c r="I37" s="3">
        <f t="shared" si="5"/>
        <v>0</v>
      </c>
      <c r="J37" s="135"/>
      <c r="K37" s="2"/>
      <c r="L37" s="1"/>
    </row>
    <row r="38" spans="1:12">
      <c r="A38" s="1"/>
      <c r="B38" s="1"/>
      <c r="C38" s="1"/>
      <c r="D38" s="2"/>
      <c r="E38" s="32">
        <v>0.2</v>
      </c>
      <c r="F38" s="2">
        <f t="shared" si="3"/>
        <v>0</v>
      </c>
      <c r="G38" s="41">
        <v>7.4999999999999997E-2</v>
      </c>
      <c r="H38" s="3">
        <f t="shared" si="4"/>
        <v>0</v>
      </c>
      <c r="I38" s="3">
        <f t="shared" si="5"/>
        <v>0</v>
      </c>
      <c r="J38" s="135"/>
      <c r="K38" s="2"/>
      <c r="L38" s="1"/>
    </row>
    <row r="39" spans="1:12" ht="16" thickBot="1">
      <c r="A39" s="1"/>
      <c r="B39" s="1"/>
      <c r="C39" s="1"/>
      <c r="D39" s="2"/>
      <c r="E39" s="32">
        <v>0.2</v>
      </c>
      <c r="F39" s="2">
        <f t="shared" si="3"/>
        <v>0</v>
      </c>
      <c r="G39" s="41">
        <v>7.4999999999999997E-2</v>
      </c>
      <c r="H39" s="3">
        <f t="shared" si="4"/>
        <v>0</v>
      </c>
      <c r="I39" s="3">
        <f t="shared" si="5"/>
        <v>0</v>
      </c>
      <c r="J39" s="135"/>
      <c r="K39" s="5"/>
      <c r="L39" s="4"/>
    </row>
    <row r="40" spans="1:12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0"/>
      <c r="H40" s="10">
        <f>SUM(H31:H39)</f>
        <v>0</v>
      </c>
      <c r="I40" s="10">
        <f>SUM(I31:I39)</f>
        <v>0</v>
      </c>
      <c r="J40" s="136"/>
      <c r="K40" s="132">
        <f>J195</f>
        <v>10000</v>
      </c>
      <c r="L40" s="133">
        <f>D40-K40</f>
        <v>-10000</v>
      </c>
    </row>
    <row r="41" spans="1:12">
      <c r="A41" s="11"/>
      <c r="B41" s="22"/>
      <c r="C41" s="22"/>
      <c r="D41" s="2"/>
      <c r="E41" s="31"/>
      <c r="F41" s="7"/>
      <c r="G41" s="36"/>
      <c r="H41" s="3"/>
      <c r="I41" s="3"/>
      <c r="J41" s="135"/>
      <c r="K41" s="7"/>
      <c r="L41" s="6"/>
    </row>
    <row r="42" spans="1:12">
      <c r="A42" s="88" t="s">
        <v>52</v>
      </c>
      <c r="B42" s="22"/>
      <c r="C42" s="22"/>
      <c r="D42" s="2"/>
      <c r="E42" s="31"/>
      <c r="F42" s="7"/>
      <c r="G42" s="36"/>
      <c r="H42" s="3"/>
      <c r="I42" s="3"/>
      <c r="J42" s="135"/>
      <c r="K42" s="2"/>
      <c r="L42" s="1"/>
    </row>
    <row r="43" spans="1:12">
      <c r="A43" s="11"/>
      <c r="B43" s="22"/>
      <c r="C43" s="22"/>
      <c r="D43" s="2"/>
      <c r="E43" s="116">
        <v>0.1</v>
      </c>
      <c r="F43" s="7">
        <f>D43*E43</f>
        <v>0</v>
      </c>
      <c r="G43" s="36">
        <v>3.5000000000000003E-2</v>
      </c>
      <c r="H43" s="3">
        <f t="shared" si="4"/>
        <v>0</v>
      </c>
      <c r="I43" s="3">
        <f t="shared" si="5"/>
        <v>0</v>
      </c>
      <c r="J43" s="135"/>
      <c r="K43" s="2"/>
      <c r="L43" s="1"/>
    </row>
    <row r="44" spans="1:12">
      <c r="A44" s="11"/>
      <c r="B44" s="22"/>
      <c r="C44" s="22"/>
      <c r="D44" s="2"/>
      <c r="E44" s="116">
        <v>0.1</v>
      </c>
      <c r="F44" s="7">
        <f t="shared" ref="F44:F49" si="6">D44*E44</f>
        <v>0</v>
      </c>
      <c r="G44" s="36">
        <v>3.5000000000000003E-2</v>
      </c>
      <c r="H44" s="3">
        <f t="shared" si="4"/>
        <v>0</v>
      </c>
      <c r="I44" s="3">
        <f t="shared" si="5"/>
        <v>0</v>
      </c>
      <c r="J44" s="135"/>
      <c r="K44" s="2"/>
      <c r="L44" s="1"/>
    </row>
    <row r="45" spans="1:12">
      <c r="A45" s="11"/>
      <c r="B45" s="22"/>
      <c r="C45" s="22"/>
      <c r="D45" s="2"/>
      <c r="E45" s="116">
        <v>0.1</v>
      </c>
      <c r="F45" s="7">
        <f t="shared" si="6"/>
        <v>0</v>
      </c>
      <c r="G45" s="36">
        <v>3.5000000000000003E-2</v>
      </c>
      <c r="H45" s="3">
        <f t="shared" si="4"/>
        <v>0</v>
      </c>
      <c r="I45" s="3">
        <f t="shared" si="5"/>
        <v>0</v>
      </c>
      <c r="J45" s="135"/>
      <c r="K45" s="2"/>
      <c r="L45" s="1"/>
    </row>
    <row r="46" spans="1:12">
      <c r="A46" s="11"/>
      <c r="B46" s="22"/>
      <c r="C46" s="22"/>
      <c r="D46" s="2"/>
      <c r="E46" s="116">
        <v>0.1</v>
      </c>
      <c r="F46" s="7">
        <f t="shared" si="6"/>
        <v>0</v>
      </c>
      <c r="G46" s="36">
        <v>3.5000000000000003E-2</v>
      </c>
      <c r="H46" s="3">
        <f t="shared" si="4"/>
        <v>0</v>
      </c>
      <c r="I46" s="3">
        <f t="shared" si="5"/>
        <v>0</v>
      </c>
      <c r="J46" s="135"/>
      <c r="K46" s="2"/>
      <c r="L46" s="1"/>
    </row>
    <row r="47" spans="1:12">
      <c r="A47" s="11"/>
      <c r="B47" s="22"/>
      <c r="C47" s="22"/>
      <c r="D47" s="2"/>
      <c r="E47" s="116">
        <v>0.1</v>
      </c>
      <c r="F47" s="7">
        <f t="shared" si="6"/>
        <v>0</v>
      </c>
      <c r="G47" s="36">
        <v>3.5000000000000003E-2</v>
      </c>
      <c r="H47" s="3">
        <f t="shared" si="4"/>
        <v>0</v>
      </c>
      <c r="I47" s="3">
        <f t="shared" si="5"/>
        <v>0</v>
      </c>
      <c r="J47" s="135"/>
      <c r="K47" s="2"/>
      <c r="L47" s="1"/>
    </row>
    <row r="48" spans="1:12">
      <c r="A48" s="11"/>
      <c r="B48" s="22"/>
      <c r="C48" s="22"/>
      <c r="D48" s="2"/>
      <c r="E48" s="116">
        <v>0.1</v>
      </c>
      <c r="F48" s="7">
        <f t="shared" si="6"/>
        <v>0</v>
      </c>
      <c r="G48" s="36">
        <v>3.5000000000000003E-2</v>
      </c>
      <c r="H48" s="3">
        <f t="shared" si="4"/>
        <v>0</v>
      </c>
      <c r="I48" s="3">
        <f t="shared" si="5"/>
        <v>0</v>
      </c>
      <c r="J48" s="135"/>
      <c r="K48" s="2"/>
      <c r="L48" s="1"/>
    </row>
    <row r="49" spans="1:12">
      <c r="A49" s="11"/>
      <c r="B49" s="22"/>
      <c r="C49" s="22"/>
      <c r="D49" s="2"/>
      <c r="E49" s="116">
        <v>0.1</v>
      </c>
      <c r="F49" s="7">
        <f t="shared" si="6"/>
        <v>0</v>
      </c>
      <c r="G49" s="36">
        <v>3.5000000000000003E-2</v>
      </c>
      <c r="H49" s="3">
        <f t="shared" si="4"/>
        <v>0</v>
      </c>
      <c r="I49" s="3">
        <f t="shared" si="5"/>
        <v>0</v>
      </c>
      <c r="J49" s="135"/>
      <c r="K49" s="2"/>
      <c r="L49" s="1"/>
    </row>
    <row r="50" spans="1:12" ht="16" thickBot="1">
      <c r="A50" s="11"/>
      <c r="B50" s="22"/>
      <c r="C50" s="22"/>
      <c r="D50" s="2"/>
      <c r="E50" s="116">
        <v>0.1</v>
      </c>
      <c r="F50" s="7">
        <f t="shared" si="3"/>
        <v>0</v>
      </c>
      <c r="G50" s="36">
        <v>3.5000000000000003E-2</v>
      </c>
      <c r="H50" s="3">
        <f t="shared" si="4"/>
        <v>0</v>
      </c>
      <c r="I50" s="3">
        <f t="shared" si="5"/>
        <v>0</v>
      </c>
      <c r="J50" s="135"/>
      <c r="K50" s="5"/>
      <c r="L50" s="4"/>
    </row>
    <row r="51" spans="1:12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0"/>
      <c r="H51" s="10">
        <f>SUM(H43:H50)</f>
        <v>0</v>
      </c>
      <c r="I51" s="10">
        <f>SUM(I43:I50)</f>
        <v>0</v>
      </c>
      <c r="J51" s="136"/>
      <c r="K51" s="132">
        <f>J193</f>
        <v>500000</v>
      </c>
      <c r="L51" s="133">
        <f>D51-K51</f>
        <v>-500000</v>
      </c>
    </row>
    <row r="52" spans="1:12">
      <c r="A52" s="90" t="s">
        <v>54</v>
      </c>
      <c r="B52" s="22"/>
      <c r="C52" s="22"/>
      <c r="D52" s="2"/>
      <c r="E52" s="31"/>
      <c r="F52" s="7"/>
      <c r="G52" s="36"/>
      <c r="H52" s="3"/>
      <c r="I52" s="3"/>
      <c r="J52" s="135"/>
      <c r="K52" s="7"/>
      <c r="L52" s="6"/>
    </row>
    <row r="53" spans="1:12">
      <c r="A53" s="11"/>
      <c r="B53" s="22"/>
      <c r="C53" s="22"/>
      <c r="D53" s="2"/>
      <c r="E53" s="117">
        <v>0.2</v>
      </c>
      <c r="F53" s="7">
        <f t="shared" si="3"/>
        <v>0</v>
      </c>
      <c r="G53" s="36">
        <v>7.4999999999999997E-2</v>
      </c>
      <c r="H53" s="3">
        <f>G53*D53</f>
        <v>0</v>
      </c>
      <c r="I53" s="3">
        <f>F53-H53</f>
        <v>0</v>
      </c>
      <c r="J53" s="135"/>
      <c r="K53" s="2"/>
      <c r="L53" s="1"/>
    </row>
    <row r="54" spans="1:12">
      <c r="A54" s="13"/>
      <c r="B54" s="23"/>
      <c r="C54" s="22"/>
      <c r="D54" s="2"/>
      <c r="E54" s="117">
        <v>0.2</v>
      </c>
      <c r="F54" s="7">
        <f t="shared" si="3"/>
        <v>0</v>
      </c>
      <c r="G54" s="36">
        <v>7.4999999999999997E-2</v>
      </c>
      <c r="H54" s="3">
        <f t="shared" ref="H54:H60" si="7">G54*D54</f>
        <v>0</v>
      </c>
      <c r="I54" s="3">
        <f t="shared" ref="I54:I59" si="8">F54-H54</f>
        <v>0</v>
      </c>
      <c r="J54" s="143"/>
      <c r="K54" s="2"/>
      <c r="L54" s="1"/>
    </row>
    <row r="55" spans="1:12">
      <c r="A55" s="13"/>
      <c r="B55" s="23"/>
      <c r="C55" s="22"/>
      <c r="D55" s="2"/>
      <c r="E55" s="117">
        <v>0.2</v>
      </c>
      <c r="F55" s="7">
        <f t="shared" si="3"/>
        <v>0</v>
      </c>
      <c r="G55" s="36">
        <v>7.4999999999999997E-2</v>
      </c>
      <c r="H55" s="3">
        <f t="shared" si="7"/>
        <v>0</v>
      </c>
      <c r="I55" s="3">
        <f t="shared" si="8"/>
        <v>0</v>
      </c>
      <c r="J55" s="143"/>
      <c r="K55" s="2"/>
      <c r="L55" s="1"/>
    </row>
    <row r="56" spans="1:12">
      <c r="A56" s="13"/>
      <c r="B56" s="23"/>
      <c r="C56" s="22"/>
      <c r="D56" s="2"/>
      <c r="E56" s="117">
        <v>0.2</v>
      </c>
      <c r="F56" s="7">
        <f t="shared" si="3"/>
        <v>0</v>
      </c>
      <c r="G56" s="36">
        <v>7.4999999999999997E-2</v>
      </c>
      <c r="H56" s="3">
        <f t="shared" si="7"/>
        <v>0</v>
      </c>
      <c r="I56" s="3">
        <f t="shared" si="8"/>
        <v>0</v>
      </c>
      <c r="J56" s="143"/>
      <c r="K56" s="2"/>
      <c r="L56" s="1"/>
    </row>
    <row r="57" spans="1:12">
      <c r="A57" s="13"/>
      <c r="B57" s="23"/>
      <c r="C57" s="22"/>
      <c r="D57" s="2"/>
      <c r="E57" s="117">
        <v>0.2</v>
      </c>
      <c r="F57" s="7">
        <f t="shared" si="3"/>
        <v>0</v>
      </c>
      <c r="G57" s="36">
        <v>7.4999999999999997E-2</v>
      </c>
      <c r="H57" s="3">
        <f t="shared" si="7"/>
        <v>0</v>
      </c>
      <c r="I57" s="3">
        <f t="shared" si="8"/>
        <v>0</v>
      </c>
      <c r="J57" s="143"/>
      <c r="K57" s="2"/>
      <c r="L57" s="1"/>
    </row>
    <row r="58" spans="1:12">
      <c r="A58" s="13"/>
      <c r="B58" s="23"/>
      <c r="C58" s="22"/>
      <c r="D58" s="2"/>
      <c r="E58" s="117">
        <v>0.2</v>
      </c>
      <c r="F58" s="7">
        <f t="shared" si="3"/>
        <v>0</v>
      </c>
      <c r="G58" s="36">
        <v>7.4999999999999997E-2</v>
      </c>
      <c r="H58" s="3">
        <f t="shared" si="7"/>
        <v>0</v>
      </c>
      <c r="I58" s="3">
        <f t="shared" si="8"/>
        <v>0</v>
      </c>
      <c r="J58" s="143"/>
      <c r="K58" s="2"/>
      <c r="L58" s="1"/>
    </row>
    <row r="59" spans="1:12">
      <c r="A59" s="13"/>
      <c r="B59" s="23"/>
      <c r="C59" s="22"/>
      <c r="D59" s="2"/>
      <c r="E59" s="117">
        <v>0.2</v>
      </c>
      <c r="F59" s="7">
        <f t="shared" si="3"/>
        <v>0</v>
      </c>
      <c r="G59" s="36">
        <v>7.4999999999999997E-2</v>
      </c>
      <c r="H59" s="3">
        <f t="shared" si="7"/>
        <v>0</v>
      </c>
      <c r="I59" s="3">
        <f t="shared" si="8"/>
        <v>0</v>
      </c>
      <c r="J59" s="143"/>
      <c r="K59" s="2"/>
      <c r="L59" s="1"/>
    </row>
    <row r="60" spans="1:12" ht="16" thickBot="1">
      <c r="A60" s="13"/>
      <c r="B60" s="23"/>
      <c r="C60" s="22"/>
      <c r="D60" s="2"/>
      <c r="E60" s="117">
        <v>0.2</v>
      </c>
      <c r="F60" s="7">
        <f t="shared" si="3"/>
        <v>0</v>
      </c>
      <c r="G60" s="36">
        <v>7.4999999999999997E-2</v>
      </c>
      <c r="H60" s="3">
        <f t="shared" si="7"/>
        <v>0</v>
      </c>
      <c r="I60" s="3">
        <f t="shared" si="5"/>
        <v>0</v>
      </c>
      <c r="J60" s="143"/>
      <c r="K60" s="5"/>
      <c r="L60" s="4"/>
    </row>
    <row r="61" spans="1:12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0"/>
      <c r="H61" s="10">
        <f>SUM(H53:H60)</f>
        <v>0</v>
      </c>
      <c r="I61" s="10">
        <f>SUM(I53:I60)</f>
        <v>0</v>
      </c>
      <c r="J61" s="136"/>
      <c r="K61" s="132">
        <f>J197</f>
        <v>30000</v>
      </c>
      <c r="L61" s="133">
        <f>D61-K61</f>
        <v>-30000</v>
      </c>
    </row>
    <row r="62" spans="1:12">
      <c r="A62" s="13"/>
      <c r="B62" s="23"/>
      <c r="C62" s="22"/>
      <c r="D62" s="2"/>
      <c r="E62" s="31"/>
      <c r="F62" s="7">
        <f t="shared" si="3"/>
        <v>0</v>
      </c>
      <c r="G62" s="41"/>
      <c r="H62" s="3">
        <f t="shared" si="4"/>
        <v>0</v>
      </c>
      <c r="I62" s="3">
        <f t="shared" si="5"/>
        <v>0</v>
      </c>
      <c r="J62" s="143"/>
      <c r="K62" s="7"/>
      <c r="L62" s="6"/>
    </row>
    <row r="63" spans="1:12">
      <c r="A63" s="11" t="s">
        <v>56</v>
      </c>
      <c r="B63" s="1"/>
      <c r="C63" s="1"/>
      <c r="D63" s="2"/>
      <c r="E63" s="32">
        <v>0.15</v>
      </c>
      <c r="F63" s="2">
        <f>E63*D63</f>
        <v>0</v>
      </c>
      <c r="G63" s="41">
        <v>0.05</v>
      </c>
      <c r="H63" s="3">
        <f>G63*D63</f>
        <v>0</v>
      </c>
      <c r="I63" s="3">
        <f>F63-H63</f>
        <v>0</v>
      </c>
      <c r="J63" s="135"/>
      <c r="K63" s="2"/>
      <c r="L63" s="1"/>
    </row>
    <row r="64" spans="1:12">
      <c r="A64" s="11"/>
      <c r="B64" s="1"/>
      <c r="C64" s="1"/>
      <c r="D64" s="2"/>
      <c r="E64" s="32">
        <v>0.15</v>
      </c>
      <c r="F64" s="2">
        <f t="shared" ref="F64:F68" si="9">E64*D64</f>
        <v>0</v>
      </c>
      <c r="G64" s="41">
        <v>0.05</v>
      </c>
      <c r="H64" s="3">
        <f t="shared" ref="H64:H68" si="10">G64*D64</f>
        <v>0</v>
      </c>
      <c r="I64" s="3">
        <f t="shared" ref="I64:I68" si="11">F64-H64</f>
        <v>0</v>
      </c>
      <c r="J64" s="135"/>
      <c r="K64" s="2"/>
      <c r="L64" s="1"/>
    </row>
    <row r="65" spans="1:12">
      <c r="A65" s="11"/>
      <c r="B65" s="1"/>
      <c r="C65" s="1"/>
      <c r="D65" s="2"/>
      <c r="E65" s="32">
        <v>0.15</v>
      </c>
      <c r="F65" s="2">
        <f t="shared" si="9"/>
        <v>0</v>
      </c>
      <c r="G65" s="41">
        <v>0.05</v>
      </c>
      <c r="H65" s="3">
        <f t="shared" si="10"/>
        <v>0</v>
      </c>
      <c r="I65" s="3">
        <f t="shared" si="11"/>
        <v>0</v>
      </c>
      <c r="J65" s="135"/>
      <c r="K65" s="2"/>
      <c r="L65" s="1"/>
    </row>
    <row r="66" spans="1:12">
      <c r="A66" s="11"/>
      <c r="B66" s="1"/>
      <c r="C66" s="1"/>
      <c r="D66" s="2"/>
      <c r="E66" s="32">
        <v>0.15</v>
      </c>
      <c r="F66" s="2">
        <f t="shared" si="9"/>
        <v>0</v>
      </c>
      <c r="G66" s="41">
        <v>0.05</v>
      </c>
      <c r="H66" s="3">
        <f t="shared" si="10"/>
        <v>0</v>
      </c>
      <c r="I66" s="3">
        <f t="shared" si="11"/>
        <v>0</v>
      </c>
      <c r="J66" s="135"/>
      <c r="K66" s="2"/>
      <c r="L66" s="1"/>
    </row>
    <row r="67" spans="1:12">
      <c r="A67" s="11"/>
      <c r="B67" s="1"/>
      <c r="C67" s="1"/>
      <c r="D67" s="2"/>
      <c r="E67" s="32">
        <v>0.15</v>
      </c>
      <c r="F67" s="2">
        <f t="shared" si="9"/>
        <v>0</v>
      </c>
      <c r="G67" s="41">
        <v>0.05</v>
      </c>
      <c r="H67" s="3">
        <f t="shared" si="10"/>
        <v>0</v>
      </c>
      <c r="I67" s="3">
        <f t="shared" si="11"/>
        <v>0</v>
      </c>
      <c r="J67" s="135"/>
      <c r="K67" s="2"/>
      <c r="L67" s="1"/>
    </row>
    <row r="68" spans="1:12" ht="16" thickBot="1">
      <c r="A68" s="13"/>
      <c r="B68" s="4"/>
      <c r="C68" s="4"/>
      <c r="D68" s="5"/>
      <c r="E68" s="33">
        <v>0.15</v>
      </c>
      <c r="F68" s="5">
        <f t="shared" si="9"/>
        <v>0</v>
      </c>
      <c r="G68" s="118">
        <v>0.05</v>
      </c>
      <c r="H68" s="44">
        <f t="shared" si="10"/>
        <v>0</v>
      </c>
      <c r="I68" s="44">
        <f t="shared" si="11"/>
        <v>0</v>
      </c>
      <c r="J68" s="143"/>
      <c r="K68" s="5"/>
      <c r="L68" s="4"/>
    </row>
    <row r="69" spans="1:12" ht="16" thickBot="1">
      <c r="A69" s="8" t="s">
        <v>57</v>
      </c>
      <c r="B69" s="9"/>
      <c r="C69" s="9"/>
      <c r="D69" s="10">
        <f>SUM(D63:D68)</f>
        <v>0</v>
      </c>
      <c r="E69" s="10"/>
      <c r="F69" s="10">
        <f>SUM(F63:F68)</f>
        <v>0</v>
      </c>
      <c r="G69" s="10"/>
      <c r="H69" s="10">
        <f t="shared" ref="H69:I69" si="12">SUM(H63:H68)</f>
        <v>0</v>
      </c>
      <c r="I69" s="10">
        <f t="shared" si="12"/>
        <v>0</v>
      </c>
      <c r="J69" s="131"/>
      <c r="K69" s="132">
        <f>J215</f>
        <v>20000</v>
      </c>
      <c r="L69" s="133">
        <f>D69-K69</f>
        <v>-20000</v>
      </c>
    </row>
    <row r="70" spans="1:12">
      <c r="A70" s="13"/>
      <c r="B70" s="23"/>
      <c r="C70" s="22"/>
      <c r="D70" s="2"/>
      <c r="E70" s="31"/>
      <c r="F70" s="7">
        <f t="shared" si="3"/>
        <v>0</v>
      </c>
      <c r="G70" s="41"/>
      <c r="H70" s="3">
        <f t="shared" si="4"/>
        <v>0</v>
      </c>
      <c r="I70" s="3">
        <f t="shared" si="5"/>
        <v>0</v>
      </c>
      <c r="J70" s="143"/>
      <c r="K70" s="7"/>
      <c r="L70" s="6"/>
    </row>
    <row r="71" spans="1:12">
      <c r="A71" s="13"/>
      <c r="B71" s="23"/>
      <c r="C71" s="23"/>
      <c r="D71" s="2"/>
      <c r="E71" s="31"/>
      <c r="F71" s="7">
        <f t="shared" si="3"/>
        <v>0</v>
      </c>
      <c r="G71" s="41"/>
      <c r="H71" s="3">
        <f t="shared" si="4"/>
        <v>0</v>
      </c>
      <c r="I71" s="3">
        <f t="shared" si="5"/>
        <v>0</v>
      </c>
      <c r="J71" s="143"/>
      <c r="K71" s="2"/>
      <c r="L71" s="1"/>
    </row>
    <row r="72" spans="1:12" ht="16" thickBot="1">
      <c r="A72" s="13"/>
      <c r="B72" s="23"/>
      <c r="C72" s="23"/>
      <c r="D72" s="5"/>
      <c r="E72" s="37"/>
      <c r="F72" s="43">
        <f t="shared" si="3"/>
        <v>0</v>
      </c>
      <c r="G72" s="33"/>
      <c r="H72" s="44">
        <f t="shared" si="4"/>
        <v>0</v>
      </c>
      <c r="I72" s="3">
        <f t="shared" si="5"/>
        <v>0</v>
      </c>
      <c r="J72" s="143"/>
      <c r="K72" s="2"/>
      <c r="L72" s="1"/>
    </row>
    <row r="73" spans="1:12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28">
        <f>H69+H61+H51+H40</f>
        <v>0</v>
      </c>
      <c r="I73" s="128">
        <f>I69+I61+I51+I40</f>
        <v>0</v>
      </c>
      <c r="J73" s="128"/>
      <c r="K73" s="144">
        <f>K69+K61+K51+K40</f>
        <v>560000</v>
      </c>
      <c r="L73" s="144">
        <f t="shared" ref="L73" si="13">L69+L61+L51+L40</f>
        <v>-560000</v>
      </c>
    </row>
    <row r="74" spans="1:12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68"/>
    </row>
    <row r="75" spans="1:12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0"/>
      <c r="J75" s="271"/>
      <c r="K75" s="152" t="s">
        <v>7</v>
      </c>
      <c r="L75" s="153" t="s">
        <v>36</v>
      </c>
    </row>
    <row r="76" spans="1:12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46</v>
      </c>
      <c r="F76" s="30" t="s">
        <v>47</v>
      </c>
      <c r="G76" s="30" t="s">
        <v>48</v>
      </c>
      <c r="H76" s="28" t="s">
        <v>49</v>
      </c>
      <c r="I76" s="30" t="s">
        <v>43</v>
      </c>
      <c r="J76" s="150" t="s">
        <v>44</v>
      </c>
      <c r="K76" s="137"/>
      <c r="L76" s="138"/>
    </row>
    <row r="77" spans="1:12" s="20" customFormat="1" ht="19.5" customHeight="1">
      <c r="A77" s="19"/>
      <c r="B77" s="39"/>
      <c r="C77" s="40"/>
      <c r="D77" s="39"/>
      <c r="E77" s="40"/>
      <c r="F77" s="40"/>
      <c r="G77" s="40"/>
      <c r="H77" s="39"/>
      <c r="I77" s="40"/>
      <c r="J77" s="151"/>
      <c r="K77" s="137"/>
      <c r="L77" s="138"/>
    </row>
    <row r="78" spans="1:12">
      <c r="A78" s="89" t="s">
        <v>60</v>
      </c>
      <c r="B78" s="1"/>
      <c r="C78" s="1"/>
      <c r="D78" s="2"/>
      <c r="E78" s="32">
        <v>0.15</v>
      </c>
      <c r="F78" s="2">
        <f>E78*D78</f>
        <v>0</v>
      </c>
      <c r="G78" s="41">
        <v>0.05</v>
      </c>
      <c r="H78" s="3">
        <f>G78*D78</f>
        <v>0</v>
      </c>
      <c r="I78" s="3">
        <f>F78-H78</f>
        <v>0</v>
      </c>
      <c r="J78" s="135"/>
      <c r="K78" s="2"/>
      <c r="L78" s="1"/>
    </row>
    <row r="79" spans="1:12">
      <c r="A79" s="11"/>
      <c r="B79" s="1"/>
      <c r="C79" s="1"/>
      <c r="D79" s="2"/>
      <c r="E79" s="32">
        <v>0.15</v>
      </c>
      <c r="F79" s="2">
        <f t="shared" ref="F79:F83" si="14">E79*D79</f>
        <v>0</v>
      </c>
      <c r="G79" s="41">
        <v>0.05</v>
      </c>
      <c r="H79" s="3">
        <f t="shared" ref="H79:H83" si="15">G79*D79</f>
        <v>0</v>
      </c>
      <c r="I79" s="3">
        <f t="shared" ref="I79:I83" si="16">F79-H79</f>
        <v>0</v>
      </c>
      <c r="J79" s="135"/>
      <c r="K79" s="2"/>
      <c r="L79" s="1"/>
    </row>
    <row r="80" spans="1:12">
      <c r="A80" s="11"/>
      <c r="B80" s="1"/>
      <c r="C80" s="1"/>
      <c r="D80" s="2"/>
      <c r="E80" s="32">
        <v>0.15</v>
      </c>
      <c r="F80" s="2">
        <f t="shared" si="14"/>
        <v>0</v>
      </c>
      <c r="G80" s="41">
        <v>0.05</v>
      </c>
      <c r="H80" s="3">
        <f t="shared" si="15"/>
        <v>0</v>
      </c>
      <c r="I80" s="3">
        <f t="shared" si="16"/>
        <v>0</v>
      </c>
      <c r="J80" s="135"/>
      <c r="K80" s="2"/>
      <c r="L80" s="1"/>
    </row>
    <row r="81" spans="1:12">
      <c r="A81" s="11"/>
      <c r="B81" s="1"/>
      <c r="C81" s="1"/>
      <c r="D81" s="2"/>
      <c r="E81" s="32">
        <v>0.15</v>
      </c>
      <c r="F81" s="2">
        <f t="shared" si="14"/>
        <v>0</v>
      </c>
      <c r="G81" s="41">
        <v>0.05</v>
      </c>
      <c r="H81" s="3">
        <f t="shared" si="15"/>
        <v>0</v>
      </c>
      <c r="I81" s="3">
        <f t="shared" si="16"/>
        <v>0</v>
      </c>
      <c r="J81" s="135"/>
      <c r="K81" s="2"/>
      <c r="L81" s="1"/>
    </row>
    <row r="82" spans="1:12">
      <c r="A82" s="11"/>
      <c r="B82" s="1"/>
      <c r="C82" s="1"/>
      <c r="D82" s="2"/>
      <c r="E82" s="32">
        <v>0.15</v>
      </c>
      <c r="F82" s="2">
        <f t="shared" si="14"/>
        <v>0</v>
      </c>
      <c r="G82" s="41">
        <v>0.05</v>
      </c>
      <c r="H82" s="3">
        <f t="shared" si="15"/>
        <v>0</v>
      </c>
      <c r="I82" s="3">
        <f t="shared" si="16"/>
        <v>0</v>
      </c>
      <c r="J82" s="135"/>
      <c r="K82" s="2"/>
      <c r="L82" s="1"/>
    </row>
    <row r="83" spans="1:12" ht="16" thickBot="1">
      <c r="A83" s="13"/>
      <c r="B83" s="4"/>
      <c r="C83" s="4"/>
      <c r="D83" s="5"/>
      <c r="E83" s="33">
        <v>0.15</v>
      </c>
      <c r="F83" s="5">
        <f t="shared" si="14"/>
        <v>0</v>
      </c>
      <c r="G83" s="118">
        <v>0.05</v>
      </c>
      <c r="H83" s="44">
        <f t="shared" si="15"/>
        <v>0</v>
      </c>
      <c r="I83" s="44">
        <f t="shared" si="16"/>
        <v>0</v>
      </c>
      <c r="J83" s="143"/>
      <c r="K83" s="5"/>
      <c r="L83" s="4"/>
    </row>
    <row r="84" spans="1:12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:I84" si="17">SUM(F78:F83)</f>
        <v>0</v>
      </c>
      <c r="G84" s="10"/>
      <c r="H84" s="10">
        <f t="shared" si="17"/>
        <v>0</v>
      </c>
      <c r="I84" s="10">
        <f t="shared" si="17"/>
        <v>0</v>
      </c>
      <c r="J84" s="131"/>
      <c r="K84" s="132">
        <f>J207</f>
        <v>90000</v>
      </c>
      <c r="L84" s="133">
        <f>D84-K84</f>
        <v>-90000</v>
      </c>
    </row>
    <row r="85" spans="1:12">
      <c r="A85" s="11"/>
      <c r="B85" s="1"/>
      <c r="C85" s="1"/>
      <c r="D85" s="2"/>
      <c r="E85" s="32"/>
      <c r="F85" s="2"/>
      <c r="G85" s="32"/>
      <c r="H85" s="1"/>
      <c r="I85" s="3"/>
      <c r="J85" s="135"/>
      <c r="K85" s="7"/>
      <c r="L85" s="6"/>
    </row>
    <row r="86" spans="1:12">
      <c r="A86" s="89" t="s">
        <v>62</v>
      </c>
      <c r="B86" s="1"/>
      <c r="C86" s="1"/>
      <c r="D86" s="2"/>
      <c r="E86" s="32">
        <v>0.1</v>
      </c>
      <c r="F86" s="2">
        <f>E86*D86</f>
        <v>0</v>
      </c>
      <c r="G86" s="41">
        <v>0.05</v>
      </c>
      <c r="H86" s="3">
        <f>G86*D86</f>
        <v>0</v>
      </c>
      <c r="I86" s="3">
        <f>F86-H86</f>
        <v>0</v>
      </c>
      <c r="J86" s="135"/>
      <c r="K86" s="2"/>
      <c r="L86" s="1"/>
    </row>
    <row r="87" spans="1:12">
      <c r="A87" s="11"/>
      <c r="B87" s="1"/>
      <c r="C87" s="1"/>
      <c r="D87" s="2"/>
      <c r="E87" s="32">
        <v>0.1</v>
      </c>
      <c r="F87" s="2">
        <f t="shared" ref="F87:F91" si="18">E87*D87</f>
        <v>0</v>
      </c>
      <c r="G87" s="41">
        <v>0.05</v>
      </c>
      <c r="H87" s="3">
        <f t="shared" ref="H87:H91" si="19">G87*D87</f>
        <v>0</v>
      </c>
      <c r="I87" s="3">
        <f t="shared" ref="I87:I91" si="20">F87-H87</f>
        <v>0</v>
      </c>
      <c r="J87" s="135"/>
      <c r="K87" s="2"/>
      <c r="L87" s="1"/>
    </row>
    <row r="88" spans="1:12">
      <c r="A88" s="11"/>
      <c r="B88" s="1"/>
      <c r="C88" s="1"/>
      <c r="D88" s="2"/>
      <c r="E88" s="32">
        <v>0.1</v>
      </c>
      <c r="F88" s="2">
        <f t="shared" si="18"/>
        <v>0</v>
      </c>
      <c r="G88" s="41">
        <v>0.05</v>
      </c>
      <c r="H88" s="3">
        <f t="shared" si="19"/>
        <v>0</v>
      </c>
      <c r="I88" s="3">
        <f t="shared" si="20"/>
        <v>0</v>
      </c>
      <c r="J88" s="135"/>
      <c r="K88" s="2"/>
      <c r="L88" s="1"/>
    </row>
    <row r="89" spans="1:12">
      <c r="A89" s="11"/>
      <c r="B89" s="1"/>
      <c r="C89" s="1"/>
      <c r="D89" s="2"/>
      <c r="E89" s="32">
        <v>0.1</v>
      </c>
      <c r="F89" s="2">
        <f t="shared" si="18"/>
        <v>0</v>
      </c>
      <c r="G89" s="41">
        <v>0.05</v>
      </c>
      <c r="H89" s="3">
        <f t="shared" si="19"/>
        <v>0</v>
      </c>
      <c r="I89" s="3">
        <f t="shared" si="20"/>
        <v>0</v>
      </c>
      <c r="J89" s="135"/>
      <c r="K89" s="2"/>
      <c r="L89" s="1"/>
    </row>
    <row r="90" spans="1:12">
      <c r="A90" s="11"/>
      <c r="B90" s="1"/>
      <c r="C90" s="1"/>
      <c r="D90" s="2"/>
      <c r="E90" s="32">
        <v>0.1</v>
      </c>
      <c r="F90" s="2">
        <f t="shared" si="18"/>
        <v>0</v>
      </c>
      <c r="G90" s="41">
        <v>0.05</v>
      </c>
      <c r="H90" s="3">
        <f t="shared" si="19"/>
        <v>0</v>
      </c>
      <c r="I90" s="3">
        <f t="shared" si="20"/>
        <v>0</v>
      </c>
      <c r="J90" s="135"/>
      <c r="K90" s="2"/>
      <c r="L90" s="1"/>
    </row>
    <row r="91" spans="1:12" ht="16" thickBot="1">
      <c r="A91" s="13"/>
      <c r="B91" s="4"/>
      <c r="C91" s="4"/>
      <c r="D91" s="5"/>
      <c r="E91" s="32">
        <v>0.1</v>
      </c>
      <c r="F91" s="5">
        <f t="shared" si="18"/>
        <v>0</v>
      </c>
      <c r="G91" s="118">
        <v>0.05</v>
      </c>
      <c r="H91" s="44">
        <f t="shared" si="19"/>
        <v>0</v>
      </c>
      <c r="I91" s="44">
        <f t="shared" si="20"/>
        <v>0</v>
      </c>
      <c r="J91" s="143"/>
      <c r="K91" s="5"/>
      <c r="L91" s="4"/>
    </row>
    <row r="92" spans="1:12" ht="16" thickBot="1">
      <c r="A92" s="8" t="s">
        <v>63</v>
      </c>
      <c r="B92" s="9"/>
      <c r="C92" s="9"/>
      <c r="D92" s="10">
        <f>SUM(D86:D91)</f>
        <v>0</v>
      </c>
      <c r="E92" s="10"/>
      <c r="F92" s="10">
        <f>SUM(F86:F91)</f>
        <v>0</v>
      </c>
      <c r="G92" s="10"/>
      <c r="H92" s="10">
        <f>SUM(H86:H91)</f>
        <v>0</v>
      </c>
      <c r="I92" s="10">
        <f>SUM(I86:I91)</f>
        <v>0</v>
      </c>
      <c r="J92" s="131"/>
      <c r="K92" s="132">
        <f>J191</f>
        <v>50000</v>
      </c>
      <c r="L92" s="133">
        <f>D92-K92</f>
        <v>-50000</v>
      </c>
    </row>
    <row r="93" spans="1:12">
      <c r="A93" s="11"/>
      <c r="B93" s="1"/>
      <c r="C93" s="1"/>
      <c r="D93" s="2"/>
      <c r="E93" s="32"/>
      <c r="F93" s="2"/>
      <c r="G93" s="32"/>
      <c r="H93" s="1"/>
      <c r="I93" s="3"/>
      <c r="J93" s="135"/>
      <c r="K93" s="7"/>
      <c r="L93" s="6"/>
    </row>
    <row r="94" spans="1:12">
      <c r="A94" s="89" t="s">
        <v>17</v>
      </c>
      <c r="B94" s="1"/>
      <c r="C94" s="1"/>
      <c r="D94" s="2"/>
      <c r="E94" s="32">
        <v>0.06</v>
      </c>
      <c r="F94" s="2">
        <f>E94*D94</f>
        <v>0</v>
      </c>
      <c r="G94" s="41">
        <v>0.03</v>
      </c>
      <c r="H94" s="3">
        <f>G94*D94</f>
        <v>0</v>
      </c>
      <c r="I94" s="3">
        <f>F94-H94</f>
        <v>0</v>
      </c>
      <c r="J94" s="135"/>
      <c r="K94" s="2"/>
      <c r="L94" s="1"/>
    </row>
    <row r="95" spans="1:12">
      <c r="A95" s="11"/>
      <c r="B95" s="1"/>
      <c r="C95" s="1"/>
      <c r="D95" s="2"/>
      <c r="E95" s="32">
        <v>0.06</v>
      </c>
      <c r="F95" s="2">
        <f t="shared" ref="F95:F102" si="21">E95*D95</f>
        <v>0</v>
      </c>
      <c r="G95" s="41">
        <v>0.03</v>
      </c>
      <c r="H95" s="3">
        <f t="shared" ref="H95:H102" si="22">G95*D95</f>
        <v>0</v>
      </c>
      <c r="I95" s="3">
        <f t="shared" ref="I95:I102" si="23">F95-H95</f>
        <v>0</v>
      </c>
      <c r="J95" s="135"/>
      <c r="K95" s="2"/>
      <c r="L95" s="1"/>
    </row>
    <row r="96" spans="1:12">
      <c r="A96" s="11"/>
      <c r="B96" s="1"/>
      <c r="C96" s="1"/>
      <c r="D96" s="2"/>
      <c r="E96" s="32">
        <v>0.06</v>
      </c>
      <c r="F96" s="2">
        <f t="shared" si="21"/>
        <v>0</v>
      </c>
      <c r="G96" s="41">
        <v>0.03</v>
      </c>
      <c r="H96" s="3">
        <f t="shared" si="22"/>
        <v>0</v>
      </c>
      <c r="I96" s="3">
        <f t="shared" si="23"/>
        <v>0</v>
      </c>
      <c r="J96" s="135"/>
      <c r="K96" s="2"/>
      <c r="L96" s="1"/>
    </row>
    <row r="97" spans="1:12">
      <c r="A97" s="11"/>
      <c r="B97" s="1"/>
      <c r="C97" s="1"/>
      <c r="D97" s="2"/>
      <c r="E97" s="32">
        <v>0.06</v>
      </c>
      <c r="F97" s="2">
        <f t="shared" si="21"/>
        <v>0</v>
      </c>
      <c r="G97" s="41">
        <v>0.03</v>
      </c>
      <c r="H97" s="3">
        <f t="shared" si="22"/>
        <v>0</v>
      </c>
      <c r="I97" s="3">
        <f t="shared" si="23"/>
        <v>0</v>
      </c>
      <c r="J97" s="135"/>
      <c r="K97" s="2"/>
      <c r="L97" s="1"/>
    </row>
    <row r="98" spans="1:12">
      <c r="A98" s="11"/>
      <c r="B98" s="1"/>
      <c r="C98" s="1"/>
      <c r="D98" s="2"/>
      <c r="E98" s="32">
        <v>0.06</v>
      </c>
      <c r="F98" s="2">
        <f t="shared" si="21"/>
        <v>0</v>
      </c>
      <c r="G98" s="41">
        <v>0.03</v>
      </c>
      <c r="H98" s="3">
        <f t="shared" si="22"/>
        <v>0</v>
      </c>
      <c r="I98" s="3">
        <f t="shared" si="23"/>
        <v>0</v>
      </c>
      <c r="J98" s="135"/>
      <c r="K98" s="2"/>
      <c r="L98" s="1"/>
    </row>
    <row r="99" spans="1:12">
      <c r="A99" s="11"/>
      <c r="B99" s="1"/>
      <c r="C99" s="1"/>
      <c r="D99" s="2"/>
      <c r="E99" s="32">
        <v>0.06</v>
      </c>
      <c r="F99" s="2">
        <f t="shared" si="21"/>
        <v>0</v>
      </c>
      <c r="G99" s="41">
        <v>0.03</v>
      </c>
      <c r="H99" s="3">
        <f t="shared" si="22"/>
        <v>0</v>
      </c>
      <c r="I99" s="3">
        <f t="shared" si="23"/>
        <v>0</v>
      </c>
      <c r="J99" s="135"/>
      <c r="K99" s="2"/>
      <c r="L99" s="1"/>
    </row>
    <row r="100" spans="1:12">
      <c r="A100" s="11"/>
      <c r="B100" s="1"/>
      <c r="C100" s="1"/>
      <c r="D100" s="2"/>
      <c r="E100" s="32">
        <v>0.06</v>
      </c>
      <c r="F100" s="2">
        <f t="shared" si="21"/>
        <v>0</v>
      </c>
      <c r="G100" s="41">
        <v>0.03</v>
      </c>
      <c r="H100" s="3">
        <f t="shared" si="22"/>
        <v>0</v>
      </c>
      <c r="I100" s="3">
        <f t="shared" si="23"/>
        <v>0</v>
      </c>
      <c r="J100" s="135"/>
      <c r="K100" s="2"/>
      <c r="L100" s="1"/>
    </row>
    <row r="101" spans="1:12">
      <c r="A101" s="11"/>
      <c r="B101" s="1"/>
      <c r="C101" s="1"/>
      <c r="D101" s="2"/>
      <c r="E101" s="32">
        <v>0.06</v>
      </c>
      <c r="F101" s="2">
        <f t="shared" si="21"/>
        <v>0</v>
      </c>
      <c r="G101" s="41">
        <v>0.03</v>
      </c>
      <c r="H101" s="3">
        <f t="shared" si="22"/>
        <v>0</v>
      </c>
      <c r="I101" s="3">
        <f t="shared" si="23"/>
        <v>0</v>
      </c>
      <c r="J101" s="135"/>
      <c r="K101" s="2"/>
      <c r="L101" s="1"/>
    </row>
    <row r="102" spans="1:12" ht="16" thickBot="1">
      <c r="A102" s="11"/>
      <c r="B102" s="1"/>
      <c r="C102" s="1"/>
      <c r="D102" s="2"/>
      <c r="E102" s="32">
        <v>0.06</v>
      </c>
      <c r="F102" s="2">
        <f t="shared" si="21"/>
        <v>0</v>
      </c>
      <c r="G102" s="41">
        <v>0.03</v>
      </c>
      <c r="H102" s="3">
        <f t="shared" si="22"/>
        <v>0</v>
      </c>
      <c r="I102" s="3">
        <f t="shared" si="23"/>
        <v>0</v>
      </c>
      <c r="J102" s="135"/>
      <c r="K102" s="5"/>
      <c r="L102" s="4"/>
    </row>
    <row r="103" spans="1:12" ht="16" thickBot="1">
      <c r="A103" s="8" t="s">
        <v>64</v>
      </c>
      <c r="B103" s="9"/>
      <c r="C103" s="9"/>
      <c r="D103" s="125">
        <f>SUM(D94:D102)</f>
        <v>0</v>
      </c>
      <c r="E103" s="125"/>
      <c r="F103" s="125">
        <f t="shared" ref="F103:I103" si="24">SUM(F94:F102)</f>
        <v>0</v>
      </c>
      <c r="G103" s="125"/>
      <c r="H103" s="125">
        <f>SUM(H94:H102)</f>
        <v>0</v>
      </c>
      <c r="I103" s="125">
        <f t="shared" si="24"/>
        <v>0</v>
      </c>
      <c r="J103" s="131"/>
      <c r="K103" s="132">
        <f>J189</f>
        <v>70000</v>
      </c>
      <c r="L103" s="133">
        <f>D103-K103</f>
        <v>-70000</v>
      </c>
    </row>
    <row r="104" spans="1:12">
      <c r="A104" s="11"/>
      <c r="B104" s="1"/>
      <c r="C104" s="1"/>
      <c r="D104" s="2"/>
      <c r="E104" s="32"/>
      <c r="F104" s="2"/>
      <c r="G104" s="41"/>
      <c r="H104" s="3"/>
      <c r="I104" s="3"/>
      <c r="J104" s="135"/>
      <c r="K104" s="7"/>
      <c r="L104" s="6"/>
    </row>
    <row r="105" spans="1:12">
      <c r="A105" s="89" t="s">
        <v>65</v>
      </c>
      <c r="B105" s="1"/>
      <c r="C105" s="1"/>
      <c r="D105" s="2"/>
      <c r="E105" s="32">
        <v>0.15</v>
      </c>
      <c r="F105" s="2">
        <f>E105*D105</f>
        <v>0</v>
      </c>
      <c r="G105" s="41">
        <v>0.05</v>
      </c>
      <c r="H105" s="3">
        <f>G105*D105</f>
        <v>0</v>
      </c>
      <c r="I105" s="3">
        <f>F105-H105</f>
        <v>0</v>
      </c>
      <c r="J105" s="135"/>
      <c r="K105" s="2"/>
      <c r="L105" s="1"/>
    </row>
    <row r="106" spans="1:12">
      <c r="A106" s="11"/>
      <c r="B106" s="1"/>
      <c r="C106" s="1"/>
      <c r="D106" s="2"/>
      <c r="E106" s="32">
        <v>0.15</v>
      </c>
      <c r="F106" s="2">
        <f t="shared" ref="F106:F110" si="25">E106*D106</f>
        <v>0</v>
      </c>
      <c r="G106" s="41">
        <v>0.05</v>
      </c>
      <c r="H106" s="3">
        <f t="shared" ref="H106:H110" si="26">G106*D106</f>
        <v>0</v>
      </c>
      <c r="I106" s="3">
        <f t="shared" ref="I106:I110" si="27">F106-H106</f>
        <v>0</v>
      </c>
      <c r="J106" s="135"/>
      <c r="K106" s="2"/>
      <c r="L106" s="1"/>
    </row>
    <row r="107" spans="1:12">
      <c r="A107" s="11"/>
      <c r="B107" s="1"/>
      <c r="C107" s="1"/>
      <c r="D107" s="2"/>
      <c r="E107" s="32">
        <v>0.15</v>
      </c>
      <c r="F107" s="2">
        <f t="shared" si="25"/>
        <v>0</v>
      </c>
      <c r="G107" s="41">
        <v>0.05</v>
      </c>
      <c r="H107" s="3">
        <f t="shared" si="26"/>
        <v>0</v>
      </c>
      <c r="I107" s="3">
        <f t="shared" si="27"/>
        <v>0</v>
      </c>
      <c r="J107" s="135"/>
      <c r="K107" s="2"/>
      <c r="L107" s="1"/>
    </row>
    <row r="108" spans="1:12">
      <c r="A108" s="11"/>
      <c r="B108" s="1"/>
      <c r="C108" s="1"/>
      <c r="D108" s="2"/>
      <c r="E108" s="32">
        <v>0.15</v>
      </c>
      <c r="F108" s="2">
        <f t="shared" si="25"/>
        <v>0</v>
      </c>
      <c r="G108" s="41">
        <v>0.05</v>
      </c>
      <c r="H108" s="3">
        <f t="shared" si="26"/>
        <v>0</v>
      </c>
      <c r="I108" s="3">
        <f t="shared" si="27"/>
        <v>0</v>
      </c>
      <c r="J108" s="135"/>
      <c r="K108" s="2"/>
      <c r="L108" s="1"/>
    </row>
    <row r="109" spans="1:12">
      <c r="A109" s="11"/>
      <c r="B109" s="1"/>
      <c r="C109" s="1"/>
      <c r="D109" s="2"/>
      <c r="E109" s="32">
        <v>0.15</v>
      </c>
      <c r="F109" s="2">
        <f t="shared" si="25"/>
        <v>0</v>
      </c>
      <c r="G109" s="41">
        <v>0.05</v>
      </c>
      <c r="H109" s="3">
        <f t="shared" si="26"/>
        <v>0</v>
      </c>
      <c r="I109" s="3">
        <f t="shared" si="27"/>
        <v>0</v>
      </c>
      <c r="J109" s="135"/>
      <c r="K109" s="2"/>
      <c r="L109" s="1"/>
    </row>
    <row r="110" spans="1:12" ht="16" thickBot="1">
      <c r="A110" s="13"/>
      <c r="B110" s="4"/>
      <c r="C110" s="4"/>
      <c r="D110" s="5"/>
      <c r="E110" s="33">
        <v>0.15</v>
      </c>
      <c r="F110" s="5">
        <f t="shared" si="25"/>
        <v>0</v>
      </c>
      <c r="G110" s="118">
        <v>0.05</v>
      </c>
      <c r="H110" s="44">
        <f t="shared" si="26"/>
        <v>0</v>
      </c>
      <c r="I110" s="44">
        <f t="shared" si="27"/>
        <v>0</v>
      </c>
      <c r="J110" s="143"/>
      <c r="K110" s="5"/>
      <c r="L110" s="4"/>
    </row>
    <row r="111" spans="1:12" ht="16" thickBot="1">
      <c r="A111" s="8" t="s">
        <v>66</v>
      </c>
      <c r="B111" s="9"/>
      <c r="C111" s="9"/>
      <c r="D111" s="10">
        <f>SUM(D105:D110)</f>
        <v>0</v>
      </c>
      <c r="E111" s="10"/>
      <c r="F111" s="10">
        <f>SUM(F105:F110)</f>
        <v>0</v>
      </c>
      <c r="G111" s="10"/>
      <c r="H111" s="10">
        <f>SUM(H105:H110)</f>
        <v>0</v>
      </c>
      <c r="I111" s="10">
        <f>SUM(I105:I110)</f>
        <v>0</v>
      </c>
      <c r="J111" s="131"/>
      <c r="K111" s="132">
        <f>J185</f>
        <v>77600</v>
      </c>
      <c r="L111" s="133">
        <f>D111-K111</f>
        <v>-77600</v>
      </c>
    </row>
    <row r="112" spans="1:12">
      <c r="A112" s="11"/>
      <c r="B112" s="1"/>
      <c r="C112" s="1"/>
      <c r="D112" s="2"/>
      <c r="E112" s="32"/>
      <c r="F112" s="2"/>
      <c r="G112" s="32"/>
      <c r="H112" s="3"/>
      <c r="I112" s="3"/>
      <c r="J112" s="135"/>
      <c r="K112" s="7"/>
      <c r="L112" s="6"/>
    </row>
    <row r="113" spans="1:12">
      <c r="A113" s="89" t="s">
        <v>67</v>
      </c>
      <c r="B113" s="1"/>
      <c r="C113" s="1"/>
      <c r="D113" s="2"/>
      <c r="E113" s="32">
        <v>0.15</v>
      </c>
      <c r="F113" s="2">
        <f>E113*D113</f>
        <v>0</v>
      </c>
      <c r="G113" s="41">
        <v>0.1</v>
      </c>
      <c r="H113" s="3">
        <f>G113*D113</f>
        <v>0</v>
      </c>
      <c r="I113" s="3">
        <f>F113-H113</f>
        <v>0</v>
      </c>
      <c r="J113" s="135"/>
      <c r="K113" s="2"/>
      <c r="L113" s="1"/>
    </row>
    <row r="114" spans="1:12">
      <c r="A114" s="11"/>
      <c r="B114" s="1"/>
      <c r="C114" s="1"/>
      <c r="D114" s="2"/>
      <c r="E114" s="32">
        <v>0.15</v>
      </c>
      <c r="F114" s="2">
        <f t="shared" ref="F114:F118" si="28">E114*D114</f>
        <v>0</v>
      </c>
      <c r="G114" s="41">
        <v>0.1</v>
      </c>
      <c r="H114" s="3">
        <f t="shared" ref="H114:H118" si="29">G114*D114</f>
        <v>0</v>
      </c>
      <c r="I114" s="3">
        <f t="shared" ref="I114:I118" si="30">F114-H114</f>
        <v>0</v>
      </c>
      <c r="J114" s="135"/>
      <c r="K114" s="2"/>
      <c r="L114" s="1"/>
    </row>
    <row r="115" spans="1:12">
      <c r="A115" s="11"/>
      <c r="B115" s="1"/>
      <c r="C115" s="1"/>
      <c r="D115" s="2"/>
      <c r="E115" s="32">
        <v>0.15</v>
      </c>
      <c r="F115" s="2">
        <f t="shared" si="28"/>
        <v>0</v>
      </c>
      <c r="G115" s="41">
        <v>0.1</v>
      </c>
      <c r="H115" s="3">
        <f t="shared" si="29"/>
        <v>0</v>
      </c>
      <c r="I115" s="3">
        <f t="shared" si="30"/>
        <v>0</v>
      </c>
      <c r="J115" s="135"/>
      <c r="K115" s="2"/>
      <c r="L115" s="1"/>
    </row>
    <row r="116" spans="1:12">
      <c r="A116" s="11"/>
      <c r="B116" s="1"/>
      <c r="C116" s="1"/>
      <c r="D116" s="2"/>
      <c r="E116" s="32">
        <v>0.15</v>
      </c>
      <c r="F116" s="2">
        <f t="shared" si="28"/>
        <v>0</v>
      </c>
      <c r="G116" s="41">
        <v>0.1</v>
      </c>
      <c r="H116" s="3">
        <f t="shared" si="29"/>
        <v>0</v>
      </c>
      <c r="I116" s="3">
        <f t="shared" si="30"/>
        <v>0</v>
      </c>
      <c r="J116" s="135"/>
      <c r="K116" s="2"/>
      <c r="L116" s="1"/>
    </row>
    <row r="117" spans="1:12">
      <c r="A117" s="11"/>
      <c r="B117" s="1"/>
      <c r="C117" s="1"/>
      <c r="D117" s="2"/>
      <c r="E117" s="32">
        <v>0.15</v>
      </c>
      <c r="F117" s="2">
        <f t="shared" si="28"/>
        <v>0</v>
      </c>
      <c r="G117" s="41">
        <v>0.1</v>
      </c>
      <c r="H117" s="3">
        <f t="shared" si="29"/>
        <v>0</v>
      </c>
      <c r="I117" s="3">
        <f t="shared" si="30"/>
        <v>0</v>
      </c>
      <c r="J117" s="135"/>
      <c r="K117" s="2"/>
      <c r="L117" s="1"/>
    </row>
    <row r="118" spans="1:12" ht="16" thickBot="1">
      <c r="A118" s="13"/>
      <c r="B118" s="4"/>
      <c r="C118" s="4"/>
      <c r="D118" s="5"/>
      <c r="E118" s="33">
        <v>0.15</v>
      </c>
      <c r="F118" s="5">
        <f t="shared" si="28"/>
        <v>0</v>
      </c>
      <c r="G118" s="41">
        <v>0.1</v>
      </c>
      <c r="H118" s="44">
        <f t="shared" si="29"/>
        <v>0</v>
      </c>
      <c r="I118" s="44">
        <f t="shared" si="30"/>
        <v>0</v>
      </c>
      <c r="J118" s="143"/>
      <c r="K118" s="5"/>
      <c r="L118" s="4"/>
    </row>
    <row r="119" spans="1:12" ht="16" thickBot="1">
      <c r="A119" s="8" t="s">
        <v>68</v>
      </c>
      <c r="B119" s="9"/>
      <c r="C119" s="9"/>
      <c r="D119" s="10">
        <f>SUM(D113:D118)</f>
        <v>0</v>
      </c>
      <c r="E119" s="10"/>
      <c r="F119" s="10">
        <f>SUM(F113:F118)</f>
        <v>0</v>
      </c>
      <c r="G119" s="10"/>
      <c r="H119" s="10">
        <f>SUM(H113:H118)</f>
        <v>0</v>
      </c>
      <c r="I119" s="10">
        <f>SUM(I113:I118)</f>
        <v>0</v>
      </c>
      <c r="J119" s="131"/>
      <c r="K119" s="132">
        <f>J187</f>
        <v>30000</v>
      </c>
      <c r="L119" s="133">
        <f>D119-K119</f>
        <v>-30000</v>
      </c>
    </row>
    <row r="120" spans="1:12">
      <c r="A120" s="11"/>
      <c r="B120" s="1"/>
      <c r="C120" s="1"/>
      <c r="D120" s="2"/>
      <c r="E120" s="32"/>
      <c r="F120" s="2"/>
      <c r="G120" s="32"/>
      <c r="H120" s="1"/>
      <c r="I120" s="3"/>
      <c r="J120" s="135"/>
      <c r="K120" s="7"/>
      <c r="L120" s="6"/>
    </row>
    <row r="121" spans="1:12">
      <c r="A121" s="89" t="s">
        <v>69</v>
      </c>
      <c r="B121" s="1"/>
      <c r="C121" s="1"/>
      <c r="D121" s="2"/>
      <c r="E121" s="32">
        <v>0.15</v>
      </c>
      <c r="F121" s="2">
        <f>E121*D121</f>
        <v>0</v>
      </c>
      <c r="G121" s="41">
        <v>0.03</v>
      </c>
      <c r="H121" s="3">
        <f>G121*D121</f>
        <v>0</v>
      </c>
      <c r="I121" s="3">
        <f>F121-H121</f>
        <v>0</v>
      </c>
      <c r="J121" s="135"/>
      <c r="K121" s="2"/>
      <c r="L121" s="1"/>
    </row>
    <row r="122" spans="1:12">
      <c r="A122" s="11"/>
      <c r="B122" s="1"/>
      <c r="C122" s="1"/>
      <c r="D122" s="2"/>
      <c r="E122" s="32">
        <v>0.15</v>
      </c>
      <c r="F122" s="2">
        <f t="shared" ref="F122:F126" si="31">E122*D122</f>
        <v>0</v>
      </c>
      <c r="G122" s="41">
        <v>0.03</v>
      </c>
      <c r="H122" s="3">
        <f t="shared" ref="H122:H126" si="32">G122*D122</f>
        <v>0</v>
      </c>
      <c r="I122" s="3">
        <f t="shared" ref="I122:I126" si="33">F122-H122</f>
        <v>0</v>
      </c>
      <c r="J122" s="135"/>
      <c r="K122" s="2"/>
      <c r="L122" s="1"/>
    </row>
    <row r="123" spans="1:12">
      <c r="A123" s="11"/>
      <c r="B123" s="1"/>
      <c r="C123" s="1"/>
      <c r="D123" s="2"/>
      <c r="E123" s="32">
        <v>0.15</v>
      </c>
      <c r="F123" s="2">
        <f t="shared" si="31"/>
        <v>0</v>
      </c>
      <c r="G123" s="41">
        <v>0.03</v>
      </c>
      <c r="H123" s="3">
        <f t="shared" si="32"/>
        <v>0</v>
      </c>
      <c r="I123" s="3">
        <f t="shared" si="33"/>
        <v>0</v>
      </c>
      <c r="J123" s="135"/>
      <c r="K123" s="2"/>
      <c r="L123" s="1"/>
    </row>
    <row r="124" spans="1:12">
      <c r="A124" s="11"/>
      <c r="B124" s="1"/>
      <c r="C124" s="1"/>
      <c r="D124" s="2"/>
      <c r="E124" s="32">
        <v>0.15</v>
      </c>
      <c r="F124" s="2">
        <f t="shared" si="31"/>
        <v>0</v>
      </c>
      <c r="G124" s="41">
        <v>0.03</v>
      </c>
      <c r="H124" s="3">
        <f t="shared" si="32"/>
        <v>0</v>
      </c>
      <c r="I124" s="3">
        <f t="shared" si="33"/>
        <v>0</v>
      </c>
      <c r="J124" s="135"/>
      <c r="K124" s="2"/>
      <c r="L124" s="1"/>
    </row>
    <row r="125" spans="1:12">
      <c r="A125" s="11"/>
      <c r="B125" s="1"/>
      <c r="C125" s="1"/>
      <c r="D125" s="2"/>
      <c r="E125" s="32">
        <v>0.15</v>
      </c>
      <c r="F125" s="2">
        <f t="shared" si="31"/>
        <v>0</v>
      </c>
      <c r="G125" s="41">
        <v>0.03</v>
      </c>
      <c r="H125" s="3">
        <f t="shared" si="32"/>
        <v>0</v>
      </c>
      <c r="I125" s="3">
        <f t="shared" si="33"/>
        <v>0</v>
      </c>
      <c r="J125" s="135"/>
      <c r="K125" s="2"/>
      <c r="L125" s="1"/>
    </row>
    <row r="126" spans="1:12" ht="16" thickBot="1">
      <c r="A126" s="13"/>
      <c r="B126" s="4"/>
      <c r="C126" s="4"/>
      <c r="D126" s="5"/>
      <c r="E126" s="33">
        <v>0.15</v>
      </c>
      <c r="F126" s="5">
        <f t="shared" si="31"/>
        <v>0</v>
      </c>
      <c r="G126" s="41">
        <v>0.03</v>
      </c>
      <c r="H126" s="44">
        <f t="shared" si="32"/>
        <v>0</v>
      </c>
      <c r="I126" s="44">
        <f t="shared" si="33"/>
        <v>0</v>
      </c>
      <c r="J126" s="143"/>
      <c r="K126" s="5"/>
      <c r="L126" s="4"/>
    </row>
    <row r="127" spans="1:12" ht="16" thickBot="1">
      <c r="A127" s="8" t="s">
        <v>70</v>
      </c>
      <c r="B127" s="9"/>
      <c r="C127" s="9"/>
      <c r="D127" s="10">
        <f>SUM(D121:D126)</f>
        <v>0</v>
      </c>
      <c r="E127" s="10"/>
      <c r="F127" s="10">
        <f>SUM(F121:F126)</f>
        <v>0</v>
      </c>
      <c r="G127" s="10"/>
      <c r="H127" s="10">
        <f>SUM(H121:H126)</f>
        <v>0</v>
      </c>
      <c r="I127" s="10">
        <f>SUM(I121:I126)</f>
        <v>0</v>
      </c>
      <c r="J127" s="131"/>
      <c r="K127" s="132">
        <f>J211</f>
        <v>15000</v>
      </c>
      <c r="L127" s="133">
        <f>D127-K127</f>
        <v>-15000</v>
      </c>
    </row>
    <row r="128" spans="1:12">
      <c r="A128" s="11"/>
      <c r="B128" s="1"/>
      <c r="C128" s="1"/>
      <c r="D128" s="2"/>
      <c r="E128" s="32"/>
      <c r="F128" s="2"/>
      <c r="G128" s="32"/>
      <c r="H128" s="1"/>
      <c r="I128" s="3"/>
      <c r="J128" s="135"/>
      <c r="K128" s="7"/>
      <c r="L128" s="6"/>
    </row>
    <row r="129" spans="1:12">
      <c r="A129" s="89" t="s">
        <v>71</v>
      </c>
      <c r="B129" s="1"/>
      <c r="C129" s="1"/>
      <c r="D129" s="2"/>
      <c r="E129" s="32">
        <v>7.0000000000000007E-2</v>
      </c>
      <c r="F129" s="2">
        <f>E129*D129</f>
        <v>0</v>
      </c>
      <c r="G129" s="41">
        <v>0.03</v>
      </c>
      <c r="H129" s="3">
        <f>G129*D129</f>
        <v>0</v>
      </c>
      <c r="I129" s="3">
        <f>F129-H129</f>
        <v>0</v>
      </c>
      <c r="J129" s="135"/>
      <c r="K129" s="2"/>
      <c r="L129" s="1"/>
    </row>
    <row r="130" spans="1:12">
      <c r="A130" s="11"/>
      <c r="B130" s="1"/>
      <c r="C130" s="1"/>
      <c r="D130" s="2"/>
      <c r="E130" s="32">
        <v>7.0000000000000007E-2</v>
      </c>
      <c r="F130" s="2">
        <f t="shared" ref="F130:F134" si="34">E130*D130</f>
        <v>0</v>
      </c>
      <c r="G130" s="41">
        <v>0.03</v>
      </c>
      <c r="H130" s="3">
        <f t="shared" ref="H130:H134" si="35">G130*D130</f>
        <v>0</v>
      </c>
      <c r="I130" s="3">
        <f t="shared" ref="I130:I134" si="36">F130-H130</f>
        <v>0</v>
      </c>
      <c r="J130" s="135"/>
      <c r="K130" s="2"/>
      <c r="L130" s="1"/>
    </row>
    <row r="131" spans="1:12">
      <c r="A131" s="11"/>
      <c r="B131" s="1"/>
      <c r="C131" s="1"/>
      <c r="D131" s="2"/>
      <c r="E131" s="32">
        <v>7.0000000000000007E-2</v>
      </c>
      <c r="F131" s="2">
        <f t="shared" si="34"/>
        <v>0</v>
      </c>
      <c r="G131" s="41">
        <v>0.03</v>
      </c>
      <c r="H131" s="3">
        <f t="shared" si="35"/>
        <v>0</v>
      </c>
      <c r="I131" s="3">
        <f t="shared" si="36"/>
        <v>0</v>
      </c>
      <c r="J131" s="135"/>
      <c r="K131" s="2"/>
      <c r="L131" s="1"/>
    </row>
    <row r="132" spans="1:12">
      <c r="A132" s="11"/>
      <c r="B132" s="1"/>
      <c r="C132" s="1"/>
      <c r="D132" s="2"/>
      <c r="E132" s="32">
        <v>7.0000000000000007E-2</v>
      </c>
      <c r="F132" s="2">
        <f t="shared" si="34"/>
        <v>0</v>
      </c>
      <c r="G132" s="41">
        <v>0.03</v>
      </c>
      <c r="H132" s="3">
        <f t="shared" si="35"/>
        <v>0</v>
      </c>
      <c r="I132" s="3">
        <f t="shared" si="36"/>
        <v>0</v>
      </c>
      <c r="J132" s="135"/>
      <c r="K132" s="2"/>
      <c r="L132" s="1"/>
    </row>
    <row r="133" spans="1:12">
      <c r="A133" s="11"/>
      <c r="B133" s="1"/>
      <c r="C133" s="1"/>
      <c r="D133" s="2"/>
      <c r="E133" s="32">
        <v>7.0000000000000007E-2</v>
      </c>
      <c r="F133" s="2">
        <f t="shared" si="34"/>
        <v>0</v>
      </c>
      <c r="G133" s="41">
        <v>0.03</v>
      </c>
      <c r="H133" s="3">
        <f t="shared" si="35"/>
        <v>0</v>
      </c>
      <c r="I133" s="3">
        <f t="shared" si="36"/>
        <v>0</v>
      </c>
      <c r="J133" s="135"/>
      <c r="K133" s="2"/>
      <c r="L133" s="1"/>
    </row>
    <row r="134" spans="1:12" ht="16" thickBot="1">
      <c r="A134" s="13"/>
      <c r="B134" s="4"/>
      <c r="C134" s="4"/>
      <c r="D134" s="5"/>
      <c r="E134" s="32">
        <v>7.0000000000000007E-2</v>
      </c>
      <c r="F134" s="5">
        <f t="shared" si="34"/>
        <v>0</v>
      </c>
      <c r="G134" s="41">
        <v>0.03</v>
      </c>
      <c r="H134" s="44">
        <f t="shared" si="35"/>
        <v>0</v>
      </c>
      <c r="I134" s="44">
        <f t="shared" si="36"/>
        <v>0</v>
      </c>
      <c r="J134" s="143"/>
      <c r="K134" s="5"/>
      <c r="L134" s="4"/>
    </row>
    <row r="135" spans="1:12" ht="16" thickBot="1">
      <c r="A135" s="8" t="s">
        <v>72</v>
      </c>
      <c r="B135" s="9"/>
      <c r="C135" s="9"/>
      <c r="D135" s="10">
        <f>SUM(D129:D134)</f>
        <v>0</v>
      </c>
      <c r="E135" s="10"/>
      <c r="F135" s="10">
        <f>SUM(F129:F134)</f>
        <v>0</v>
      </c>
      <c r="G135" s="10"/>
      <c r="H135" s="10">
        <f>SUM(H129:H134)</f>
        <v>0</v>
      </c>
      <c r="I135" s="10">
        <f>SUM(I129:I134)</f>
        <v>0</v>
      </c>
      <c r="J135" s="131"/>
      <c r="K135" s="132">
        <f>J213</f>
        <v>70000</v>
      </c>
      <c r="L135" s="133">
        <f>D135-K135</f>
        <v>-70000</v>
      </c>
    </row>
    <row r="136" spans="1:12">
      <c r="A136" s="11"/>
      <c r="B136" s="1"/>
      <c r="C136" s="1"/>
      <c r="D136" s="2"/>
      <c r="E136" s="32"/>
      <c r="F136" s="2"/>
      <c r="G136" s="32"/>
      <c r="H136" s="1"/>
      <c r="I136" s="3"/>
      <c r="J136" s="135"/>
      <c r="K136" s="7"/>
      <c r="L136" s="6"/>
    </row>
    <row r="137" spans="1:12">
      <c r="A137" s="89" t="s">
        <v>73</v>
      </c>
      <c r="B137" s="1"/>
      <c r="C137" s="1"/>
      <c r="D137" s="2"/>
      <c r="E137" s="32">
        <v>0.15</v>
      </c>
      <c r="F137" s="2">
        <f>E137*D137</f>
        <v>0</v>
      </c>
      <c r="G137" s="41">
        <v>0.05</v>
      </c>
      <c r="H137" s="3">
        <f>G137*D137</f>
        <v>0</v>
      </c>
      <c r="I137" s="3">
        <f>F137-H137</f>
        <v>0</v>
      </c>
      <c r="J137" s="135"/>
      <c r="K137" s="2"/>
      <c r="L137" s="1"/>
    </row>
    <row r="138" spans="1:12">
      <c r="A138" s="11"/>
      <c r="B138" s="1"/>
      <c r="C138" s="1"/>
      <c r="D138" s="2"/>
      <c r="E138" s="32">
        <v>0.15</v>
      </c>
      <c r="F138" s="2">
        <f t="shared" ref="F138:F142" si="37">E138*D138</f>
        <v>0</v>
      </c>
      <c r="G138" s="41">
        <v>0.05</v>
      </c>
      <c r="H138" s="3">
        <f t="shared" ref="H138:H142" si="38">G138*D138</f>
        <v>0</v>
      </c>
      <c r="I138" s="3">
        <f t="shared" ref="I138:I142" si="39">F138-H138</f>
        <v>0</v>
      </c>
      <c r="J138" s="135"/>
      <c r="K138" s="2"/>
      <c r="L138" s="1"/>
    </row>
    <row r="139" spans="1:12">
      <c r="A139" s="11"/>
      <c r="B139" s="1"/>
      <c r="C139" s="1"/>
      <c r="D139" s="2"/>
      <c r="E139" s="32">
        <v>0.15</v>
      </c>
      <c r="F139" s="2">
        <f t="shared" si="37"/>
        <v>0</v>
      </c>
      <c r="G139" s="41">
        <v>0.05</v>
      </c>
      <c r="H139" s="3">
        <f t="shared" si="38"/>
        <v>0</v>
      </c>
      <c r="I139" s="3">
        <f t="shared" si="39"/>
        <v>0</v>
      </c>
      <c r="J139" s="135"/>
      <c r="K139" s="2"/>
      <c r="L139" s="1"/>
    </row>
    <row r="140" spans="1:12">
      <c r="A140" s="11"/>
      <c r="B140" s="1"/>
      <c r="C140" s="1"/>
      <c r="D140" s="2"/>
      <c r="E140" s="32">
        <v>0.15</v>
      </c>
      <c r="F140" s="2">
        <f t="shared" si="37"/>
        <v>0</v>
      </c>
      <c r="G140" s="41">
        <v>0.05</v>
      </c>
      <c r="H140" s="3">
        <f t="shared" si="38"/>
        <v>0</v>
      </c>
      <c r="I140" s="3">
        <f t="shared" si="39"/>
        <v>0</v>
      </c>
      <c r="J140" s="135"/>
      <c r="K140" s="2"/>
      <c r="L140" s="1"/>
    </row>
    <row r="141" spans="1:12">
      <c r="A141" s="11"/>
      <c r="B141" s="1"/>
      <c r="C141" s="1"/>
      <c r="D141" s="2"/>
      <c r="E141" s="32">
        <v>0.15</v>
      </c>
      <c r="F141" s="2">
        <f t="shared" si="37"/>
        <v>0</v>
      </c>
      <c r="G141" s="41">
        <v>0.05</v>
      </c>
      <c r="H141" s="3">
        <f t="shared" si="38"/>
        <v>0</v>
      </c>
      <c r="I141" s="3">
        <f t="shared" si="39"/>
        <v>0</v>
      </c>
      <c r="J141" s="135"/>
      <c r="K141" s="2"/>
      <c r="L141" s="1"/>
    </row>
    <row r="142" spans="1:12" ht="16" thickBot="1">
      <c r="A142" s="13"/>
      <c r="B142" s="4"/>
      <c r="C142" s="4"/>
      <c r="D142" s="5"/>
      <c r="E142" s="33">
        <v>0.15</v>
      </c>
      <c r="F142" s="5">
        <f t="shared" si="37"/>
        <v>0</v>
      </c>
      <c r="G142" s="118">
        <v>0.05</v>
      </c>
      <c r="H142" s="44">
        <f t="shared" si="38"/>
        <v>0</v>
      </c>
      <c r="I142" s="44">
        <f t="shared" si="39"/>
        <v>0</v>
      </c>
      <c r="J142" s="143"/>
      <c r="K142" s="5"/>
      <c r="L142" s="4"/>
    </row>
    <row r="143" spans="1:12" ht="16" thickBot="1">
      <c r="A143" s="8" t="s">
        <v>74</v>
      </c>
      <c r="B143" s="9"/>
      <c r="C143" s="9"/>
      <c r="D143" s="10">
        <f>SUM(D137:D142)</f>
        <v>0</v>
      </c>
      <c r="E143" s="10"/>
      <c r="F143" s="10">
        <f>SUM(F137:F142)</f>
        <v>0</v>
      </c>
      <c r="G143" s="10"/>
      <c r="H143" s="10">
        <f>SUM(H137:H142)</f>
        <v>0</v>
      </c>
      <c r="I143" s="10">
        <f>SUM(I137:I142)</f>
        <v>0</v>
      </c>
      <c r="J143" s="131"/>
      <c r="K143" s="132">
        <f>J217</f>
        <v>90000</v>
      </c>
      <c r="L143" s="133">
        <f>D143-K143</f>
        <v>-90000</v>
      </c>
    </row>
    <row r="144" spans="1:12">
      <c r="A144" s="11"/>
      <c r="B144" s="1"/>
      <c r="C144" s="1"/>
      <c r="D144" s="2"/>
      <c r="E144" s="32"/>
      <c r="F144" s="2"/>
      <c r="G144" s="32"/>
      <c r="H144" s="1"/>
      <c r="I144" s="3"/>
      <c r="J144" s="135"/>
      <c r="K144" s="7"/>
      <c r="L144" s="6"/>
    </row>
    <row r="145" spans="1:16">
      <c r="A145" s="11"/>
      <c r="B145" s="1"/>
      <c r="C145" s="1"/>
      <c r="D145" s="2"/>
      <c r="E145" s="32"/>
      <c r="F145" s="2"/>
      <c r="G145" s="32"/>
      <c r="H145" s="1"/>
      <c r="I145" s="3"/>
      <c r="J145" s="135"/>
      <c r="K145" s="2"/>
      <c r="L145" s="1"/>
    </row>
    <row r="146" spans="1:16">
      <c r="A146" s="11"/>
      <c r="B146" s="1"/>
      <c r="C146" s="1"/>
      <c r="D146" s="2"/>
      <c r="E146" s="32"/>
      <c r="F146" s="2"/>
      <c r="G146" s="32"/>
      <c r="H146" s="1"/>
      <c r="I146" s="3"/>
      <c r="J146" s="135"/>
      <c r="K146" s="2"/>
      <c r="L146" s="1"/>
    </row>
    <row r="147" spans="1:16" ht="16" thickBot="1">
      <c r="A147" s="122" t="s">
        <v>75</v>
      </c>
      <c r="B147" s="123"/>
      <c r="C147" s="123"/>
      <c r="D147" s="124">
        <f>D143+D135+D127+D119+D111+D103+D92+D84</f>
        <v>0</v>
      </c>
      <c r="E147" s="124"/>
      <c r="F147" s="124">
        <f t="shared" ref="F147:H147" si="40">F143+F135+F127+F119+F111+F103+F92+F84</f>
        <v>0</v>
      </c>
      <c r="G147" s="124"/>
      <c r="H147" s="124">
        <f t="shared" si="40"/>
        <v>0</v>
      </c>
      <c r="I147" s="124">
        <f>I143+I135+I127+I119+I111+I103+I92+I84</f>
        <v>0</v>
      </c>
      <c r="J147" s="124"/>
      <c r="K147" s="124">
        <f>K143+K135+K127+K119+K111+K103+K92+K84</f>
        <v>492600</v>
      </c>
      <c r="L147" s="124">
        <f t="shared" ref="L147" si="41">L143+L135+L127+L119+L111+L103+L92+L84</f>
        <v>-492600</v>
      </c>
    </row>
    <row r="148" spans="1:16" ht="16" thickBot="1"/>
    <row r="149" spans="1:16" s="87" customFormat="1" ht="32" thickBot="1">
      <c r="A149" s="257" t="s">
        <v>76</v>
      </c>
      <c r="B149" s="258"/>
      <c r="C149" s="258"/>
      <c r="D149" s="258"/>
      <c r="E149" s="258"/>
      <c r="F149" s="258"/>
      <c r="G149" s="258"/>
      <c r="H149" s="258"/>
      <c r="I149" s="258"/>
      <c r="J149" s="259"/>
      <c r="K149" s="154" t="s">
        <v>7</v>
      </c>
      <c r="L149" s="155" t="s">
        <v>36</v>
      </c>
      <c r="M149"/>
      <c r="N149"/>
      <c r="O149"/>
      <c r="P149"/>
    </row>
    <row r="150" spans="1:16" s="20" customFormat="1" ht="35.25" customHeight="1" thickBot="1">
      <c r="A150" s="25" t="s">
        <v>37</v>
      </c>
      <c r="B150" s="28" t="s">
        <v>38</v>
      </c>
      <c r="C150" s="30" t="s">
        <v>9</v>
      </c>
      <c r="D150" s="28" t="s">
        <v>3</v>
      </c>
      <c r="E150" s="30" t="s">
        <v>46</v>
      </c>
      <c r="F150" s="30" t="s">
        <v>47</v>
      </c>
      <c r="G150" s="30" t="s">
        <v>48</v>
      </c>
      <c r="H150" s="28" t="s">
        <v>49</v>
      </c>
      <c r="I150" s="30" t="s">
        <v>43</v>
      </c>
      <c r="J150" s="150" t="s">
        <v>44</v>
      </c>
      <c r="K150" s="157"/>
      <c r="L150" s="29"/>
      <c r="M150"/>
      <c r="N150"/>
      <c r="O150"/>
      <c r="P150"/>
    </row>
    <row r="151" spans="1:16">
      <c r="A151" s="14"/>
      <c r="B151" s="6"/>
      <c r="C151" s="6"/>
      <c r="D151" s="7"/>
      <c r="E151" s="31"/>
      <c r="F151" s="7"/>
      <c r="G151" s="36"/>
      <c r="H151" s="16"/>
      <c r="I151" s="16"/>
      <c r="J151" s="156"/>
      <c r="K151" s="7"/>
      <c r="L151" s="6"/>
    </row>
    <row r="152" spans="1:16">
      <c r="A152" s="89" t="s">
        <v>77</v>
      </c>
      <c r="B152" s="1"/>
      <c r="C152" s="1"/>
      <c r="D152" s="2"/>
      <c r="E152" s="32">
        <v>0.15</v>
      </c>
      <c r="F152" s="2">
        <f>E152*D152</f>
        <v>0</v>
      </c>
      <c r="G152" s="41">
        <v>0.05</v>
      </c>
      <c r="H152" s="3">
        <f>G152*D152</f>
        <v>0</v>
      </c>
      <c r="I152" s="3">
        <f>F152-H152</f>
        <v>0</v>
      </c>
      <c r="J152" s="135"/>
      <c r="K152" s="2"/>
      <c r="L152" s="1"/>
    </row>
    <row r="153" spans="1:16">
      <c r="A153" s="11"/>
      <c r="B153" s="1"/>
      <c r="C153" s="1"/>
      <c r="D153" s="2"/>
      <c r="E153" s="32">
        <v>0.15</v>
      </c>
      <c r="F153" s="2">
        <f t="shared" ref="F153:F157" si="42">E153*D153</f>
        <v>0</v>
      </c>
      <c r="G153" s="41">
        <v>0.05</v>
      </c>
      <c r="H153" s="3">
        <f t="shared" ref="H153:H157" si="43">G153*D153</f>
        <v>0</v>
      </c>
      <c r="I153" s="3">
        <f t="shared" ref="I153:I157" si="44">F153-H153</f>
        <v>0</v>
      </c>
      <c r="J153" s="135"/>
      <c r="K153" s="2"/>
      <c r="L153" s="1"/>
    </row>
    <row r="154" spans="1:16">
      <c r="A154" s="11"/>
      <c r="B154" s="1"/>
      <c r="C154" s="1"/>
      <c r="D154" s="2"/>
      <c r="E154" s="32">
        <v>0.15</v>
      </c>
      <c r="F154" s="2">
        <f t="shared" si="42"/>
        <v>0</v>
      </c>
      <c r="G154" s="41">
        <v>0.05</v>
      </c>
      <c r="H154" s="3">
        <f t="shared" si="43"/>
        <v>0</v>
      </c>
      <c r="I154" s="3">
        <f t="shared" si="44"/>
        <v>0</v>
      </c>
      <c r="J154" s="135"/>
      <c r="K154" s="2"/>
      <c r="L154" s="1"/>
    </row>
    <row r="155" spans="1:16">
      <c r="A155" s="11"/>
      <c r="B155" s="1"/>
      <c r="C155" s="1"/>
      <c r="D155" s="2"/>
      <c r="E155" s="32">
        <v>0.15</v>
      </c>
      <c r="F155" s="2">
        <f t="shared" si="42"/>
        <v>0</v>
      </c>
      <c r="G155" s="41">
        <v>0.05</v>
      </c>
      <c r="H155" s="3">
        <f t="shared" si="43"/>
        <v>0</v>
      </c>
      <c r="I155" s="3">
        <f t="shared" si="44"/>
        <v>0</v>
      </c>
      <c r="J155" s="135"/>
      <c r="K155" s="2"/>
      <c r="L155" s="1"/>
    </row>
    <row r="156" spans="1:16">
      <c r="A156" s="11"/>
      <c r="B156" s="1"/>
      <c r="C156" s="1"/>
      <c r="D156" s="2"/>
      <c r="E156" s="32">
        <v>0.15</v>
      </c>
      <c r="F156" s="2">
        <f t="shared" si="42"/>
        <v>0</v>
      </c>
      <c r="G156" s="41">
        <v>0.05</v>
      </c>
      <c r="H156" s="3">
        <f t="shared" si="43"/>
        <v>0</v>
      </c>
      <c r="I156" s="3">
        <f t="shared" si="44"/>
        <v>0</v>
      </c>
      <c r="J156" s="135"/>
      <c r="K156" s="2"/>
      <c r="L156" s="1"/>
    </row>
    <row r="157" spans="1:16" ht="16" thickBot="1">
      <c r="A157" s="13"/>
      <c r="B157" s="4"/>
      <c r="C157" s="4"/>
      <c r="D157" s="5"/>
      <c r="E157" s="33">
        <v>0.15</v>
      </c>
      <c r="F157" s="5">
        <f t="shared" si="42"/>
        <v>0</v>
      </c>
      <c r="G157" s="118">
        <v>0.05</v>
      </c>
      <c r="H157" s="44">
        <f t="shared" si="43"/>
        <v>0</v>
      </c>
      <c r="I157" s="44">
        <f t="shared" si="44"/>
        <v>0</v>
      </c>
      <c r="J157" s="143"/>
      <c r="K157" s="5"/>
      <c r="L157" s="4"/>
    </row>
    <row r="158" spans="1:16" ht="16" thickBot="1">
      <c r="A158" s="8" t="s">
        <v>78</v>
      </c>
      <c r="B158" s="9"/>
      <c r="C158" s="9"/>
      <c r="D158" s="10">
        <f>SUM(D152:D157)</f>
        <v>0</v>
      </c>
      <c r="E158" s="10"/>
      <c r="F158" s="10">
        <f t="shared" ref="F158:I158" si="45">SUM(F152:F157)</f>
        <v>0</v>
      </c>
      <c r="G158" s="10"/>
      <c r="H158" s="10">
        <f t="shared" si="45"/>
        <v>0</v>
      </c>
      <c r="I158" s="10">
        <f t="shared" si="45"/>
        <v>0</v>
      </c>
      <c r="J158" s="131"/>
      <c r="K158" s="132">
        <f>J201</f>
        <v>30000</v>
      </c>
      <c r="L158" s="133">
        <f>D158-K158</f>
        <v>-30000</v>
      </c>
    </row>
    <row r="159" spans="1:16">
      <c r="A159" s="11"/>
      <c r="B159" s="1"/>
      <c r="C159" s="1"/>
      <c r="D159" s="2"/>
      <c r="E159" s="32"/>
      <c r="F159" s="2"/>
      <c r="G159" s="32"/>
      <c r="H159" s="1"/>
      <c r="I159" s="3"/>
      <c r="J159" s="135"/>
      <c r="K159" s="7"/>
      <c r="L159" s="6"/>
    </row>
    <row r="160" spans="1:16">
      <c r="A160" s="89" t="s">
        <v>79</v>
      </c>
      <c r="B160" s="1"/>
      <c r="C160" s="1"/>
      <c r="D160" s="2"/>
      <c r="E160" s="32">
        <v>0.15</v>
      </c>
      <c r="F160" s="2">
        <f>E160*D160</f>
        <v>0</v>
      </c>
      <c r="G160" s="41">
        <v>0.05</v>
      </c>
      <c r="H160" s="3">
        <f>G160*D160</f>
        <v>0</v>
      </c>
      <c r="I160" s="3">
        <f>F160-H160</f>
        <v>0</v>
      </c>
      <c r="J160" s="135"/>
      <c r="K160" s="2"/>
      <c r="L160" s="1"/>
    </row>
    <row r="161" spans="1:12">
      <c r="A161" s="11"/>
      <c r="B161" s="1"/>
      <c r="C161" s="1"/>
      <c r="D161" s="2"/>
      <c r="E161" s="32">
        <v>0.15</v>
      </c>
      <c r="F161" s="2">
        <f t="shared" ref="F161:F165" si="46">E161*D161</f>
        <v>0</v>
      </c>
      <c r="G161" s="41">
        <v>0.05</v>
      </c>
      <c r="H161" s="3">
        <f t="shared" ref="H161:H165" si="47">G161*D161</f>
        <v>0</v>
      </c>
      <c r="I161" s="3">
        <f t="shared" ref="I161:I165" si="48">F161-H161</f>
        <v>0</v>
      </c>
      <c r="J161" s="135"/>
      <c r="K161" s="2"/>
      <c r="L161" s="1"/>
    </row>
    <row r="162" spans="1:12">
      <c r="A162" s="11"/>
      <c r="B162" s="1"/>
      <c r="C162" s="1"/>
      <c r="D162" s="2"/>
      <c r="E162" s="32">
        <v>0.15</v>
      </c>
      <c r="F162" s="2">
        <f t="shared" si="46"/>
        <v>0</v>
      </c>
      <c r="G162" s="41">
        <v>0.05</v>
      </c>
      <c r="H162" s="3">
        <f t="shared" si="47"/>
        <v>0</v>
      </c>
      <c r="I162" s="3">
        <f t="shared" si="48"/>
        <v>0</v>
      </c>
      <c r="J162" s="135"/>
      <c r="K162" s="2"/>
      <c r="L162" s="1"/>
    </row>
    <row r="163" spans="1:12">
      <c r="A163" s="11"/>
      <c r="B163" s="1"/>
      <c r="C163" s="1"/>
      <c r="D163" s="2"/>
      <c r="E163" s="32">
        <v>0.15</v>
      </c>
      <c r="F163" s="2">
        <f t="shared" si="46"/>
        <v>0</v>
      </c>
      <c r="G163" s="41">
        <v>0.05</v>
      </c>
      <c r="H163" s="3">
        <f t="shared" si="47"/>
        <v>0</v>
      </c>
      <c r="I163" s="3">
        <f t="shared" si="48"/>
        <v>0</v>
      </c>
      <c r="J163" s="135"/>
      <c r="K163" s="2"/>
      <c r="L163" s="1"/>
    </row>
    <row r="164" spans="1:12">
      <c r="A164" s="11"/>
      <c r="B164" s="1"/>
      <c r="C164" s="1"/>
      <c r="D164" s="2"/>
      <c r="E164" s="32">
        <v>0.15</v>
      </c>
      <c r="F164" s="2">
        <f t="shared" si="46"/>
        <v>0</v>
      </c>
      <c r="G164" s="41">
        <v>0.05</v>
      </c>
      <c r="H164" s="3">
        <f t="shared" si="47"/>
        <v>0</v>
      </c>
      <c r="I164" s="3">
        <f t="shared" si="48"/>
        <v>0</v>
      </c>
      <c r="J164" s="135"/>
      <c r="K164" s="2"/>
      <c r="L164" s="1"/>
    </row>
    <row r="165" spans="1:12" ht="16" thickBot="1">
      <c r="A165" s="13"/>
      <c r="B165" s="4"/>
      <c r="C165" s="4"/>
      <c r="D165" s="5"/>
      <c r="E165" s="33">
        <v>0.15</v>
      </c>
      <c r="F165" s="5">
        <f t="shared" si="46"/>
        <v>0</v>
      </c>
      <c r="G165" s="118">
        <v>0.05</v>
      </c>
      <c r="H165" s="44">
        <f t="shared" si="47"/>
        <v>0</v>
      </c>
      <c r="I165" s="44">
        <f t="shared" si="48"/>
        <v>0</v>
      </c>
      <c r="J165" s="143"/>
      <c r="K165" s="5"/>
      <c r="L165" s="4"/>
    </row>
    <row r="166" spans="1:12" ht="16" thickBot="1">
      <c r="A166" s="8" t="s">
        <v>80</v>
      </c>
      <c r="B166" s="9"/>
      <c r="C166" s="9"/>
      <c r="D166" s="10">
        <f>SUM(D160:D165)</f>
        <v>0</v>
      </c>
      <c r="E166" s="10"/>
      <c r="F166" s="10">
        <f>SUM(F160:F165)</f>
        <v>0</v>
      </c>
      <c r="G166" s="10"/>
      <c r="H166" s="10">
        <f t="shared" ref="H166:I166" si="49">SUM(H160:H165)</f>
        <v>0</v>
      </c>
      <c r="I166" s="10">
        <f t="shared" si="49"/>
        <v>0</v>
      </c>
      <c r="J166" s="131"/>
      <c r="K166" s="132">
        <f>J205</f>
        <v>25000</v>
      </c>
      <c r="L166" s="133">
        <f>D166-K166</f>
        <v>-25000</v>
      </c>
    </row>
    <row r="167" spans="1:12">
      <c r="A167" s="11"/>
      <c r="B167" s="1"/>
      <c r="C167" s="1"/>
      <c r="D167" s="2"/>
      <c r="E167" s="32"/>
      <c r="F167" s="2"/>
      <c r="G167" s="32"/>
      <c r="H167" s="1"/>
      <c r="I167" s="3"/>
      <c r="J167" s="135"/>
      <c r="K167" s="7"/>
      <c r="L167" s="6"/>
    </row>
    <row r="168" spans="1:12">
      <c r="A168" s="89" t="s">
        <v>81</v>
      </c>
      <c r="B168" s="1"/>
      <c r="C168" s="1"/>
      <c r="D168" s="2"/>
      <c r="E168" s="32">
        <v>0.15</v>
      </c>
      <c r="F168" s="2">
        <f>E168*D168</f>
        <v>0</v>
      </c>
      <c r="G168" s="41">
        <v>0.05</v>
      </c>
      <c r="H168" s="3">
        <f>G168*D168</f>
        <v>0</v>
      </c>
      <c r="I168" s="3">
        <f>F168-H168</f>
        <v>0</v>
      </c>
      <c r="J168" s="135"/>
      <c r="K168" s="2"/>
      <c r="L168" s="1"/>
    </row>
    <row r="169" spans="1:12">
      <c r="A169" s="11"/>
      <c r="B169" s="1"/>
      <c r="C169" s="1"/>
      <c r="D169" s="2"/>
      <c r="E169" s="32">
        <v>0.15</v>
      </c>
      <c r="F169" s="2">
        <f t="shared" ref="F169:F173" si="50">E169*D169</f>
        <v>0</v>
      </c>
      <c r="G169" s="41">
        <v>0.05</v>
      </c>
      <c r="H169" s="3">
        <f t="shared" ref="H169:H173" si="51">G169*D169</f>
        <v>0</v>
      </c>
      <c r="I169" s="3">
        <f t="shared" ref="I169:I173" si="52">F169-H169</f>
        <v>0</v>
      </c>
      <c r="J169" s="135"/>
      <c r="K169" s="2"/>
      <c r="L169" s="1"/>
    </row>
    <row r="170" spans="1:12">
      <c r="A170" s="11"/>
      <c r="B170" s="1"/>
      <c r="C170" s="1"/>
      <c r="D170" s="2"/>
      <c r="E170" s="32">
        <v>0.15</v>
      </c>
      <c r="F170" s="2">
        <f t="shared" si="50"/>
        <v>0</v>
      </c>
      <c r="G170" s="41">
        <v>0.05</v>
      </c>
      <c r="H170" s="3">
        <f t="shared" si="51"/>
        <v>0</v>
      </c>
      <c r="I170" s="3">
        <f t="shared" si="52"/>
        <v>0</v>
      </c>
      <c r="J170" s="135"/>
      <c r="K170" s="2"/>
      <c r="L170" s="1"/>
    </row>
    <row r="171" spans="1:12">
      <c r="A171" s="11"/>
      <c r="B171" s="1"/>
      <c r="C171" s="1"/>
      <c r="D171" s="2"/>
      <c r="E171" s="32">
        <v>0.15</v>
      </c>
      <c r="F171" s="2">
        <f t="shared" si="50"/>
        <v>0</v>
      </c>
      <c r="G171" s="41">
        <v>0.05</v>
      </c>
      <c r="H171" s="3">
        <f t="shared" si="51"/>
        <v>0</v>
      </c>
      <c r="I171" s="3">
        <f t="shared" si="52"/>
        <v>0</v>
      </c>
      <c r="J171" s="135"/>
      <c r="K171" s="2"/>
      <c r="L171" s="1"/>
    </row>
    <row r="172" spans="1:12">
      <c r="A172" s="11"/>
      <c r="B172" s="1"/>
      <c r="C172" s="1"/>
      <c r="D172" s="2"/>
      <c r="E172" s="32">
        <v>0.15</v>
      </c>
      <c r="F172" s="2">
        <f t="shared" si="50"/>
        <v>0</v>
      </c>
      <c r="G172" s="41">
        <v>0.05</v>
      </c>
      <c r="H172" s="3">
        <f t="shared" si="51"/>
        <v>0</v>
      </c>
      <c r="I172" s="3">
        <f t="shared" si="52"/>
        <v>0</v>
      </c>
      <c r="J172" s="135"/>
      <c r="K172" s="2"/>
      <c r="L172" s="1"/>
    </row>
    <row r="173" spans="1:12" ht="16" thickBot="1">
      <c r="A173" s="13"/>
      <c r="B173" s="4"/>
      <c r="C173" s="4"/>
      <c r="D173" s="5"/>
      <c r="E173" s="33">
        <v>0.15</v>
      </c>
      <c r="F173" s="5">
        <f t="shared" si="50"/>
        <v>0</v>
      </c>
      <c r="G173" s="118">
        <v>0.05</v>
      </c>
      <c r="H173" s="44">
        <f t="shared" si="51"/>
        <v>0</v>
      </c>
      <c r="I173" s="44">
        <f t="shared" si="52"/>
        <v>0</v>
      </c>
      <c r="J173" s="143"/>
      <c r="K173" s="2"/>
      <c r="L173" s="1"/>
    </row>
    <row r="174" spans="1:12" ht="16" thickBot="1">
      <c r="A174" s="8" t="s">
        <v>82</v>
      </c>
      <c r="B174" s="9"/>
      <c r="C174" s="9"/>
      <c r="D174" s="10">
        <f>SUM(D168:D173)</f>
        <v>0</v>
      </c>
      <c r="E174" s="10"/>
      <c r="F174" s="10">
        <f>SUM(F168:F173)</f>
        <v>0</v>
      </c>
      <c r="G174" s="10"/>
      <c r="H174" s="10">
        <f t="shared" ref="H174:I174" si="53">SUM(H168:H173)</f>
        <v>0</v>
      </c>
      <c r="I174" s="10">
        <f t="shared" si="53"/>
        <v>0</v>
      </c>
      <c r="J174" s="10"/>
      <c r="K174" s="10">
        <f>SUM(K168:K173)</f>
        <v>0</v>
      </c>
      <c r="L174" s="159">
        <f>SUM(L168:L173)</f>
        <v>0</v>
      </c>
    </row>
    <row r="175" spans="1:12">
      <c r="A175" s="19"/>
      <c r="B175" s="129"/>
      <c r="C175" s="129"/>
      <c r="D175" s="130"/>
      <c r="E175" s="130"/>
      <c r="F175" s="130"/>
      <c r="G175" s="130"/>
      <c r="H175" s="130"/>
      <c r="I175" s="130"/>
      <c r="J175" s="158"/>
      <c r="K175" s="7"/>
      <c r="L175" s="6"/>
    </row>
    <row r="176" spans="1:12" ht="16" thickBot="1">
      <c r="A176" s="13"/>
      <c r="B176" s="4"/>
      <c r="C176" s="4"/>
      <c r="D176" s="5"/>
      <c r="E176" s="33"/>
      <c r="F176" s="5"/>
      <c r="G176" s="33"/>
      <c r="H176" s="4"/>
      <c r="I176" s="44"/>
      <c r="J176" s="1"/>
      <c r="K176" s="2"/>
      <c r="L176" s="1"/>
    </row>
    <row r="177" spans="1:12" ht="16" thickBot="1">
      <c r="A177" s="119" t="s">
        <v>83</v>
      </c>
      <c r="B177" s="120"/>
      <c r="C177" s="120"/>
      <c r="D177" s="121">
        <f t="shared" ref="D177:I177" si="54">D166+D158+D174</f>
        <v>0</v>
      </c>
      <c r="E177" s="121">
        <f t="shared" si="54"/>
        <v>0</v>
      </c>
      <c r="F177" s="121">
        <f t="shared" si="54"/>
        <v>0</v>
      </c>
      <c r="G177" s="121">
        <f t="shared" si="54"/>
        <v>0</v>
      </c>
      <c r="H177" s="121">
        <f t="shared" si="54"/>
        <v>0</v>
      </c>
      <c r="I177" s="121">
        <f t="shared" si="54"/>
        <v>0</v>
      </c>
      <c r="J177" s="121"/>
      <c r="K177" s="121">
        <f t="shared" ref="K177:L177" si="55">K166+K158+K174</f>
        <v>55000</v>
      </c>
      <c r="L177" s="163">
        <f t="shared" si="55"/>
        <v>-55000</v>
      </c>
    </row>
    <row r="178" spans="1:12">
      <c r="A178" s="112"/>
      <c r="B178" s="112"/>
      <c r="C178" s="11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 ht="16" thickBot="1">
      <c r="A179" s="112"/>
      <c r="B179" s="112"/>
      <c r="C179" s="11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 ht="16" thickBot="1">
      <c r="A180" s="119" t="s">
        <v>84</v>
      </c>
      <c r="B180" s="120"/>
      <c r="C180" s="120"/>
      <c r="D180" s="121">
        <f>D177+D147+D73+D26</f>
        <v>0</v>
      </c>
      <c r="E180" s="121"/>
      <c r="F180" s="121">
        <f t="shared" ref="F180:L180" si="56">F177+F147+F73+F26</f>
        <v>0</v>
      </c>
      <c r="G180" s="121"/>
      <c r="H180" s="121">
        <f t="shared" si="56"/>
        <v>0</v>
      </c>
      <c r="I180" s="121">
        <f t="shared" si="56"/>
        <v>0</v>
      </c>
      <c r="J180" s="121">
        <f t="shared" si="56"/>
        <v>0</v>
      </c>
      <c r="K180" s="121">
        <f t="shared" si="56"/>
        <v>1707600</v>
      </c>
      <c r="L180" s="121">
        <f t="shared" si="56"/>
        <v>-1707600</v>
      </c>
    </row>
    <row r="182" spans="1:12">
      <c r="A182" s="35" t="s">
        <v>2</v>
      </c>
      <c r="B182" s="35" t="s">
        <v>3</v>
      </c>
      <c r="C182" s="35" t="s">
        <v>4</v>
      </c>
      <c r="D182" s="35" t="s">
        <v>5</v>
      </c>
      <c r="E182" s="35" t="s">
        <v>6</v>
      </c>
      <c r="F182" s="35" t="s">
        <v>7</v>
      </c>
      <c r="G182" s="35" t="s">
        <v>8</v>
      </c>
      <c r="I182" s="114" t="s">
        <v>9</v>
      </c>
      <c r="J182" s="113" t="s">
        <v>3</v>
      </c>
      <c r="K182" s="113" t="s">
        <v>4</v>
      </c>
      <c r="L182" s="113" t="s">
        <v>10</v>
      </c>
    </row>
    <row r="183" spans="1:12">
      <c r="A183" s="18"/>
      <c r="B183" s="34">
        <f>D26</f>
        <v>0</v>
      </c>
      <c r="C183" s="34">
        <f>F26</f>
        <v>0</v>
      </c>
      <c r="D183" s="34">
        <f>G26</f>
        <v>0</v>
      </c>
      <c r="E183" s="34">
        <f>H26</f>
        <v>0</v>
      </c>
      <c r="F183" s="3">
        <f>K26</f>
        <v>600000</v>
      </c>
      <c r="G183" s="109">
        <f>L26</f>
        <v>-600000</v>
      </c>
      <c r="I183" s="272" t="s">
        <v>11</v>
      </c>
      <c r="J183" s="273">
        <v>600000</v>
      </c>
      <c r="K183" s="273" t="s">
        <v>12</v>
      </c>
      <c r="L183" s="273">
        <v>24000</v>
      </c>
    </row>
    <row r="184" spans="1:12">
      <c r="A184" s="18"/>
      <c r="B184" s="18"/>
      <c r="C184" s="1"/>
      <c r="D184" s="1"/>
      <c r="E184" s="1"/>
      <c r="F184" s="1"/>
      <c r="G184" s="1"/>
      <c r="I184" s="272"/>
      <c r="J184" s="273"/>
      <c r="K184" s="273"/>
      <c r="L184" s="273"/>
    </row>
    <row r="185" spans="1:12">
      <c r="A185" s="46" t="s">
        <v>13</v>
      </c>
      <c r="B185" s="46" t="s">
        <v>3</v>
      </c>
      <c r="C185" s="46" t="s">
        <v>4</v>
      </c>
      <c r="D185" s="46" t="s">
        <v>5</v>
      </c>
      <c r="E185" s="46" t="s">
        <v>6</v>
      </c>
      <c r="F185" s="46" t="s">
        <v>7</v>
      </c>
      <c r="G185" s="46" t="s">
        <v>8</v>
      </c>
      <c r="I185" s="272" t="s">
        <v>14</v>
      </c>
      <c r="J185" s="273">
        <v>77600</v>
      </c>
      <c r="K185" s="274"/>
      <c r="L185" s="273">
        <v>5820</v>
      </c>
    </row>
    <row r="186" spans="1:12">
      <c r="A186" s="18"/>
      <c r="B186" s="34">
        <f>D73</f>
        <v>0</v>
      </c>
      <c r="C186" s="3">
        <f>F73</f>
        <v>0</v>
      </c>
      <c r="D186" s="3">
        <f>H73</f>
        <v>0</v>
      </c>
      <c r="E186" s="3">
        <f>I73</f>
        <v>0</v>
      </c>
      <c r="F186" s="3">
        <f>K73</f>
        <v>560000</v>
      </c>
      <c r="G186" s="3">
        <f>L73</f>
        <v>-560000</v>
      </c>
      <c r="I186" s="272"/>
      <c r="J186" s="273"/>
      <c r="K186" s="274"/>
      <c r="L186" s="273"/>
    </row>
    <row r="187" spans="1:12">
      <c r="A187" s="18"/>
      <c r="B187" s="18"/>
      <c r="C187" s="1"/>
      <c r="D187" s="1"/>
      <c r="E187" s="1"/>
      <c r="F187" s="1"/>
      <c r="G187" s="1"/>
      <c r="I187" s="272" t="s">
        <v>15</v>
      </c>
      <c r="J187" s="273">
        <v>30000</v>
      </c>
      <c r="K187" s="274"/>
      <c r="L187" s="273">
        <v>3000</v>
      </c>
    </row>
    <row r="188" spans="1:12">
      <c r="A188" s="47" t="s">
        <v>16</v>
      </c>
      <c r="B188" s="47" t="s">
        <v>3</v>
      </c>
      <c r="C188" s="47" t="s">
        <v>4</v>
      </c>
      <c r="D188" s="47" t="s">
        <v>5</v>
      </c>
      <c r="E188" s="47" t="s">
        <v>6</v>
      </c>
      <c r="F188" s="47" t="s">
        <v>7</v>
      </c>
      <c r="G188" s="47" t="s">
        <v>8</v>
      </c>
      <c r="I188" s="272"/>
      <c r="J188" s="273"/>
      <c r="K188" s="274"/>
      <c r="L188" s="273"/>
    </row>
    <row r="189" spans="1:12">
      <c r="A189" s="18"/>
      <c r="B189" s="34">
        <f>D147</f>
        <v>0</v>
      </c>
      <c r="C189" s="3">
        <f>F147</f>
        <v>0</v>
      </c>
      <c r="D189" s="3">
        <f>H147</f>
        <v>0</v>
      </c>
      <c r="E189" s="3">
        <f>I147</f>
        <v>0</v>
      </c>
      <c r="F189" s="3">
        <f>K147</f>
        <v>492600</v>
      </c>
      <c r="G189" s="3">
        <f>L147</f>
        <v>-492600</v>
      </c>
      <c r="I189" s="272" t="s">
        <v>17</v>
      </c>
      <c r="J189" s="273">
        <v>70000</v>
      </c>
      <c r="K189" s="274"/>
      <c r="L189" s="273">
        <v>2100</v>
      </c>
    </row>
    <row r="190" spans="1:12">
      <c r="A190" s="1"/>
      <c r="B190" s="1"/>
      <c r="C190" s="1"/>
      <c r="D190" s="1"/>
      <c r="E190" s="1"/>
      <c r="F190" s="1"/>
      <c r="G190" s="1"/>
      <c r="I190" s="272"/>
      <c r="J190" s="273"/>
      <c r="K190" s="274"/>
      <c r="L190" s="273"/>
    </row>
    <row r="191" spans="1:12">
      <c r="A191" s="38" t="s">
        <v>18</v>
      </c>
      <c r="B191" s="38" t="s">
        <v>3</v>
      </c>
      <c r="C191" s="38" t="s">
        <v>4</v>
      </c>
      <c r="D191" s="38" t="s">
        <v>5</v>
      </c>
      <c r="E191" s="38" t="s">
        <v>6</v>
      </c>
      <c r="F191" s="38" t="s">
        <v>19</v>
      </c>
      <c r="G191" s="38" t="s">
        <v>8</v>
      </c>
      <c r="I191" s="272" t="s">
        <v>20</v>
      </c>
      <c r="J191" s="273">
        <v>50000</v>
      </c>
      <c r="K191" s="274"/>
      <c r="L191" s="273">
        <v>2500</v>
      </c>
    </row>
    <row r="192" spans="1:12">
      <c r="A192" s="1"/>
      <c r="B192" s="3">
        <f>D177</f>
        <v>0</v>
      </c>
      <c r="C192" s="3">
        <f>F177</f>
        <v>0</v>
      </c>
      <c r="D192" s="3">
        <f>H177</f>
        <v>0</v>
      </c>
      <c r="E192" s="3">
        <f>I177</f>
        <v>0</v>
      </c>
      <c r="F192" s="3">
        <f>K177</f>
        <v>55000</v>
      </c>
      <c r="G192" s="3">
        <f>L177</f>
        <v>-55000</v>
      </c>
      <c r="I192" s="272"/>
      <c r="J192" s="273"/>
      <c r="K192" s="274"/>
      <c r="L192" s="273"/>
    </row>
    <row r="193" spans="1:12">
      <c r="A193" s="1"/>
      <c r="B193" s="1"/>
      <c r="C193" s="1"/>
      <c r="D193" s="1"/>
      <c r="E193" s="1"/>
      <c r="F193" s="1"/>
      <c r="G193" s="1"/>
      <c r="I193" s="272" t="s">
        <v>21</v>
      </c>
      <c r="J193" s="273">
        <v>500000</v>
      </c>
      <c r="K193" s="274"/>
      <c r="L193" s="273">
        <v>17500</v>
      </c>
    </row>
    <row r="194" spans="1:12" ht="16">
      <c r="A194" s="106" t="s">
        <v>154</v>
      </c>
      <c r="B194" s="107" t="s">
        <v>3</v>
      </c>
      <c r="C194" s="107" t="s">
        <v>4</v>
      </c>
      <c r="D194" s="107" t="s">
        <v>5</v>
      </c>
      <c r="E194" s="107" t="s">
        <v>6</v>
      </c>
      <c r="F194" s="107" t="s">
        <v>7</v>
      </c>
      <c r="G194" s="107" t="s">
        <v>8</v>
      </c>
      <c r="I194" s="272"/>
      <c r="J194" s="273"/>
      <c r="K194" s="274"/>
      <c r="L194" s="273"/>
    </row>
    <row r="195" spans="1:12" s="45" customFormat="1" ht="16">
      <c r="A195" s="106" t="s">
        <v>23</v>
      </c>
      <c r="B195" s="108">
        <f>B189+B186+B183+B192</f>
        <v>0</v>
      </c>
      <c r="C195" s="108">
        <f t="shared" ref="C195:G195" si="57">C189+C186+C183+C192</f>
        <v>0</v>
      </c>
      <c r="D195" s="108">
        <f t="shared" si="57"/>
        <v>0</v>
      </c>
      <c r="E195" s="108">
        <f t="shared" si="57"/>
        <v>0</v>
      </c>
      <c r="F195" s="108">
        <f t="shared" si="57"/>
        <v>1707600</v>
      </c>
      <c r="G195" s="108">
        <f t="shared" si="57"/>
        <v>-1707600</v>
      </c>
      <c r="I195" s="272" t="s">
        <v>85</v>
      </c>
      <c r="J195" s="273">
        <v>10000</v>
      </c>
      <c r="K195" s="274"/>
      <c r="L195" s="273">
        <v>750</v>
      </c>
    </row>
    <row r="196" spans="1:12">
      <c r="I196" s="272"/>
      <c r="J196" s="273"/>
      <c r="K196" s="274"/>
      <c r="L196" s="273"/>
    </row>
    <row r="197" spans="1:12" ht="16" thickBot="1">
      <c r="I197" s="272" t="s">
        <v>86</v>
      </c>
      <c r="J197" s="273">
        <v>30000</v>
      </c>
      <c r="K197" s="274"/>
      <c r="L197" s="273">
        <v>2265</v>
      </c>
    </row>
    <row r="198" spans="1:12" ht="16" thickBot="1">
      <c r="A198" s="103" t="s">
        <v>155</v>
      </c>
      <c r="B198" s="104"/>
      <c r="C198" s="104"/>
      <c r="D198" s="105"/>
      <c r="I198" s="272"/>
      <c r="J198" s="273"/>
      <c r="K198" s="274"/>
      <c r="L198" s="273"/>
    </row>
    <row r="199" spans="1:12">
      <c r="A199" s="14"/>
      <c r="B199" s="6"/>
      <c r="C199" s="6"/>
      <c r="D199" s="15"/>
      <c r="I199" s="275" t="s">
        <v>88</v>
      </c>
      <c r="J199" s="273">
        <v>50000</v>
      </c>
      <c r="K199" s="273" t="s">
        <v>89</v>
      </c>
      <c r="L199" s="273">
        <v>1000</v>
      </c>
    </row>
    <row r="200" spans="1:12">
      <c r="A200" s="11" t="s">
        <v>90</v>
      </c>
      <c r="B200" s="2">
        <v>0</v>
      </c>
      <c r="C200" s="1">
        <v>12</v>
      </c>
      <c r="D200" s="98">
        <f>C200*B200</f>
        <v>0</v>
      </c>
      <c r="I200" s="275"/>
      <c r="J200" s="273"/>
      <c r="K200" s="273"/>
      <c r="L200" s="273"/>
    </row>
    <row r="201" spans="1:12">
      <c r="A201" s="11" t="s">
        <v>91</v>
      </c>
      <c r="B201" s="2">
        <v>0</v>
      </c>
      <c r="C201" s="1">
        <v>12</v>
      </c>
      <c r="D201" s="98">
        <f>C201*B201</f>
        <v>0</v>
      </c>
      <c r="I201" s="272" t="s">
        <v>92</v>
      </c>
      <c r="J201" s="273">
        <v>30000</v>
      </c>
      <c r="K201" s="274"/>
      <c r="L201" s="273">
        <v>1500</v>
      </c>
    </row>
    <row r="202" spans="1:12">
      <c r="A202" s="11" t="s">
        <v>10</v>
      </c>
      <c r="B202" s="3">
        <f>D195</f>
        <v>0</v>
      </c>
      <c r="C202" s="1">
        <v>1</v>
      </c>
      <c r="D202" s="98">
        <f>C202*B202</f>
        <v>0</v>
      </c>
      <c r="I202" s="272"/>
      <c r="J202" s="273"/>
      <c r="K202" s="274"/>
      <c r="L202" s="273"/>
    </row>
    <row r="203" spans="1:12">
      <c r="A203" s="11"/>
      <c r="B203" s="1"/>
      <c r="C203" s="1"/>
      <c r="D203" s="12"/>
      <c r="I203" s="275" t="s">
        <v>93</v>
      </c>
      <c r="J203" s="273">
        <v>20000</v>
      </c>
      <c r="K203" s="274"/>
      <c r="L203" s="273">
        <v>1500</v>
      </c>
    </row>
    <row r="204" spans="1:12">
      <c r="A204" s="11" t="s">
        <v>156</v>
      </c>
      <c r="B204" s="1"/>
      <c r="C204" s="1"/>
      <c r="D204" s="99">
        <f>SUM(D200:D203)</f>
        <v>0</v>
      </c>
      <c r="I204" s="275"/>
      <c r="J204" s="273"/>
      <c r="K204" s="274"/>
      <c r="L204" s="273"/>
    </row>
    <row r="205" spans="1:12">
      <c r="A205" s="11" t="s">
        <v>152</v>
      </c>
      <c r="B205" s="1"/>
      <c r="C205" s="1"/>
      <c r="D205" s="99">
        <f>E195</f>
        <v>0</v>
      </c>
      <c r="I205" s="272" t="s">
        <v>96</v>
      </c>
      <c r="J205" s="273">
        <v>25000</v>
      </c>
      <c r="K205" s="274"/>
      <c r="L205" s="273">
        <v>2500</v>
      </c>
    </row>
    <row r="206" spans="1:12">
      <c r="A206" s="11"/>
      <c r="B206" s="1"/>
      <c r="C206" s="1"/>
      <c r="D206" s="12"/>
      <c r="I206" s="272"/>
      <c r="J206" s="273"/>
      <c r="K206" s="274"/>
      <c r="L206" s="273"/>
    </row>
    <row r="207" spans="1:12" ht="16" thickBot="1">
      <c r="A207" s="100" t="s">
        <v>97</v>
      </c>
      <c r="B207" s="101"/>
      <c r="C207" s="101"/>
      <c r="D207" s="102">
        <f>D205-D204</f>
        <v>0</v>
      </c>
      <c r="I207" s="272" t="s">
        <v>60</v>
      </c>
      <c r="J207" s="273">
        <v>90000</v>
      </c>
      <c r="K207" s="274"/>
      <c r="L207" s="273">
        <v>4500</v>
      </c>
    </row>
    <row r="208" spans="1:12">
      <c r="I208" s="272"/>
      <c r="J208" s="273"/>
      <c r="K208" s="274"/>
      <c r="L208" s="273"/>
    </row>
    <row r="209" spans="1:12">
      <c r="I209" s="275" t="s">
        <v>98</v>
      </c>
      <c r="J209" s="273">
        <v>30000</v>
      </c>
      <c r="K209" s="274"/>
      <c r="L209" s="273">
        <v>750</v>
      </c>
    </row>
    <row r="210" spans="1:12">
      <c r="I210" s="275"/>
      <c r="J210" s="273"/>
      <c r="K210" s="274"/>
      <c r="L210" s="273"/>
    </row>
    <row r="211" spans="1:12" s="110" customFormat="1">
      <c r="A211"/>
      <c r="B211"/>
      <c r="C211"/>
      <c r="D211"/>
      <c r="E211"/>
      <c r="F211"/>
      <c r="I211" s="272" t="s">
        <v>99</v>
      </c>
      <c r="J211" s="273">
        <v>15000</v>
      </c>
      <c r="K211" s="274"/>
      <c r="L211" s="273">
        <v>450</v>
      </c>
    </row>
    <row r="212" spans="1:12" s="110" customFormat="1">
      <c r="A212"/>
      <c r="B212"/>
      <c r="C212"/>
      <c r="D212"/>
      <c r="E212"/>
      <c r="F212"/>
      <c r="I212" s="272"/>
      <c r="J212" s="273"/>
      <c r="K212" s="274"/>
      <c r="L212" s="273"/>
    </row>
    <row r="213" spans="1:12" s="110" customFormat="1">
      <c r="A213"/>
      <c r="B213"/>
      <c r="C213"/>
      <c r="D213"/>
      <c r="E213"/>
      <c r="F213"/>
      <c r="I213" s="272" t="s">
        <v>100</v>
      </c>
      <c r="J213" s="273">
        <v>70000</v>
      </c>
      <c r="K213" s="274"/>
      <c r="L213" s="273">
        <v>3500</v>
      </c>
    </row>
    <row r="214" spans="1:12" s="110" customFormat="1">
      <c r="A214"/>
      <c r="B214"/>
      <c r="C214"/>
      <c r="D214"/>
      <c r="E214"/>
      <c r="F214"/>
      <c r="I214" s="272"/>
      <c r="J214" s="273"/>
      <c r="K214" s="274"/>
      <c r="L214" s="273"/>
    </row>
    <row r="215" spans="1:12" s="110" customFormat="1">
      <c r="A215"/>
      <c r="B215"/>
      <c r="C215"/>
      <c r="D215"/>
      <c r="E215"/>
      <c r="F215"/>
      <c r="I215" s="272" t="s">
        <v>101</v>
      </c>
      <c r="J215" s="273">
        <v>20000</v>
      </c>
      <c r="K215" s="274"/>
      <c r="L215" s="273">
        <v>1500</v>
      </c>
    </row>
    <row r="216" spans="1:12" s="110" customFormat="1">
      <c r="A216"/>
      <c r="B216"/>
      <c r="C216"/>
      <c r="D216"/>
      <c r="E216"/>
      <c r="F216"/>
      <c r="I216" s="272"/>
      <c r="J216" s="273"/>
      <c r="K216" s="274"/>
      <c r="L216" s="273"/>
    </row>
    <row r="217" spans="1:12" s="110" customFormat="1">
      <c r="A217"/>
      <c r="B217"/>
      <c r="C217"/>
      <c r="D217"/>
      <c r="E217"/>
      <c r="F217"/>
      <c r="I217" s="272" t="s">
        <v>102</v>
      </c>
      <c r="J217" s="273">
        <v>90000</v>
      </c>
      <c r="K217" s="273" t="s">
        <v>103</v>
      </c>
      <c r="L217" s="273">
        <v>3600</v>
      </c>
    </row>
    <row r="218" spans="1:12" s="110" customFormat="1">
      <c r="A218"/>
      <c r="B218"/>
      <c r="C218"/>
      <c r="D218"/>
      <c r="E218"/>
      <c r="F218"/>
      <c r="I218" s="272"/>
      <c r="J218" s="273"/>
      <c r="K218" s="273"/>
      <c r="L218" s="273"/>
    </row>
    <row r="219" spans="1:12">
      <c r="K219"/>
    </row>
    <row r="220" spans="1:12" s="110" customFormat="1">
      <c r="A220"/>
      <c r="B220"/>
      <c r="C220"/>
      <c r="D220"/>
      <c r="E220"/>
      <c r="F220"/>
      <c r="I220"/>
      <c r="J220" s="111">
        <f>SUM(J183:J218)</f>
        <v>1807600</v>
      </c>
      <c r="K220" s="111"/>
      <c r="L220" s="111">
        <f t="shared" ref="L220" si="58">SUM(L183:L218)</f>
        <v>78735</v>
      </c>
    </row>
  </sheetData>
  <mergeCells count="78">
    <mergeCell ref="A149:J149"/>
    <mergeCell ref="A1:J1"/>
    <mergeCell ref="A2:J2"/>
    <mergeCell ref="A28:J28"/>
    <mergeCell ref="A74:J74"/>
    <mergeCell ref="A75:J75"/>
    <mergeCell ref="I183:I184"/>
    <mergeCell ref="J183:J184"/>
    <mergeCell ref="K183:K184"/>
    <mergeCell ref="L183:L184"/>
    <mergeCell ref="I185:I186"/>
    <mergeCell ref="J185:J186"/>
    <mergeCell ref="K185:K186"/>
    <mergeCell ref="L185:L186"/>
    <mergeCell ref="I187:I188"/>
    <mergeCell ref="J187:J188"/>
    <mergeCell ref="K187:K188"/>
    <mergeCell ref="L187:L188"/>
    <mergeCell ref="I189:I190"/>
    <mergeCell ref="J189:J190"/>
    <mergeCell ref="K189:K190"/>
    <mergeCell ref="L189:L190"/>
    <mergeCell ref="I191:I192"/>
    <mergeCell ref="J191:J192"/>
    <mergeCell ref="K191:K192"/>
    <mergeCell ref="L191:L192"/>
    <mergeCell ref="I193:I194"/>
    <mergeCell ref="J193:J194"/>
    <mergeCell ref="K193:K194"/>
    <mergeCell ref="L193:L194"/>
    <mergeCell ref="I195:I196"/>
    <mergeCell ref="J195:J196"/>
    <mergeCell ref="K195:K196"/>
    <mergeCell ref="L195:L196"/>
    <mergeCell ref="I197:I198"/>
    <mergeCell ref="J197:J198"/>
    <mergeCell ref="K197:K198"/>
    <mergeCell ref="L197:L198"/>
    <mergeCell ref="I199:I200"/>
    <mergeCell ref="J199:J200"/>
    <mergeCell ref="K199:K200"/>
    <mergeCell ref="L199:L200"/>
    <mergeCell ref="I201:I202"/>
    <mergeCell ref="J201:J202"/>
    <mergeCell ref="K201:K202"/>
    <mergeCell ref="L201:L202"/>
    <mergeCell ref="I203:I204"/>
    <mergeCell ref="J203:J204"/>
    <mergeCell ref="K203:K204"/>
    <mergeCell ref="L203:L204"/>
    <mergeCell ref="I205:I206"/>
    <mergeCell ref="J205:J206"/>
    <mergeCell ref="K205:K206"/>
    <mergeCell ref="L205:L206"/>
    <mergeCell ref="I207:I208"/>
    <mergeCell ref="J207:J208"/>
    <mergeCell ref="K207:K208"/>
    <mergeCell ref="L207:L208"/>
    <mergeCell ref="I209:I210"/>
    <mergeCell ref="J209:J210"/>
    <mergeCell ref="K209:K210"/>
    <mergeCell ref="L209:L210"/>
    <mergeCell ref="I211:I212"/>
    <mergeCell ref="J211:J212"/>
    <mergeCell ref="K211:K212"/>
    <mergeCell ref="L211:L212"/>
    <mergeCell ref="I213:I214"/>
    <mergeCell ref="J213:J214"/>
    <mergeCell ref="K213:K214"/>
    <mergeCell ref="L213:L214"/>
    <mergeCell ref="I215:I216"/>
    <mergeCell ref="J215:J216"/>
    <mergeCell ref="K215:K216"/>
    <mergeCell ref="L215:L216"/>
    <mergeCell ref="I217:I218"/>
    <mergeCell ref="J217:J218"/>
    <mergeCell ref="K217:K218"/>
    <mergeCell ref="L217:L2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5F24-6578-7A45-8757-28576ACA2B4A}">
  <sheetPr>
    <tabColor theme="1"/>
  </sheetPr>
  <dimension ref="A1:P220"/>
  <sheetViews>
    <sheetView zoomScale="75" zoomScaleNormal="110" workbookViewId="0">
      <selection activeCell="G121" sqref="G121:G126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5.1640625" bestFit="1" customWidth="1"/>
    <col min="9" max="9" width="18.6640625" bestFit="1" customWidth="1"/>
    <col min="10" max="10" width="37.33203125" bestFit="1" customWidth="1"/>
    <col min="11" max="11" width="14.33203125" style="110" bestFit="1" customWidth="1"/>
    <col min="12" max="12" width="16.5" bestFit="1" customWidth="1"/>
    <col min="14" max="14" width="16.1640625" bestFit="1" customWidth="1"/>
    <col min="16" max="16" width="14.6640625" bestFit="1" customWidth="1"/>
  </cols>
  <sheetData>
    <row r="1" spans="1:12" ht="32" thickBot="1">
      <c r="A1" s="260" t="s">
        <v>153</v>
      </c>
      <c r="B1" s="261"/>
      <c r="C1" s="261"/>
      <c r="D1" s="261"/>
      <c r="E1" s="261"/>
      <c r="F1" s="261"/>
      <c r="G1" s="261"/>
      <c r="H1" s="261"/>
      <c r="I1" s="261"/>
      <c r="J1" s="262"/>
      <c r="K1" s="160"/>
      <c r="L1" s="161"/>
    </row>
    <row r="2" spans="1:12" s="87" customFormat="1" ht="32" thickBot="1">
      <c r="A2" s="263" t="s">
        <v>35</v>
      </c>
      <c r="B2" s="264"/>
      <c r="C2" s="264"/>
      <c r="D2" s="264"/>
      <c r="E2" s="264"/>
      <c r="F2" s="264"/>
      <c r="G2" s="264"/>
      <c r="H2" s="264"/>
      <c r="I2" s="264"/>
      <c r="J2" s="264"/>
      <c r="K2" s="139" t="s">
        <v>7</v>
      </c>
      <c r="L2" s="140" t="s">
        <v>36</v>
      </c>
    </row>
    <row r="3" spans="1:12" s="17" customFormat="1" ht="37" customHeight="1" thickBot="1">
      <c r="A3" s="25" t="s">
        <v>37</v>
      </c>
      <c r="B3" s="26" t="s">
        <v>38</v>
      </c>
      <c r="C3" s="27" t="s">
        <v>39</v>
      </c>
      <c r="D3" s="28" t="s">
        <v>3</v>
      </c>
      <c r="E3" s="28" t="s">
        <v>40</v>
      </c>
      <c r="F3" s="30" t="s">
        <v>41</v>
      </c>
      <c r="G3" s="30" t="s">
        <v>42</v>
      </c>
      <c r="H3" s="30" t="s">
        <v>43</v>
      </c>
      <c r="I3" s="28"/>
      <c r="J3" s="28" t="s">
        <v>44</v>
      </c>
      <c r="K3" s="148"/>
      <c r="L3" s="149"/>
    </row>
    <row r="4" spans="1:12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16">
        <f>F4-G4</f>
        <v>0</v>
      </c>
      <c r="I4" s="6"/>
      <c r="J4" s="6"/>
      <c r="K4" s="7"/>
      <c r="L4" s="6"/>
    </row>
    <row r="5" spans="1:12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16">
        <f t="shared" ref="H5:H25" si="1">F5-G5</f>
        <v>0</v>
      </c>
      <c r="I5" s="1"/>
      <c r="J5" s="1"/>
      <c r="K5" s="2"/>
      <c r="L5" s="1"/>
    </row>
    <row r="6" spans="1:12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2">F6*20%</f>
        <v>0</v>
      </c>
      <c r="H6" s="16">
        <f t="shared" si="1"/>
        <v>0</v>
      </c>
      <c r="I6" s="1"/>
      <c r="J6" s="1"/>
      <c r="K6" s="2"/>
      <c r="L6" s="1"/>
    </row>
    <row r="7" spans="1:12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2"/>
        <v>0</v>
      </c>
      <c r="H7" s="16">
        <f t="shared" si="1"/>
        <v>0</v>
      </c>
      <c r="I7" s="1"/>
      <c r="J7" s="1"/>
      <c r="K7" s="2"/>
      <c r="L7" s="1"/>
    </row>
    <row r="8" spans="1:12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2"/>
        <v>0</v>
      </c>
      <c r="H8" s="16">
        <f t="shared" si="1"/>
        <v>0</v>
      </c>
      <c r="I8" s="1"/>
      <c r="J8" s="1"/>
      <c r="K8" s="2"/>
      <c r="L8" s="1"/>
    </row>
    <row r="9" spans="1:12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2"/>
        <v>0</v>
      </c>
      <c r="H9" s="16">
        <f t="shared" si="1"/>
        <v>0</v>
      </c>
      <c r="I9" s="1"/>
      <c r="J9" s="1"/>
      <c r="K9" s="2"/>
      <c r="L9" s="1"/>
    </row>
    <row r="10" spans="1:12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2"/>
        <v>0</v>
      </c>
      <c r="H10" s="16">
        <f t="shared" si="1"/>
        <v>0</v>
      </c>
      <c r="I10" s="1"/>
      <c r="J10" s="1"/>
      <c r="K10" s="2"/>
      <c r="L10" s="1"/>
    </row>
    <row r="11" spans="1:12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2"/>
        <v>0</v>
      </c>
      <c r="H11" s="16">
        <f t="shared" si="1"/>
        <v>0</v>
      </c>
      <c r="I11" s="1"/>
      <c r="J11" s="1"/>
      <c r="K11" s="2"/>
      <c r="L11" s="1"/>
    </row>
    <row r="12" spans="1:12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2"/>
        <v>0</v>
      </c>
      <c r="H12" s="16">
        <f t="shared" si="1"/>
        <v>0</v>
      </c>
      <c r="I12" s="1"/>
      <c r="J12" s="1"/>
      <c r="K12" s="2"/>
      <c r="L12" s="1"/>
    </row>
    <row r="13" spans="1:12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2"/>
        <v>0</v>
      </c>
      <c r="H13" s="16">
        <f t="shared" si="1"/>
        <v>0</v>
      </c>
      <c r="I13" s="1"/>
      <c r="J13" s="1"/>
      <c r="K13" s="2"/>
      <c r="L13" s="1"/>
    </row>
    <row r="14" spans="1:12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2"/>
        <v>0</v>
      </c>
      <c r="H14" s="16">
        <f t="shared" si="1"/>
        <v>0</v>
      </c>
      <c r="I14" s="1"/>
      <c r="J14" s="1"/>
      <c r="K14" s="2"/>
      <c r="L14" s="1"/>
    </row>
    <row r="15" spans="1:12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2"/>
        <v>0</v>
      </c>
      <c r="H15" s="16">
        <f t="shared" si="1"/>
        <v>0</v>
      </c>
      <c r="I15" s="1"/>
      <c r="J15" s="1"/>
      <c r="K15" s="2"/>
      <c r="L15" s="1"/>
    </row>
    <row r="16" spans="1:12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2"/>
        <v>0</v>
      </c>
      <c r="H16" s="16">
        <f t="shared" si="1"/>
        <v>0</v>
      </c>
      <c r="I16" s="1"/>
      <c r="J16" s="1"/>
      <c r="K16" s="2"/>
      <c r="L16" s="1"/>
    </row>
    <row r="17" spans="1:12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2"/>
        <v>0</v>
      </c>
      <c r="H17" s="16">
        <f t="shared" si="1"/>
        <v>0</v>
      </c>
      <c r="I17" s="1"/>
      <c r="J17" s="1"/>
      <c r="K17" s="2"/>
      <c r="L17" s="1"/>
    </row>
    <row r="18" spans="1:12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2"/>
        <v>0</v>
      </c>
      <c r="H18" s="16">
        <f t="shared" si="1"/>
        <v>0</v>
      </c>
      <c r="I18" s="1"/>
      <c r="J18" s="1"/>
      <c r="K18" s="2"/>
      <c r="L18" s="1"/>
    </row>
    <row r="19" spans="1:12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2"/>
        <v>0</v>
      </c>
      <c r="H19" s="16">
        <f t="shared" si="1"/>
        <v>0</v>
      </c>
      <c r="I19" s="1"/>
      <c r="J19" s="1"/>
      <c r="K19" s="2"/>
      <c r="L19" s="1"/>
    </row>
    <row r="20" spans="1:12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2"/>
        <v>0</v>
      </c>
      <c r="H20" s="16">
        <f t="shared" si="1"/>
        <v>0</v>
      </c>
      <c r="I20" s="1"/>
      <c r="J20" s="1"/>
      <c r="K20" s="2"/>
      <c r="L20" s="1"/>
    </row>
    <row r="21" spans="1:12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2"/>
        <v>0</v>
      </c>
      <c r="H21" s="16">
        <f t="shared" si="1"/>
        <v>0</v>
      </c>
      <c r="I21" s="1"/>
      <c r="J21" s="1"/>
      <c r="K21" s="2"/>
      <c r="L21" s="1"/>
    </row>
    <row r="22" spans="1:12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2"/>
        <v>0</v>
      </c>
      <c r="H22" s="16">
        <f t="shared" si="1"/>
        <v>0</v>
      </c>
      <c r="I22" s="1"/>
      <c r="J22" s="1"/>
      <c r="K22" s="2"/>
      <c r="L22" s="1"/>
    </row>
    <row r="23" spans="1:12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2"/>
        <v>0</v>
      </c>
      <c r="H23" s="16">
        <f t="shared" si="1"/>
        <v>0</v>
      </c>
      <c r="I23" s="1"/>
      <c r="J23" s="1"/>
      <c r="K23" s="2"/>
      <c r="L23" s="1"/>
    </row>
    <row r="24" spans="1:12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2"/>
        <v>0</v>
      </c>
      <c r="H24" s="16">
        <f t="shared" si="1"/>
        <v>0</v>
      </c>
      <c r="I24" s="1"/>
      <c r="J24" s="1"/>
      <c r="K24" s="2"/>
      <c r="L24" s="1"/>
    </row>
    <row r="25" spans="1:12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2"/>
        <v>0</v>
      </c>
      <c r="H25" s="16">
        <f t="shared" si="1"/>
        <v>0</v>
      </c>
      <c r="I25" s="4"/>
      <c r="J25" s="4"/>
      <c r="K25" s="5"/>
      <c r="L25" s="4"/>
    </row>
    <row r="26" spans="1:12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0">
        <f>SUM(H4:H25)</f>
        <v>0</v>
      </c>
      <c r="I26" s="9"/>
      <c r="J26" s="131"/>
      <c r="K26" s="132">
        <f>J183</f>
        <v>600000</v>
      </c>
      <c r="L26" s="133">
        <f>D26-K26</f>
        <v>-600000</v>
      </c>
    </row>
    <row r="27" spans="1:12" ht="16" thickBot="1"/>
    <row r="28" spans="1:12" s="87" customFormat="1" ht="32" thickBot="1">
      <c r="A28" s="265" t="s">
        <v>45</v>
      </c>
      <c r="B28" s="266"/>
      <c r="C28" s="266"/>
      <c r="D28" s="266"/>
      <c r="E28" s="266"/>
      <c r="F28" s="266"/>
      <c r="G28" s="266"/>
      <c r="H28" s="266"/>
      <c r="I28" s="266"/>
      <c r="J28" s="267"/>
      <c r="K28" s="141" t="s">
        <v>7</v>
      </c>
      <c r="L28" s="142" t="s">
        <v>36</v>
      </c>
    </row>
    <row r="29" spans="1:12" s="20" customFormat="1" ht="26" customHeight="1" thickBot="1">
      <c r="A29" s="94" t="s">
        <v>37</v>
      </c>
      <c r="B29" s="95" t="s">
        <v>38</v>
      </c>
      <c r="C29" s="96" t="s">
        <v>9</v>
      </c>
      <c r="D29" s="95" t="s">
        <v>3</v>
      </c>
      <c r="E29" s="96" t="s">
        <v>46</v>
      </c>
      <c r="F29" s="96" t="s">
        <v>47</v>
      </c>
      <c r="G29" s="96" t="s">
        <v>48</v>
      </c>
      <c r="H29" s="95" t="s">
        <v>49</v>
      </c>
      <c r="I29" s="96" t="s">
        <v>43</v>
      </c>
      <c r="J29" s="97" t="s">
        <v>44</v>
      </c>
      <c r="K29" s="146"/>
      <c r="L29" s="147"/>
    </row>
    <row r="30" spans="1:12" s="20" customFormat="1" ht="21.75" customHeight="1">
      <c r="A30" s="91" t="s">
        <v>50</v>
      </c>
      <c r="B30" s="92"/>
      <c r="C30" s="93"/>
      <c r="D30" s="92"/>
      <c r="E30" s="93"/>
      <c r="F30" s="93"/>
      <c r="G30" s="93"/>
      <c r="H30" s="92"/>
      <c r="I30" s="93"/>
      <c r="J30" s="134"/>
      <c r="K30" s="145"/>
      <c r="L30" s="92"/>
    </row>
    <row r="31" spans="1:12">
      <c r="A31" s="1"/>
      <c r="B31" s="1"/>
      <c r="C31" s="1"/>
      <c r="D31" s="2"/>
      <c r="E31" s="32">
        <v>0.2</v>
      </c>
      <c r="F31" s="2">
        <f>D31*E31</f>
        <v>0</v>
      </c>
      <c r="G31" s="41">
        <v>7.4999999999999997E-2</v>
      </c>
      <c r="H31" s="3">
        <f>G31*D31</f>
        <v>0</v>
      </c>
      <c r="I31" s="3">
        <f>F31-H31</f>
        <v>0</v>
      </c>
      <c r="J31" s="135"/>
      <c r="K31" s="2"/>
      <c r="L31" s="1"/>
    </row>
    <row r="32" spans="1:12">
      <c r="A32" s="1"/>
      <c r="B32" s="1"/>
      <c r="C32" s="1"/>
      <c r="D32" s="2"/>
      <c r="E32" s="32">
        <v>0.2</v>
      </c>
      <c r="F32" s="2">
        <f t="shared" ref="F32:F72" si="3">D32*E32</f>
        <v>0</v>
      </c>
      <c r="G32" s="41">
        <v>7.4999999999999997E-2</v>
      </c>
      <c r="H32" s="3">
        <f t="shared" ref="H32:H72" si="4">G32*D32</f>
        <v>0</v>
      </c>
      <c r="I32" s="3">
        <f t="shared" ref="I32:I72" si="5">F32-H32</f>
        <v>0</v>
      </c>
      <c r="J32" s="135"/>
      <c r="K32" s="2"/>
      <c r="L32" s="1"/>
    </row>
    <row r="33" spans="1:12">
      <c r="A33" s="1"/>
      <c r="B33" s="1"/>
      <c r="C33" s="1"/>
      <c r="D33" s="2"/>
      <c r="E33" s="32">
        <v>0.2</v>
      </c>
      <c r="F33" s="2">
        <f t="shared" si="3"/>
        <v>0</v>
      </c>
      <c r="G33" s="41">
        <v>7.4999999999999997E-2</v>
      </c>
      <c r="H33" s="3">
        <f t="shared" si="4"/>
        <v>0</v>
      </c>
      <c r="I33" s="3">
        <f t="shared" si="5"/>
        <v>0</v>
      </c>
      <c r="J33" s="135"/>
      <c r="K33" s="2"/>
      <c r="L33" s="1"/>
    </row>
    <row r="34" spans="1:12">
      <c r="A34" s="1"/>
      <c r="B34" s="1"/>
      <c r="C34" s="1"/>
      <c r="D34" s="2"/>
      <c r="E34" s="32">
        <v>0.2</v>
      </c>
      <c r="F34" s="2">
        <f t="shared" si="3"/>
        <v>0</v>
      </c>
      <c r="G34" s="41">
        <v>7.4999999999999997E-2</v>
      </c>
      <c r="H34" s="3">
        <f t="shared" si="4"/>
        <v>0</v>
      </c>
      <c r="I34" s="3">
        <f t="shared" si="5"/>
        <v>0</v>
      </c>
      <c r="J34" s="135"/>
      <c r="K34" s="2"/>
      <c r="L34" s="1"/>
    </row>
    <row r="35" spans="1:12">
      <c r="A35" s="1"/>
      <c r="B35" s="1"/>
      <c r="C35" s="1"/>
      <c r="D35" s="2"/>
      <c r="E35" s="32">
        <v>0.2</v>
      </c>
      <c r="F35" s="2">
        <f t="shared" si="3"/>
        <v>0</v>
      </c>
      <c r="G35" s="41">
        <v>7.4999999999999997E-2</v>
      </c>
      <c r="H35" s="3">
        <f t="shared" si="4"/>
        <v>0</v>
      </c>
      <c r="I35" s="3">
        <f t="shared" si="5"/>
        <v>0</v>
      </c>
      <c r="J35" s="135"/>
      <c r="K35" s="2"/>
      <c r="L35" s="1"/>
    </row>
    <row r="36" spans="1:12">
      <c r="A36" s="1"/>
      <c r="B36" s="1"/>
      <c r="C36" s="1"/>
      <c r="D36" s="2"/>
      <c r="E36" s="32">
        <v>0.2</v>
      </c>
      <c r="F36" s="2">
        <f t="shared" si="3"/>
        <v>0</v>
      </c>
      <c r="G36" s="41">
        <v>7.4999999999999997E-2</v>
      </c>
      <c r="H36" s="3">
        <f t="shared" si="4"/>
        <v>0</v>
      </c>
      <c r="I36" s="3">
        <f t="shared" si="5"/>
        <v>0</v>
      </c>
      <c r="J36" s="135"/>
      <c r="K36" s="2"/>
      <c r="L36" s="1"/>
    </row>
    <row r="37" spans="1:12">
      <c r="A37" s="1"/>
      <c r="B37" s="1"/>
      <c r="C37" s="1"/>
      <c r="D37" s="2"/>
      <c r="E37" s="32">
        <v>0.2</v>
      </c>
      <c r="F37" s="2">
        <f t="shared" si="3"/>
        <v>0</v>
      </c>
      <c r="G37" s="41">
        <v>7.4999999999999997E-2</v>
      </c>
      <c r="H37" s="3">
        <f t="shared" si="4"/>
        <v>0</v>
      </c>
      <c r="I37" s="3">
        <f t="shared" si="5"/>
        <v>0</v>
      </c>
      <c r="J37" s="135"/>
      <c r="K37" s="2"/>
      <c r="L37" s="1"/>
    </row>
    <row r="38" spans="1:12">
      <c r="A38" s="1"/>
      <c r="B38" s="1"/>
      <c r="C38" s="1"/>
      <c r="D38" s="2"/>
      <c r="E38" s="32">
        <v>0.2</v>
      </c>
      <c r="F38" s="2">
        <f t="shared" si="3"/>
        <v>0</v>
      </c>
      <c r="G38" s="41">
        <v>7.4999999999999997E-2</v>
      </c>
      <c r="H38" s="3">
        <f t="shared" si="4"/>
        <v>0</v>
      </c>
      <c r="I38" s="3">
        <f t="shared" si="5"/>
        <v>0</v>
      </c>
      <c r="J38" s="135"/>
      <c r="K38" s="2"/>
      <c r="L38" s="1"/>
    </row>
    <row r="39" spans="1:12" ht="16" thickBot="1">
      <c r="A39" s="1"/>
      <c r="B39" s="1"/>
      <c r="C39" s="1"/>
      <c r="D39" s="2"/>
      <c r="E39" s="32">
        <v>0.2</v>
      </c>
      <c r="F39" s="2">
        <f t="shared" si="3"/>
        <v>0</v>
      </c>
      <c r="G39" s="41">
        <v>7.4999999999999997E-2</v>
      </c>
      <c r="H39" s="3">
        <f t="shared" si="4"/>
        <v>0</v>
      </c>
      <c r="I39" s="3">
        <f t="shared" si="5"/>
        <v>0</v>
      </c>
      <c r="J39" s="135"/>
      <c r="K39" s="5"/>
      <c r="L39" s="4"/>
    </row>
    <row r="40" spans="1:12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0"/>
      <c r="H40" s="10">
        <f>SUM(H31:H39)</f>
        <v>0</v>
      </c>
      <c r="I40" s="10">
        <f>SUM(I31:I39)</f>
        <v>0</v>
      </c>
      <c r="J40" s="136"/>
      <c r="K40" s="132">
        <f>J195</f>
        <v>10000</v>
      </c>
      <c r="L40" s="133">
        <f>D40-K40</f>
        <v>-10000</v>
      </c>
    </row>
    <row r="41" spans="1:12">
      <c r="A41" s="11"/>
      <c r="B41" s="22"/>
      <c r="C41" s="22"/>
      <c r="D41" s="2"/>
      <c r="E41" s="31"/>
      <c r="F41" s="7"/>
      <c r="G41" s="36"/>
      <c r="H41" s="3"/>
      <c r="I41" s="3"/>
      <c r="J41" s="135"/>
      <c r="K41" s="7"/>
      <c r="L41" s="6"/>
    </row>
    <row r="42" spans="1:12">
      <c r="A42" s="88" t="s">
        <v>52</v>
      </c>
      <c r="B42" s="22"/>
      <c r="C42" s="22"/>
      <c r="D42" s="2"/>
      <c r="E42" s="31"/>
      <c r="F42" s="7"/>
      <c r="G42" s="36"/>
      <c r="H42" s="3"/>
      <c r="I42" s="3"/>
      <c r="J42" s="135"/>
      <c r="K42" s="2"/>
      <c r="L42" s="1"/>
    </row>
    <row r="43" spans="1:12">
      <c r="A43" s="11"/>
      <c r="B43" s="22"/>
      <c r="C43" s="22"/>
      <c r="D43" s="2"/>
      <c r="E43" s="116">
        <v>0.1</v>
      </c>
      <c r="F43" s="7">
        <f>D43*E43</f>
        <v>0</v>
      </c>
      <c r="G43" s="36">
        <v>3.5000000000000003E-2</v>
      </c>
      <c r="H43" s="3">
        <f t="shared" si="4"/>
        <v>0</v>
      </c>
      <c r="I43" s="3">
        <f t="shared" si="5"/>
        <v>0</v>
      </c>
      <c r="J43" s="135"/>
      <c r="K43" s="2"/>
      <c r="L43" s="1"/>
    </row>
    <row r="44" spans="1:12">
      <c r="A44" s="11"/>
      <c r="B44" s="22"/>
      <c r="C44" s="22"/>
      <c r="D44" s="2"/>
      <c r="E44" s="116">
        <v>0.1</v>
      </c>
      <c r="F44" s="7">
        <f t="shared" ref="F44:F49" si="6">D44*E44</f>
        <v>0</v>
      </c>
      <c r="G44" s="36">
        <v>3.5000000000000003E-2</v>
      </c>
      <c r="H44" s="3">
        <f t="shared" si="4"/>
        <v>0</v>
      </c>
      <c r="I44" s="3">
        <f t="shared" si="5"/>
        <v>0</v>
      </c>
      <c r="J44" s="135"/>
      <c r="K44" s="2"/>
      <c r="L44" s="1"/>
    </row>
    <row r="45" spans="1:12">
      <c r="A45" s="11"/>
      <c r="B45" s="22"/>
      <c r="C45" s="22"/>
      <c r="D45" s="2"/>
      <c r="E45" s="116">
        <v>0.1</v>
      </c>
      <c r="F45" s="7">
        <f t="shared" si="6"/>
        <v>0</v>
      </c>
      <c r="G45" s="36">
        <v>3.5000000000000003E-2</v>
      </c>
      <c r="H45" s="3">
        <f t="shared" si="4"/>
        <v>0</v>
      </c>
      <c r="I45" s="3">
        <f t="shared" si="5"/>
        <v>0</v>
      </c>
      <c r="J45" s="135"/>
      <c r="K45" s="2"/>
      <c r="L45" s="1"/>
    </row>
    <row r="46" spans="1:12">
      <c r="A46" s="11"/>
      <c r="B46" s="22"/>
      <c r="C46" s="22"/>
      <c r="D46" s="2"/>
      <c r="E46" s="116">
        <v>0.1</v>
      </c>
      <c r="F46" s="7">
        <f t="shared" si="6"/>
        <v>0</v>
      </c>
      <c r="G46" s="36">
        <v>3.5000000000000003E-2</v>
      </c>
      <c r="H46" s="3">
        <f t="shared" si="4"/>
        <v>0</v>
      </c>
      <c r="I46" s="3">
        <f t="shared" si="5"/>
        <v>0</v>
      </c>
      <c r="J46" s="135"/>
      <c r="K46" s="2"/>
      <c r="L46" s="1"/>
    </row>
    <row r="47" spans="1:12">
      <c r="A47" s="11"/>
      <c r="B47" s="22"/>
      <c r="C47" s="22"/>
      <c r="D47" s="2"/>
      <c r="E47" s="116">
        <v>0.1</v>
      </c>
      <c r="F47" s="7">
        <f t="shared" si="6"/>
        <v>0</v>
      </c>
      <c r="G47" s="36">
        <v>3.5000000000000003E-2</v>
      </c>
      <c r="H47" s="3">
        <f t="shared" si="4"/>
        <v>0</v>
      </c>
      <c r="I47" s="3">
        <f t="shared" si="5"/>
        <v>0</v>
      </c>
      <c r="J47" s="135"/>
      <c r="K47" s="2"/>
      <c r="L47" s="1"/>
    </row>
    <row r="48" spans="1:12">
      <c r="A48" s="11"/>
      <c r="B48" s="22"/>
      <c r="C48" s="22"/>
      <c r="D48" s="2"/>
      <c r="E48" s="116">
        <v>0.1</v>
      </c>
      <c r="F48" s="7">
        <f t="shared" si="6"/>
        <v>0</v>
      </c>
      <c r="G48" s="36">
        <v>3.5000000000000003E-2</v>
      </c>
      <c r="H48" s="3">
        <f t="shared" si="4"/>
        <v>0</v>
      </c>
      <c r="I48" s="3">
        <f t="shared" si="5"/>
        <v>0</v>
      </c>
      <c r="J48" s="135"/>
      <c r="K48" s="2"/>
      <c r="L48" s="1"/>
    </row>
    <row r="49" spans="1:12">
      <c r="A49" s="11"/>
      <c r="B49" s="22"/>
      <c r="C49" s="22"/>
      <c r="D49" s="2"/>
      <c r="E49" s="116">
        <v>0.1</v>
      </c>
      <c r="F49" s="7">
        <f t="shared" si="6"/>
        <v>0</v>
      </c>
      <c r="G49" s="36">
        <v>3.5000000000000003E-2</v>
      </c>
      <c r="H49" s="3">
        <f t="shared" si="4"/>
        <v>0</v>
      </c>
      <c r="I49" s="3">
        <f t="shared" si="5"/>
        <v>0</v>
      </c>
      <c r="J49" s="135"/>
      <c r="K49" s="2"/>
      <c r="L49" s="1"/>
    </row>
    <row r="50" spans="1:12" ht="16" thickBot="1">
      <c r="A50" s="11"/>
      <c r="B50" s="22"/>
      <c r="C50" s="22"/>
      <c r="D50" s="2"/>
      <c r="E50" s="116">
        <v>0.1</v>
      </c>
      <c r="F50" s="7">
        <f t="shared" si="3"/>
        <v>0</v>
      </c>
      <c r="G50" s="36">
        <v>3.5000000000000003E-2</v>
      </c>
      <c r="H50" s="3">
        <f t="shared" si="4"/>
        <v>0</v>
      </c>
      <c r="I50" s="3">
        <f t="shared" si="5"/>
        <v>0</v>
      </c>
      <c r="J50" s="135"/>
      <c r="K50" s="5"/>
      <c r="L50" s="4"/>
    </row>
    <row r="51" spans="1:12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0"/>
      <c r="H51" s="10">
        <f>SUM(H43:H50)</f>
        <v>0</v>
      </c>
      <c r="I51" s="10">
        <f>SUM(I43:I50)</f>
        <v>0</v>
      </c>
      <c r="J51" s="136"/>
      <c r="K51" s="132">
        <f>J193</f>
        <v>500000</v>
      </c>
      <c r="L51" s="133">
        <f>D51-K51</f>
        <v>-500000</v>
      </c>
    </row>
    <row r="52" spans="1:12">
      <c r="A52" s="90" t="s">
        <v>54</v>
      </c>
      <c r="B52" s="22"/>
      <c r="C52" s="22"/>
      <c r="D52" s="2"/>
      <c r="E52" s="31"/>
      <c r="F52" s="7"/>
      <c r="G52" s="36"/>
      <c r="H52" s="3"/>
      <c r="I52" s="3"/>
      <c r="J52" s="135"/>
      <c r="K52" s="7"/>
      <c r="L52" s="6"/>
    </row>
    <row r="53" spans="1:12">
      <c r="A53" s="11"/>
      <c r="B53" s="22"/>
      <c r="C53" s="22"/>
      <c r="D53" s="2"/>
      <c r="E53" s="117">
        <v>0.2</v>
      </c>
      <c r="F53" s="7">
        <f t="shared" si="3"/>
        <v>0</v>
      </c>
      <c r="G53" s="36">
        <v>7.4999999999999997E-2</v>
      </c>
      <c r="H53" s="3">
        <f>G53*D53</f>
        <v>0</v>
      </c>
      <c r="I53" s="3">
        <f>F53-H53</f>
        <v>0</v>
      </c>
      <c r="J53" s="135"/>
      <c r="K53" s="2"/>
      <c r="L53" s="1"/>
    </row>
    <row r="54" spans="1:12">
      <c r="A54" s="13"/>
      <c r="B54" s="23"/>
      <c r="C54" s="22"/>
      <c r="D54" s="2"/>
      <c r="E54" s="117">
        <v>0.2</v>
      </c>
      <c r="F54" s="7">
        <f t="shared" si="3"/>
        <v>0</v>
      </c>
      <c r="G54" s="36">
        <v>7.4999999999999997E-2</v>
      </c>
      <c r="H54" s="3">
        <f t="shared" ref="H54:H60" si="7">G54*D54</f>
        <v>0</v>
      </c>
      <c r="I54" s="3">
        <f t="shared" ref="I54:I59" si="8">F54-H54</f>
        <v>0</v>
      </c>
      <c r="J54" s="143"/>
      <c r="K54" s="2"/>
      <c r="L54" s="1"/>
    </row>
    <row r="55" spans="1:12">
      <c r="A55" s="13"/>
      <c r="B55" s="23"/>
      <c r="C55" s="22"/>
      <c r="D55" s="2"/>
      <c r="E55" s="117">
        <v>0.2</v>
      </c>
      <c r="F55" s="7">
        <f t="shared" si="3"/>
        <v>0</v>
      </c>
      <c r="G55" s="36">
        <v>7.4999999999999997E-2</v>
      </c>
      <c r="H55" s="3">
        <f t="shared" si="7"/>
        <v>0</v>
      </c>
      <c r="I55" s="3">
        <f t="shared" si="8"/>
        <v>0</v>
      </c>
      <c r="J55" s="143"/>
      <c r="K55" s="2"/>
      <c r="L55" s="1"/>
    </row>
    <row r="56" spans="1:12">
      <c r="A56" s="13"/>
      <c r="B56" s="23"/>
      <c r="C56" s="22"/>
      <c r="D56" s="2"/>
      <c r="E56" s="117">
        <v>0.2</v>
      </c>
      <c r="F56" s="7">
        <f t="shared" si="3"/>
        <v>0</v>
      </c>
      <c r="G56" s="36">
        <v>7.4999999999999997E-2</v>
      </c>
      <c r="H56" s="3">
        <f t="shared" si="7"/>
        <v>0</v>
      </c>
      <c r="I56" s="3">
        <f t="shared" si="8"/>
        <v>0</v>
      </c>
      <c r="J56" s="143"/>
      <c r="K56" s="2"/>
      <c r="L56" s="1"/>
    </row>
    <row r="57" spans="1:12">
      <c r="A57" s="13"/>
      <c r="B57" s="23"/>
      <c r="C57" s="22"/>
      <c r="D57" s="2"/>
      <c r="E57" s="117">
        <v>0.2</v>
      </c>
      <c r="F57" s="7">
        <f t="shared" si="3"/>
        <v>0</v>
      </c>
      <c r="G57" s="36">
        <v>7.4999999999999997E-2</v>
      </c>
      <c r="H57" s="3">
        <f t="shared" si="7"/>
        <v>0</v>
      </c>
      <c r="I57" s="3">
        <f t="shared" si="8"/>
        <v>0</v>
      </c>
      <c r="J57" s="143"/>
      <c r="K57" s="2"/>
      <c r="L57" s="1"/>
    </row>
    <row r="58" spans="1:12">
      <c r="A58" s="13"/>
      <c r="B58" s="23"/>
      <c r="C58" s="22"/>
      <c r="D58" s="2"/>
      <c r="E58" s="117">
        <v>0.2</v>
      </c>
      <c r="F58" s="7">
        <f t="shared" si="3"/>
        <v>0</v>
      </c>
      <c r="G58" s="36">
        <v>7.4999999999999997E-2</v>
      </c>
      <c r="H58" s="3">
        <f t="shared" si="7"/>
        <v>0</v>
      </c>
      <c r="I58" s="3">
        <f t="shared" si="8"/>
        <v>0</v>
      </c>
      <c r="J58" s="143"/>
      <c r="K58" s="2"/>
      <c r="L58" s="1"/>
    </row>
    <row r="59" spans="1:12">
      <c r="A59" s="13"/>
      <c r="B59" s="23"/>
      <c r="C59" s="22"/>
      <c r="D59" s="2"/>
      <c r="E59" s="117">
        <v>0.2</v>
      </c>
      <c r="F59" s="7">
        <f t="shared" si="3"/>
        <v>0</v>
      </c>
      <c r="G59" s="36">
        <v>7.4999999999999997E-2</v>
      </c>
      <c r="H59" s="3">
        <f t="shared" si="7"/>
        <v>0</v>
      </c>
      <c r="I59" s="3">
        <f t="shared" si="8"/>
        <v>0</v>
      </c>
      <c r="J59" s="143"/>
      <c r="K59" s="2"/>
      <c r="L59" s="1"/>
    </row>
    <row r="60" spans="1:12" ht="16" thickBot="1">
      <c r="A60" s="13"/>
      <c r="B60" s="23"/>
      <c r="C60" s="22"/>
      <c r="D60" s="2"/>
      <c r="E60" s="117">
        <v>0.2</v>
      </c>
      <c r="F60" s="7">
        <f t="shared" si="3"/>
        <v>0</v>
      </c>
      <c r="G60" s="36">
        <v>7.4999999999999997E-2</v>
      </c>
      <c r="H60" s="3">
        <f t="shared" si="7"/>
        <v>0</v>
      </c>
      <c r="I60" s="3">
        <f t="shared" si="5"/>
        <v>0</v>
      </c>
      <c r="J60" s="143"/>
      <c r="K60" s="5"/>
      <c r="L60" s="4"/>
    </row>
    <row r="61" spans="1:12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0"/>
      <c r="H61" s="10">
        <f>SUM(H53:H60)</f>
        <v>0</v>
      </c>
      <c r="I61" s="10">
        <f>SUM(I53:I60)</f>
        <v>0</v>
      </c>
      <c r="J61" s="136"/>
      <c r="K61" s="132">
        <f>J197</f>
        <v>30000</v>
      </c>
      <c r="L61" s="133">
        <f>D61-K61</f>
        <v>-30000</v>
      </c>
    </row>
    <row r="62" spans="1:12">
      <c r="A62" s="13"/>
      <c r="B62" s="23"/>
      <c r="C62" s="22"/>
      <c r="D62" s="2"/>
      <c r="E62" s="31"/>
      <c r="F62" s="7">
        <f t="shared" si="3"/>
        <v>0</v>
      </c>
      <c r="G62" s="41"/>
      <c r="H62" s="3">
        <f t="shared" si="4"/>
        <v>0</v>
      </c>
      <c r="I62" s="3">
        <f t="shared" si="5"/>
        <v>0</v>
      </c>
      <c r="J62" s="143"/>
      <c r="K62" s="7"/>
      <c r="L62" s="6"/>
    </row>
    <row r="63" spans="1:12">
      <c r="A63" s="11" t="s">
        <v>56</v>
      </c>
      <c r="B63" s="1"/>
      <c r="C63" s="1"/>
      <c r="D63" s="2"/>
      <c r="E63" s="32">
        <v>0.15</v>
      </c>
      <c r="F63" s="2">
        <f>E63*D63</f>
        <v>0</v>
      </c>
      <c r="G63" s="41">
        <v>0.05</v>
      </c>
      <c r="H63" s="3">
        <f>G63*D63</f>
        <v>0</v>
      </c>
      <c r="I63" s="3">
        <f>F63-H63</f>
        <v>0</v>
      </c>
      <c r="J63" s="135"/>
      <c r="K63" s="2"/>
      <c r="L63" s="1"/>
    </row>
    <row r="64" spans="1:12">
      <c r="A64" s="11"/>
      <c r="B64" s="1"/>
      <c r="C64" s="1"/>
      <c r="D64" s="2"/>
      <c r="E64" s="32">
        <v>0.15</v>
      </c>
      <c r="F64" s="2">
        <f t="shared" ref="F64:F68" si="9">E64*D64</f>
        <v>0</v>
      </c>
      <c r="G64" s="41">
        <v>0.05</v>
      </c>
      <c r="H64" s="3">
        <f t="shared" ref="H64:H68" si="10">G64*D64</f>
        <v>0</v>
      </c>
      <c r="I64" s="3">
        <f t="shared" ref="I64:I68" si="11">F64-H64</f>
        <v>0</v>
      </c>
      <c r="J64" s="135"/>
      <c r="K64" s="2"/>
      <c r="L64" s="1"/>
    </row>
    <row r="65" spans="1:12">
      <c r="A65" s="11"/>
      <c r="B65" s="1"/>
      <c r="C65" s="1"/>
      <c r="D65" s="2"/>
      <c r="E65" s="32">
        <v>0.15</v>
      </c>
      <c r="F65" s="2">
        <f t="shared" si="9"/>
        <v>0</v>
      </c>
      <c r="G65" s="41">
        <v>0.05</v>
      </c>
      <c r="H65" s="3">
        <f t="shared" si="10"/>
        <v>0</v>
      </c>
      <c r="I65" s="3">
        <f t="shared" si="11"/>
        <v>0</v>
      </c>
      <c r="J65" s="135"/>
      <c r="K65" s="2"/>
      <c r="L65" s="1"/>
    </row>
    <row r="66" spans="1:12">
      <c r="A66" s="11"/>
      <c r="B66" s="1"/>
      <c r="C66" s="1"/>
      <c r="D66" s="2"/>
      <c r="E66" s="32">
        <v>0.15</v>
      </c>
      <c r="F66" s="2">
        <f t="shared" si="9"/>
        <v>0</v>
      </c>
      <c r="G66" s="41">
        <v>0.05</v>
      </c>
      <c r="H66" s="3">
        <f t="shared" si="10"/>
        <v>0</v>
      </c>
      <c r="I66" s="3">
        <f t="shared" si="11"/>
        <v>0</v>
      </c>
      <c r="J66" s="135"/>
      <c r="K66" s="2"/>
      <c r="L66" s="1"/>
    </row>
    <row r="67" spans="1:12">
      <c r="A67" s="11"/>
      <c r="B67" s="1"/>
      <c r="C67" s="1"/>
      <c r="D67" s="2"/>
      <c r="E67" s="32">
        <v>0.15</v>
      </c>
      <c r="F67" s="2">
        <f t="shared" si="9"/>
        <v>0</v>
      </c>
      <c r="G67" s="41">
        <v>0.05</v>
      </c>
      <c r="H67" s="3">
        <f t="shared" si="10"/>
        <v>0</v>
      </c>
      <c r="I67" s="3">
        <f t="shared" si="11"/>
        <v>0</v>
      </c>
      <c r="J67" s="135"/>
      <c r="K67" s="2"/>
      <c r="L67" s="1"/>
    </row>
    <row r="68" spans="1:12" ht="16" thickBot="1">
      <c r="A68" s="13"/>
      <c r="B68" s="4"/>
      <c r="C68" s="4"/>
      <c r="D68" s="5"/>
      <c r="E68" s="33">
        <v>0.15</v>
      </c>
      <c r="F68" s="5">
        <f t="shared" si="9"/>
        <v>0</v>
      </c>
      <c r="G68" s="118">
        <v>0.05</v>
      </c>
      <c r="H68" s="44">
        <f t="shared" si="10"/>
        <v>0</v>
      </c>
      <c r="I68" s="44">
        <f t="shared" si="11"/>
        <v>0</v>
      </c>
      <c r="J68" s="143"/>
      <c r="K68" s="5"/>
      <c r="L68" s="4"/>
    </row>
    <row r="69" spans="1:12" ht="16" thickBot="1">
      <c r="A69" s="8" t="s">
        <v>57</v>
      </c>
      <c r="B69" s="9"/>
      <c r="C69" s="9"/>
      <c r="D69" s="10">
        <f>SUM(D63:D68)</f>
        <v>0</v>
      </c>
      <c r="E69" s="10"/>
      <c r="F69" s="10">
        <f>SUM(F63:F68)</f>
        <v>0</v>
      </c>
      <c r="G69" s="10"/>
      <c r="H69" s="10">
        <f t="shared" ref="H69:I69" si="12">SUM(H63:H68)</f>
        <v>0</v>
      </c>
      <c r="I69" s="10">
        <f t="shared" si="12"/>
        <v>0</v>
      </c>
      <c r="J69" s="131"/>
      <c r="K69" s="132">
        <f>J215</f>
        <v>20000</v>
      </c>
      <c r="L69" s="133">
        <f>D69-K69</f>
        <v>-20000</v>
      </c>
    </row>
    <row r="70" spans="1:12">
      <c r="A70" s="13"/>
      <c r="B70" s="23"/>
      <c r="C70" s="22"/>
      <c r="D70" s="2"/>
      <c r="E70" s="31"/>
      <c r="F70" s="7">
        <f t="shared" si="3"/>
        <v>0</v>
      </c>
      <c r="G70" s="41"/>
      <c r="H70" s="3">
        <f t="shared" si="4"/>
        <v>0</v>
      </c>
      <c r="I70" s="3">
        <f t="shared" si="5"/>
        <v>0</v>
      </c>
      <c r="J70" s="143"/>
      <c r="K70" s="7"/>
      <c r="L70" s="6"/>
    </row>
    <row r="71" spans="1:12">
      <c r="A71" s="13"/>
      <c r="B71" s="23"/>
      <c r="C71" s="23"/>
      <c r="D71" s="2"/>
      <c r="E71" s="31"/>
      <c r="F71" s="7">
        <f t="shared" si="3"/>
        <v>0</v>
      </c>
      <c r="G71" s="41"/>
      <c r="H71" s="3">
        <f t="shared" si="4"/>
        <v>0</v>
      </c>
      <c r="I71" s="3">
        <f t="shared" si="5"/>
        <v>0</v>
      </c>
      <c r="J71" s="143"/>
      <c r="K71" s="2"/>
      <c r="L71" s="1"/>
    </row>
    <row r="72" spans="1:12" ht="16" thickBot="1">
      <c r="A72" s="13"/>
      <c r="B72" s="23"/>
      <c r="C72" s="23"/>
      <c r="D72" s="5"/>
      <c r="E72" s="37"/>
      <c r="F72" s="43">
        <f t="shared" si="3"/>
        <v>0</v>
      </c>
      <c r="G72" s="33"/>
      <c r="H72" s="44">
        <f t="shared" si="4"/>
        <v>0</v>
      </c>
      <c r="I72" s="3">
        <f t="shared" si="5"/>
        <v>0</v>
      </c>
      <c r="J72" s="143"/>
      <c r="K72" s="2"/>
      <c r="L72" s="1"/>
    </row>
    <row r="73" spans="1:12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28">
        <f>H69+H61+H51+H40</f>
        <v>0</v>
      </c>
      <c r="I73" s="128">
        <f>I69+I61+I51+I40</f>
        <v>0</v>
      </c>
      <c r="J73" s="128"/>
      <c r="K73" s="144">
        <f>K69+K61+K51+K40</f>
        <v>560000</v>
      </c>
      <c r="L73" s="144">
        <f t="shared" ref="L73" si="13">L69+L61+L51+L40</f>
        <v>-560000</v>
      </c>
    </row>
    <row r="74" spans="1:12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68"/>
    </row>
    <row r="75" spans="1:12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0"/>
      <c r="J75" s="271"/>
      <c r="K75" s="152" t="s">
        <v>7</v>
      </c>
      <c r="L75" s="153" t="s">
        <v>36</v>
      </c>
    </row>
    <row r="76" spans="1:12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46</v>
      </c>
      <c r="F76" s="30" t="s">
        <v>47</v>
      </c>
      <c r="G76" s="30" t="s">
        <v>48</v>
      </c>
      <c r="H76" s="28" t="s">
        <v>49</v>
      </c>
      <c r="I76" s="30" t="s">
        <v>43</v>
      </c>
      <c r="J76" s="150" t="s">
        <v>44</v>
      </c>
      <c r="K76" s="137"/>
      <c r="L76" s="138"/>
    </row>
    <row r="77" spans="1:12" s="20" customFormat="1" ht="19.5" customHeight="1">
      <c r="A77" s="19"/>
      <c r="B77" s="39"/>
      <c r="C77" s="40"/>
      <c r="D77" s="39"/>
      <c r="E77" s="40"/>
      <c r="F77" s="40"/>
      <c r="G77" s="40"/>
      <c r="H77" s="39"/>
      <c r="I77" s="40"/>
      <c r="J77" s="151"/>
      <c r="K77" s="137"/>
      <c r="L77" s="138"/>
    </row>
    <row r="78" spans="1:12">
      <c r="A78" s="89" t="s">
        <v>60</v>
      </c>
      <c r="B78" s="1"/>
      <c r="C78" s="1"/>
      <c r="D78" s="2"/>
      <c r="E78" s="32">
        <v>0.15</v>
      </c>
      <c r="F78" s="2">
        <f>E78*D78</f>
        <v>0</v>
      </c>
      <c r="G78" s="41">
        <v>0.05</v>
      </c>
      <c r="H78" s="3">
        <f>G78*D78</f>
        <v>0</v>
      </c>
      <c r="I78" s="3">
        <f>F78-H78</f>
        <v>0</v>
      </c>
      <c r="J78" s="135"/>
      <c r="K78" s="2"/>
      <c r="L78" s="1"/>
    </row>
    <row r="79" spans="1:12">
      <c r="A79" s="11"/>
      <c r="B79" s="1"/>
      <c r="C79" s="1"/>
      <c r="D79" s="2"/>
      <c r="E79" s="32">
        <v>0.15</v>
      </c>
      <c r="F79" s="2">
        <f t="shared" ref="F79:F83" si="14">E79*D79</f>
        <v>0</v>
      </c>
      <c r="G79" s="41">
        <v>0.05</v>
      </c>
      <c r="H79" s="3">
        <f t="shared" ref="H79:H83" si="15">G79*D79</f>
        <v>0</v>
      </c>
      <c r="I79" s="3">
        <f t="shared" ref="I79:I83" si="16">F79-H79</f>
        <v>0</v>
      </c>
      <c r="J79" s="135"/>
      <c r="K79" s="2"/>
      <c r="L79" s="1"/>
    </row>
    <row r="80" spans="1:12">
      <c r="A80" s="11"/>
      <c r="B80" s="1"/>
      <c r="C80" s="1"/>
      <c r="D80" s="2"/>
      <c r="E80" s="32">
        <v>0.15</v>
      </c>
      <c r="F80" s="2">
        <f t="shared" si="14"/>
        <v>0</v>
      </c>
      <c r="G80" s="41">
        <v>0.05</v>
      </c>
      <c r="H80" s="3">
        <f t="shared" si="15"/>
        <v>0</v>
      </c>
      <c r="I80" s="3">
        <f t="shared" si="16"/>
        <v>0</v>
      </c>
      <c r="J80" s="135"/>
      <c r="K80" s="2"/>
      <c r="L80" s="1"/>
    </row>
    <row r="81" spans="1:12">
      <c r="A81" s="11"/>
      <c r="B81" s="1"/>
      <c r="C81" s="1"/>
      <c r="D81" s="2"/>
      <c r="E81" s="32">
        <v>0.15</v>
      </c>
      <c r="F81" s="2">
        <f t="shared" si="14"/>
        <v>0</v>
      </c>
      <c r="G81" s="41">
        <v>0.05</v>
      </c>
      <c r="H81" s="3">
        <f t="shared" si="15"/>
        <v>0</v>
      </c>
      <c r="I81" s="3">
        <f t="shared" si="16"/>
        <v>0</v>
      </c>
      <c r="J81" s="135"/>
      <c r="K81" s="2"/>
      <c r="L81" s="1"/>
    </row>
    <row r="82" spans="1:12">
      <c r="A82" s="11"/>
      <c r="B82" s="1"/>
      <c r="C82" s="1"/>
      <c r="D82" s="2"/>
      <c r="E82" s="32">
        <v>0.15</v>
      </c>
      <c r="F82" s="2">
        <f t="shared" si="14"/>
        <v>0</v>
      </c>
      <c r="G82" s="41">
        <v>0.05</v>
      </c>
      <c r="H82" s="3">
        <f t="shared" si="15"/>
        <v>0</v>
      </c>
      <c r="I82" s="3">
        <f t="shared" si="16"/>
        <v>0</v>
      </c>
      <c r="J82" s="135"/>
      <c r="K82" s="2"/>
      <c r="L82" s="1"/>
    </row>
    <row r="83" spans="1:12" ht="16" thickBot="1">
      <c r="A83" s="13"/>
      <c r="B83" s="4"/>
      <c r="C83" s="4"/>
      <c r="D83" s="5"/>
      <c r="E83" s="33">
        <v>0.15</v>
      </c>
      <c r="F83" s="5">
        <f t="shared" si="14"/>
        <v>0</v>
      </c>
      <c r="G83" s="118">
        <v>0.05</v>
      </c>
      <c r="H83" s="44">
        <f t="shared" si="15"/>
        <v>0</v>
      </c>
      <c r="I83" s="44">
        <f t="shared" si="16"/>
        <v>0</v>
      </c>
      <c r="J83" s="143"/>
      <c r="K83" s="5"/>
      <c r="L83" s="4"/>
    </row>
    <row r="84" spans="1:12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:I84" si="17">SUM(F78:F83)</f>
        <v>0</v>
      </c>
      <c r="G84" s="10"/>
      <c r="H84" s="10">
        <f t="shared" si="17"/>
        <v>0</v>
      </c>
      <c r="I84" s="10">
        <f t="shared" si="17"/>
        <v>0</v>
      </c>
      <c r="J84" s="131"/>
      <c r="K84" s="132">
        <f>J207</f>
        <v>90000</v>
      </c>
      <c r="L84" s="133">
        <f>D84-K84</f>
        <v>-90000</v>
      </c>
    </row>
    <row r="85" spans="1:12">
      <c r="A85" s="11"/>
      <c r="B85" s="1"/>
      <c r="C85" s="1"/>
      <c r="D85" s="2"/>
      <c r="E85" s="32"/>
      <c r="F85" s="2"/>
      <c r="G85" s="32"/>
      <c r="H85" s="1"/>
      <c r="I85" s="3"/>
      <c r="J85" s="135"/>
      <c r="K85" s="7"/>
      <c r="L85" s="6"/>
    </row>
    <row r="86" spans="1:12">
      <c r="A86" s="89" t="s">
        <v>62</v>
      </c>
      <c r="B86" s="1"/>
      <c r="C86" s="1"/>
      <c r="D86" s="2"/>
      <c r="E86" s="32">
        <v>0.1</v>
      </c>
      <c r="F86" s="2">
        <f>E86*D86</f>
        <v>0</v>
      </c>
      <c r="G86" s="41">
        <v>0.05</v>
      </c>
      <c r="H86" s="3">
        <f>G86*D86</f>
        <v>0</v>
      </c>
      <c r="I86" s="3">
        <f>F86-H86</f>
        <v>0</v>
      </c>
      <c r="J86" s="135"/>
      <c r="K86" s="2"/>
      <c r="L86" s="1"/>
    </row>
    <row r="87" spans="1:12">
      <c r="A87" s="11"/>
      <c r="B87" s="1"/>
      <c r="C87" s="1"/>
      <c r="D87" s="2"/>
      <c r="E87" s="32">
        <v>0.1</v>
      </c>
      <c r="F87" s="2">
        <f t="shared" ref="F87:F91" si="18">E87*D87</f>
        <v>0</v>
      </c>
      <c r="G87" s="41">
        <v>0.05</v>
      </c>
      <c r="H87" s="3">
        <f t="shared" ref="H87:H91" si="19">G87*D87</f>
        <v>0</v>
      </c>
      <c r="I87" s="3">
        <f t="shared" ref="I87:I91" si="20">F87-H87</f>
        <v>0</v>
      </c>
      <c r="J87" s="135"/>
      <c r="K87" s="2"/>
      <c r="L87" s="1"/>
    </row>
    <row r="88" spans="1:12">
      <c r="A88" s="11"/>
      <c r="B88" s="1"/>
      <c r="C88" s="1"/>
      <c r="D88" s="2"/>
      <c r="E88" s="32">
        <v>0.1</v>
      </c>
      <c r="F88" s="2">
        <f t="shared" si="18"/>
        <v>0</v>
      </c>
      <c r="G88" s="41">
        <v>0.05</v>
      </c>
      <c r="H88" s="3">
        <f t="shared" si="19"/>
        <v>0</v>
      </c>
      <c r="I88" s="3">
        <f t="shared" si="20"/>
        <v>0</v>
      </c>
      <c r="J88" s="135"/>
      <c r="K88" s="2"/>
      <c r="L88" s="1"/>
    </row>
    <row r="89" spans="1:12">
      <c r="A89" s="11"/>
      <c r="B89" s="1"/>
      <c r="C89" s="1"/>
      <c r="D89" s="2"/>
      <c r="E89" s="32">
        <v>0.1</v>
      </c>
      <c r="F89" s="2">
        <f t="shared" si="18"/>
        <v>0</v>
      </c>
      <c r="G89" s="41">
        <v>0.05</v>
      </c>
      <c r="H89" s="3">
        <f t="shared" si="19"/>
        <v>0</v>
      </c>
      <c r="I89" s="3">
        <f t="shared" si="20"/>
        <v>0</v>
      </c>
      <c r="J89" s="135"/>
      <c r="K89" s="2"/>
      <c r="L89" s="1"/>
    </row>
    <row r="90" spans="1:12">
      <c r="A90" s="11"/>
      <c r="B90" s="1"/>
      <c r="C90" s="1"/>
      <c r="D90" s="2"/>
      <c r="E90" s="32">
        <v>0.1</v>
      </c>
      <c r="F90" s="2">
        <f t="shared" si="18"/>
        <v>0</v>
      </c>
      <c r="G90" s="41">
        <v>0.05</v>
      </c>
      <c r="H90" s="3">
        <f t="shared" si="19"/>
        <v>0</v>
      </c>
      <c r="I90" s="3">
        <f t="shared" si="20"/>
        <v>0</v>
      </c>
      <c r="J90" s="135"/>
      <c r="K90" s="2"/>
      <c r="L90" s="1"/>
    </row>
    <row r="91" spans="1:12" ht="16" thickBot="1">
      <c r="A91" s="13"/>
      <c r="B91" s="4"/>
      <c r="C91" s="4"/>
      <c r="D91" s="5"/>
      <c r="E91" s="32">
        <v>0.1</v>
      </c>
      <c r="F91" s="5">
        <f t="shared" si="18"/>
        <v>0</v>
      </c>
      <c r="G91" s="118">
        <v>0.05</v>
      </c>
      <c r="H91" s="44">
        <f t="shared" si="19"/>
        <v>0</v>
      </c>
      <c r="I91" s="44">
        <f t="shared" si="20"/>
        <v>0</v>
      </c>
      <c r="J91" s="143"/>
      <c r="K91" s="5"/>
      <c r="L91" s="4"/>
    </row>
    <row r="92" spans="1:12" ht="16" thickBot="1">
      <c r="A92" s="8" t="s">
        <v>63</v>
      </c>
      <c r="B92" s="9"/>
      <c r="C92" s="9"/>
      <c r="D92" s="10">
        <f>SUM(D86:D91)</f>
        <v>0</v>
      </c>
      <c r="E92" s="10"/>
      <c r="F92" s="10">
        <f>SUM(F86:F91)</f>
        <v>0</v>
      </c>
      <c r="G92" s="10"/>
      <c r="H92" s="10">
        <f>SUM(H86:H91)</f>
        <v>0</v>
      </c>
      <c r="I92" s="10">
        <f>SUM(I86:I91)</f>
        <v>0</v>
      </c>
      <c r="J92" s="131"/>
      <c r="K92" s="132">
        <f>J191</f>
        <v>50000</v>
      </c>
      <c r="L92" s="133">
        <f>D92-K92</f>
        <v>-50000</v>
      </c>
    </row>
    <row r="93" spans="1:12">
      <c r="A93" s="11"/>
      <c r="B93" s="1"/>
      <c r="C93" s="1"/>
      <c r="D93" s="2"/>
      <c r="E93" s="32"/>
      <c r="F93" s="2"/>
      <c r="G93" s="32"/>
      <c r="H93" s="1"/>
      <c r="I93" s="3"/>
      <c r="J93" s="135"/>
      <c r="K93" s="7"/>
      <c r="L93" s="6"/>
    </row>
    <row r="94" spans="1:12">
      <c r="A94" s="89" t="s">
        <v>17</v>
      </c>
      <c r="B94" s="1"/>
      <c r="C94" s="1"/>
      <c r="D94" s="2"/>
      <c r="E94" s="32">
        <v>0.06</v>
      </c>
      <c r="F94" s="2">
        <f>E94*D94</f>
        <v>0</v>
      </c>
      <c r="G94" s="41">
        <v>0.03</v>
      </c>
      <c r="H94" s="3">
        <f>G94*D94</f>
        <v>0</v>
      </c>
      <c r="I94" s="3">
        <f>F94-H94</f>
        <v>0</v>
      </c>
      <c r="J94" s="135"/>
      <c r="K94" s="2"/>
      <c r="L94" s="1"/>
    </row>
    <row r="95" spans="1:12">
      <c r="A95" s="11"/>
      <c r="B95" s="1"/>
      <c r="C95" s="1"/>
      <c r="D95" s="2"/>
      <c r="E95" s="32">
        <v>0.06</v>
      </c>
      <c r="F95" s="2">
        <f t="shared" ref="F95:F102" si="21">E95*D95</f>
        <v>0</v>
      </c>
      <c r="G95" s="41">
        <v>0.03</v>
      </c>
      <c r="H95" s="3">
        <f t="shared" ref="H95:H102" si="22">G95*D95</f>
        <v>0</v>
      </c>
      <c r="I95" s="3">
        <f t="shared" ref="I95:I102" si="23">F95-H95</f>
        <v>0</v>
      </c>
      <c r="J95" s="135"/>
      <c r="K95" s="2"/>
      <c r="L95" s="1"/>
    </row>
    <row r="96" spans="1:12">
      <c r="A96" s="11"/>
      <c r="B96" s="1"/>
      <c r="C96" s="1"/>
      <c r="D96" s="2"/>
      <c r="E96" s="32">
        <v>0.06</v>
      </c>
      <c r="F96" s="2">
        <f t="shared" si="21"/>
        <v>0</v>
      </c>
      <c r="G96" s="41">
        <v>0.03</v>
      </c>
      <c r="H96" s="3">
        <f t="shared" si="22"/>
        <v>0</v>
      </c>
      <c r="I96" s="3">
        <f t="shared" si="23"/>
        <v>0</v>
      </c>
      <c r="J96" s="135"/>
      <c r="K96" s="2"/>
      <c r="L96" s="1"/>
    </row>
    <row r="97" spans="1:12">
      <c r="A97" s="11"/>
      <c r="B97" s="1"/>
      <c r="C97" s="1"/>
      <c r="D97" s="2"/>
      <c r="E97" s="32">
        <v>0.06</v>
      </c>
      <c r="F97" s="2">
        <f t="shared" si="21"/>
        <v>0</v>
      </c>
      <c r="G97" s="41">
        <v>0.03</v>
      </c>
      <c r="H97" s="3">
        <f t="shared" si="22"/>
        <v>0</v>
      </c>
      <c r="I97" s="3">
        <f t="shared" si="23"/>
        <v>0</v>
      </c>
      <c r="J97" s="135"/>
      <c r="K97" s="2"/>
      <c r="L97" s="1"/>
    </row>
    <row r="98" spans="1:12">
      <c r="A98" s="11"/>
      <c r="B98" s="1"/>
      <c r="C98" s="1"/>
      <c r="D98" s="2"/>
      <c r="E98" s="32">
        <v>0.06</v>
      </c>
      <c r="F98" s="2">
        <f t="shared" si="21"/>
        <v>0</v>
      </c>
      <c r="G98" s="41">
        <v>0.03</v>
      </c>
      <c r="H98" s="3">
        <f t="shared" si="22"/>
        <v>0</v>
      </c>
      <c r="I98" s="3">
        <f t="shared" si="23"/>
        <v>0</v>
      </c>
      <c r="J98" s="135"/>
      <c r="K98" s="2"/>
      <c r="L98" s="1"/>
    </row>
    <row r="99" spans="1:12">
      <c r="A99" s="11"/>
      <c r="B99" s="1"/>
      <c r="C99" s="1"/>
      <c r="D99" s="2"/>
      <c r="E99" s="32">
        <v>0.06</v>
      </c>
      <c r="F99" s="2">
        <f t="shared" si="21"/>
        <v>0</v>
      </c>
      <c r="G99" s="41">
        <v>0.03</v>
      </c>
      <c r="H99" s="3">
        <f t="shared" si="22"/>
        <v>0</v>
      </c>
      <c r="I99" s="3">
        <f t="shared" si="23"/>
        <v>0</v>
      </c>
      <c r="J99" s="135"/>
      <c r="K99" s="2"/>
      <c r="L99" s="1"/>
    </row>
    <row r="100" spans="1:12">
      <c r="A100" s="11"/>
      <c r="B100" s="1"/>
      <c r="C100" s="1"/>
      <c r="D100" s="2"/>
      <c r="E100" s="32">
        <v>0.06</v>
      </c>
      <c r="F100" s="2">
        <f t="shared" si="21"/>
        <v>0</v>
      </c>
      <c r="G100" s="41">
        <v>0.03</v>
      </c>
      <c r="H100" s="3">
        <f t="shared" si="22"/>
        <v>0</v>
      </c>
      <c r="I100" s="3">
        <f t="shared" si="23"/>
        <v>0</v>
      </c>
      <c r="J100" s="135"/>
      <c r="K100" s="2"/>
      <c r="L100" s="1"/>
    </row>
    <row r="101" spans="1:12">
      <c r="A101" s="11"/>
      <c r="B101" s="1"/>
      <c r="C101" s="1"/>
      <c r="D101" s="2"/>
      <c r="E101" s="32">
        <v>0.06</v>
      </c>
      <c r="F101" s="2">
        <f t="shared" si="21"/>
        <v>0</v>
      </c>
      <c r="G101" s="41">
        <v>0.03</v>
      </c>
      <c r="H101" s="3">
        <f t="shared" si="22"/>
        <v>0</v>
      </c>
      <c r="I101" s="3">
        <f t="shared" si="23"/>
        <v>0</v>
      </c>
      <c r="J101" s="135"/>
      <c r="K101" s="2"/>
      <c r="L101" s="1"/>
    </row>
    <row r="102" spans="1:12" ht="16" thickBot="1">
      <c r="A102" s="11"/>
      <c r="B102" s="1"/>
      <c r="C102" s="1"/>
      <c r="D102" s="2"/>
      <c r="E102" s="32">
        <v>0.06</v>
      </c>
      <c r="F102" s="2">
        <f t="shared" si="21"/>
        <v>0</v>
      </c>
      <c r="G102" s="41">
        <v>0.03</v>
      </c>
      <c r="H102" s="3">
        <f t="shared" si="22"/>
        <v>0</v>
      </c>
      <c r="I102" s="3">
        <f t="shared" si="23"/>
        <v>0</v>
      </c>
      <c r="J102" s="135"/>
      <c r="K102" s="5"/>
      <c r="L102" s="4"/>
    </row>
    <row r="103" spans="1:12" ht="16" thickBot="1">
      <c r="A103" s="8" t="s">
        <v>64</v>
      </c>
      <c r="B103" s="9"/>
      <c r="C103" s="9"/>
      <c r="D103" s="125">
        <f>SUM(D94:D102)</f>
        <v>0</v>
      </c>
      <c r="E103" s="125"/>
      <c r="F103" s="125">
        <f t="shared" ref="F103:I103" si="24">SUM(F94:F102)</f>
        <v>0</v>
      </c>
      <c r="G103" s="125"/>
      <c r="H103" s="125">
        <f>SUM(H94:H102)</f>
        <v>0</v>
      </c>
      <c r="I103" s="125">
        <f t="shared" si="24"/>
        <v>0</v>
      </c>
      <c r="J103" s="131"/>
      <c r="K103" s="132">
        <f>J189</f>
        <v>70000</v>
      </c>
      <c r="L103" s="133">
        <f>D103-K103</f>
        <v>-70000</v>
      </c>
    </row>
    <row r="104" spans="1:12">
      <c r="A104" s="11"/>
      <c r="B104" s="1"/>
      <c r="C104" s="1"/>
      <c r="D104" s="2"/>
      <c r="E104" s="32"/>
      <c r="F104" s="2"/>
      <c r="G104" s="41"/>
      <c r="H104" s="3"/>
      <c r="I104" s="3"/>
      <c r="J104" s="135"/>
      <c r="K104" s="7"/>
      <c r="L104" s="6"/>
    </row>
    <row r="105" spans="1:12">
      <c r="A105" s="89" t="s">
        <v>65</v>
      </c>
      <c r="B105" s="1"/>
      <c r="C105" s="1"/>
      <c r="D105" s="2"/>
      <c r="E105" s="32">
        <v>0.15</v>
      </c>
      <c r="F105" s="2">
        <f>E105*D105</f>
        <v>0</v>
      </c>
      <c r="G105" s="41">
        <v>0.05</v>
      </c>
      <c r="H105" s="3">
        <f>G105*D105</f>
        <v>0</v>
      </c>
      <c r="I105" s="3">
        <f>F105-H105</f>
        <v>0</v>
      </c>
      <c r="J105" s="135"/>
      <c r="K105" s="2"/>
      <c r="L105" s="1"/>
    </row>
    <row r="106" spans="1:12">
      <c r="A106" s="11"/>
      <c r="B106" s="1"/>
      <c r="C106" s="1"/>
      <c r="D106" s="2"/>
      <c r="E106" s="32">
        <v>0.15</v>
      </c>
      <c r="F106" s="2">
        <f t="shared" ref="F106:F110" si="25">E106*D106</f>
        <v>0</v>
      </c>
      <c r="G106" s="41">
        <v>0.05</v>
      </c>
      <c r="H106" s="3">
        <f t="shared" ref="H106:H110" si="26">G106*D106</f>
        <v>0</v>
      </c>
      <c r="I106" s="3">
        <f t="shared" ref="I106:I110" si="27">F106-H106</f>
        <v>0</v>
      </c>
      <c r="J106" s="135"/>
      <c r="K106" s="2"/>
      <c r="L106" s="1"/>
    </row>
    <row r="107" spans="1:12">
      <c r="A107" s="11"/>
      <c r="B107" s="1"/>
      <c r="C107" s="1"/>
      <c r="D107" s="2"/>
      <c r="E107" s="32">
        <v>0.15</v>
      </c>
      <c r="F107" s="2">
        <f t="shared" si="25"/>
        <v>0</v>
      </c>
      <c r="G107" s="41">
        <v>0.05</v>
      </c>
      <c r="H107" s="3">
        <f t="shared" si="26"/>
        <v>0</v>
      </c>
      <c r="I107" s="3">
        <f t="shared" si="27"/>
        <v>0</v>
      </c>
      <c r="J107" s="135"/>
      <c r="K107" s="2"/>
      <c r="L107" s="1"/>
    </row>
    <row r="108" spans="1:12">
      <c r="A108" s="11"/>
      <c r="B108" s="1"/>
      <c r="C108" s="1"/>
      <c r="D108" s="2"/>
      <c r="E108" s="32">
        <v>0.15</v>
      </c>
      <c r="F108" s="2">
        <f t="shared" si="25"/>
        <v>0</v>
      </c>
      <c r="G108" s="41">
        <v>0.05</v>
      </c>
      <c r="H108" s="3">
        <f t="shared" si="26"/>
        <v>0</v>
      </c>
      <c r="I108" s="3">
        <f t="shared" si="27"/>
        <v>0</v>
      </c>
      <c r="J108" s="135"/>
      <c r="K108" s="2"/>
      <c r="L108" s="1"/>
    </row>
    <row r="109" spans="1:12">
      <c r="A109" s="11"/>
      <c r="B109" s="1"/>
      <c r="C109" s="1"/>
      <c r="D109" s="2"/>
      <c r="E109" s="32">
        <v>0.15</v>
      </c>
      <c r="F109" s="2">
        <f t="shared" si="25"/>
        <v>0</v>
      </c>
      <c r="G109" s="41">
        <v>0.05</v>
      </c>
      <c r="H109" s="3">
        <f t="shared" si="26"/>
        <v>0</v>
      </c>
      <c r="I109" s="3">
        <f t="shared" si="27"/>
        <v>0</v>
      </c>
      <c r="J109" s="135"/>
      <c r="K109" s="2"/>
      <c r="L109" s="1"/>
    </row>
    <row r="110" spans="1:12" ht="16" thickBot="1">
      <c r="A110" s="13"/>
      <c r="B110" s="4"/>
      <c r="C110" s="4"/>
      <c r="D110" s="5"/>
      <c r="E110" s="33">
        <v>0.15</v>
      </c>
      <c r="F110" s="5">
        <f t="shared" si="25"/>
        <v>0</v>
      </c>
      <c r="G110" s="118">
        <v>0.05</v>
      </c>
      <c r="H110" s="44">
        <f t="shared" si="26"/>
        <v>0</v>
      </c>
      <c r="I110" s="44">
        <f t="shared" si="27"/>
        <v>0</v>
      </c>
      <c r="J110" s="143"/>
      <c r="K110" s="5"/>
      <c r="L110" s="4"/>
    </row>
    <row r="111" spans="1:12" ht="16" thickBot="1">
      <c r="A111" s="8" t="s">
        <v>66</v>
      </c>
      <c r="B111" s="9"/>
      <c r="C111" s="9"/>
      <c r="D111" s="10">
        <f>SUM(D105:D110)</f>
        <v>0</v>
      </c>
      <c r="E111" s="10"/>
      <c r="F111" s="10">
        <f>SUM(F105:F110)</f>
        <v>0</v>
      </c>
      <c r="G111" s="10"/>
      <c r="H111" s="10">
        <f>SUM(H105:H110)</f>
        <v>0</v>
      </c>
      <c r="I111" s="10">
        <f>SUM(I105:I110)</f>
        <v>0</v>
      </c>
      <c r="J111" s="131"/>
      <c r="K111" s="132">
        <f>J185</f>
        <v>77600</v>
      </c>
      <c r="L111" s="133">
        <f>D111-K111</f>
        <v>-77600</v>
      </c>
    </row>
    <row r="112" spans="1:12">
      <c r="A112" s="11"/>
      <c r="B112" s="1"/>
      <c r="C112" s="1"/>
      <c r="D112" s="2"/>
      <c r="E112" s="32"/>
      <c r="F112" s="2"/>
      <c r="G112" s="32"/>
      <c r="H112" s="3"/>
      <c r="I112" s="3"/>
      <c r="J112" s="135"/>
      <c r="K112" s="7"/>
      <c r="L112" s="6"/>
    </row>
    <row r="113" spans="1:12">
      <c r="A113" s="89" t="s">
        <v>67</v>
      </c>
      <c r="B113" s="1"/>
      <c r="C113" s="1"/>
      <c r="D113" s="2"/>
      <c r="E113" s="32">
        <v>0.15</v>
      </c>
      <c r="F113" s="2">
        <f>E113*D113</f>
        <v>0</v>
      </c>
      <c r="G113" s="41">
        <v>0.1</v>
      </c>
      <c r="H113" s="3">
        <f>G113*D113</f>
        <v>0</v>
      </c>
      <c r="I113" s="3">
        <f>F113-H113</f>
        <v>0</v>
      </c>
      <c r="J113" s="135"/>
      <c r="K113" s="2"/>
      <c r="L113" s="1"/>
    </row>
    <row r="114" spans="1:12">
      <c r="A114" s="11"/>
      <c r="B114" s="1"/>
      <c r="C114" s="1"/>
      <c r="D114" s="2"/>
      <c r="E114" s="32">
        <v>0.15</v>
      </c>
      <c r="F114" s="2">
        <f t="shared" ref="F114:F118" si="28">E114*D114</f>
        <v>0</v>
      </c>
      <c r="G114" s="41">
        <v>0.1</v>
      </c>
      <c r="H114" s="3">
        <f t="shared" ref="H114:H118" si="29">G114*D114</f>
        <v>0</v>
      </c>
      <c r="I114" s="3">
        <f t="shared" ref="I114:I118" si="30">F114-H114</f>
        <v>0</v>
      </c>
      <c r="J114" s="135"/>
      <c r="K114" s="2"/>
      <c r="L114" s="1"/>
    </row>
    <row r="115" spans="1:12">
      <c r="A115" s="11"/>
      <c r="B115" s="1"/>
      <c r="C115" s="1"/>
      <c r="D115" s="2"/>
      <c r="E115" s="32">
        <v>0.15</v>
      </c>
      <c r="F115" s="2">
        <f t="shared" si="28"/>
        <v>0</v>
      </c>
      <c r="G115" s="41">
        <v>0.1</v>
      </c>
      <c r="H115" s="3">
        <f t="shared" si="29"/>
        <v>0</v>
      </c>
      <c r="I115" s="3">
        <f t="shared" si="30"/>
        <v>0</v>
      </c>
      <c r="J115" s="135"/>
      <c r="K115" s="2"/>
      <c r="L115" s="1"/>
    </row>
    <row r="116" spans="1:12">
      <c r="A116" s="11"/>
      <c r="B116" s="1"/>
      <c r="C116" s="1"/>
      <c r="D116" s="2"/>
      <c r="E116" s="32">
        <v>0.15</v>
      </c>
      <c r="F116" s="2">
        <f t="shared" si="28"/>
        <v>0</v>
      </c>
      <c r="G116" s="41">
        <v>0.1</v>
      </c>
      <c r="H116" s="3">
        <f t="shared" si="29"/>
        <v>0</v>
      </c>
      <c r="I116" s="3">
        <f t="shared" si="30"/>
        <v>0</v>
      </c>
      <c r="J116" s="135"/>
      <c r="K116" s="2"/>
      <c r="L116" s="1"/>
    </row>
    <row r="117" spans="1:12">
      <c r="A117" s="11"/>
      <c r="B117" s="1"/>
      <c r="C117" s="1"/>
      <c r="D117" s="2"/>
      <c r="E117" s="32">
        <v>0.15</v>
      </c>
      <c r="F117" s="2">
        <f t="shared" si="28"/>
        <v>0</v>
      </c>
      <c r="G117" s="41">
        <v>0.1</v>
      </c>
      <c r="H117" s="3">
        <f t="shared" si="29"/>
        <v>0</v>
      </c>
      <c r="I117" s="3">
        <f t="shared" si="30"/>
        <v>0</v>
      </c>
      <c r="J117" s="135"/>
      <c r="K117" s="2"/>
      <c r="L117" s="1"/>
    </row>
    <row r="118" spans="1:12" ht="16" thickBot="1">
      <c r="A118" s="13"/>
      <c r="B118" s="4"/>
      <c r="C118" s="4"/>
      <c r="D118" s="5"/>
      <c r="E118" s="33">
        <v>0.15</v>
      </c>
      <c r="F118" s="5">
        <f t="shared" si="28"/>
        <v>0</v>
      </c>
      <c r="G118" s="41">
        <v>0.1</v>
      </c>
      <c r="H118" s="44">
        <f t="shared" si="29"/>
        <v>0</v>
      </c>
      <c r="I118" s="44">
        <f t="shared" si="30"/>
        <v>0</v>
      </c>
      <c r="J118" s="143"/>
      <c r="K118" s="5"/>
      <c r="L118" s="4"/>
    </row>
    <row r="119" spans="1:12" ht="16" thickBot="1">
      <c r="A119" s="8" t="s">
        <v>68</v>
      </c>
      <c r="B119" s="9"/>
      <c r="C119" s="9"/>
      <c r="D119" s="10">
        <f>SUM(D113:D118)</f>
        <v>0</v>
      </c>
      <c r="E119" s="10"/>
      <c r="F119" s="10">
        <f>SUM(F113:F118)</f>
        <v>0</v>
      </c>
      <c r="G119" s="10"/>
      <c r="H119" s="10">
        <f>SUM(H113:H118)</f>
        <v>0</v>
      </c>
      <c r="I119" s="10">
        <f>SUM(I113:I118)</f>
        <v>0</v>
      </c>
      <c r="J119" s="131"/>
      <c r="K119" s="132">
        <f>J187</f>
        <v>30000</v>
      </c>
      <c r="L119" s="133">
        <f>D119-K119</f>
        <v>-30000</v>
      </c>
    </row>
    <row r="120" spans="1:12">
      <c r="A120" s="11"/>
      <c r="B120" s="1"/>
      <c r="C120" s="1"/>
      <c r="D120" s="2"/>
      <c r="E120" s="32"/>
      <c r="F120" s="2"/>
      <c r="G120" s="32"/>
      <c r="H120" s="1"/>
      <c r="I120" s="3"/>
      <c r="J120" s="135"/>
      <c r="K120" s="7"/>
      <c r="L120" s="6"/>
    </row>
    <row r="121" spans="1:12">
      <c r="A121" s="89" t="s">
        <v>69</v>
      </c>
      <c r="B121" s="1"/>
      <c r="C121" s="1"/>
      <c r="D121" s="2"/>
      <c r="E121" s="32">
        <v>0.15</v>
      </c>
      <c r="F121" s="2">
        <f>E121*D121</f>
        <v>0</v>
      </c>
      <c r="G121" s="41">
        <v>0.03</v>
      </c>
      <c r="H121" s="3">
        <f>G121*D121</f>
        <v>0</v>
      </c>
      <c r="I121" s="3">
        <f>F121-H121</f>
        <v>0</v>
      </c>
      <c r="J121" s="135"/>
      <c r="K121" s="2"/>
      <c r="L121" s="1"/>
    </row>
    <row r="122" spans="1:12">
      <c r="A122" s="11"/>
      <c r="B122" s="1"/>
      <c r="C122" s="1"/>
      <c r="D122" s="2"/>
      <c r="E122" s="32">
        <v>0.15</v>
      </c>
      <c r="F122" s="2">
        <f t="shared" ref="F122:F126" si="31">E122*D122</f>
        <v>0</v>
      </c>
      <c r="G122" s="41">
        <v>0.03</v>
      </c>
      <c r="H122" s="3">
        <f t="shared" ref="H122:H126" si="32">G122*D122</f>
        <v>0</v>
      </c>
      <c r="I122" s="3">
        <f t="shared" ref="I122:I126" si="33">F122-H122</f>
        <v>0</v>
      </c>
      <c r="J122" s="135"/>
      <c r="K122" s="2"/>
      <c r="L122" s="1"/>
    </row>
    <row r="123" spans="1:12">
      <c r="A123" s="11"/>
      <c r="B123" s="1"/>
      <c r="C123" s="1"/>
      <c r="D123" s="2"/>
      <c r="E123" s="32">
        <v>0.15</v>
      </c>
      <c r="F123" s="2">
        <f t="shared" si="31"/>
        <v>0</v>
      </c>
      <c r="G123" s="41">
        <v>0.03</v>
      </c>
      <c r="H123" s="3">
        <f t="shared" si="32"/>
        <v>0</v>
      </c>
      <c r="I123" s="3">
        <f t="shared" si="33"/>
        <v>0</v>
      </c>
      <c r="J123" s="135"/>
      <c r="K123" s="2"/>
      <c r="L123" s="1"/>
    </row>
    <row r="124" spans="1:12">
      <c r="A124" s="11"/>
      <c r="B124" s="1"/>
      <c r="C124" s="1"/>
      <c r="D124" s="2"/>
      <c r="E124" s="32">
        <v>0.15</v>
      </c>
      <c r="F124" s="2">
        <f t="shared" si="31"/>
        <v>0</v>
      </c>
      <c r="G124" s="41">
        <v>0.03</v>
      </c>
      <c r="H124" s="3">
        <f t="shared" si="32"/>
        <v>0</v>
      </c>
      <c r="I124" s="3">
        <f t="shared" si="33"/>
        <v>0</v>
      </c>
      <c r="J124" s="135"/>
      <c r="K124" s="2"/>
      <c r="L124" s="1"/>
    </row>
    <row r="125" spans="1:12">
      <c r="A125" s="11"/>
      <c r="B125" s="1"/>
      <c r="C125" s="1"/>
      <c r="D125" s="2"/>
      <c r="E125" s="32">
        <v>0.15</v>
      </c>
      <c r="F125" s="2">
        <f t="shared" si="31"/>
        <v>0</v>
      </c>
      <c r="G125" s="41">
        <v>0.03</v>
      </c>
      <c r="H125" s="3">
        <f t="shared" si="32"/>
        <v>0</v>
      </c>
      <c r="I125" s="3">
        <f t="shared" si="33"/>
        <v>0</v>
      </c>
      <c r="J125" s="135"/>
      <c r="K125" s="2"/>
      <c r="L125" s="1"/>
    </row>
    <row r="126" spans="1:12" ht="16" thickBot="1">
      <c r="A126" s="13"/>
      <c r="B126" s="4"/>
      <c r="C126" s="4"/>
      <c r="D126" s="5"/>
      <c r="E126" s="33">
        <v>0.15</v>
      </c>
      <c r="F126" s="5">
        <f t="shared" si="31"/>
        <v>0</v>
      </c>
      <c r="G126" s="41">
        <v>0.03</v>
      </c>
      <c r="H126" s="44">
        <f t="shared" si="32"/>
        <v>0</v>
      </c>
      <c r="I126" s="44">
        <f t="shared" si="33"/>
        <v>0</v>
      </c>
      <c r="J126" s="143"/>
      <c r="K126" s="5"/>
      <c r="L126" s="4"/>
    </row>
    <row r="127" spans="1:12" ht="16" thickBot="1">
      <c r="A127" s="8" t="s">
        <v>70</v>
      </c>
      <c r="B127" s="9"/>
      <c r="C127" s="9"/>
      <c r="D127" s="10">
        <f>SUM(D121:D126)</f>
        <v>0</v>
      </c>
      <c r="E127" s="10"/>
      <c r="F127" s="10">
        <f>SUM(F121:F126)</f>
        <v>0</v>
      </c>
      <c r="G127" s="10"/>
      <c r="H127" s="10">
        <f>SUM(H121:H126)</f>
        <v>0</v>
      </c>
      <c r="I127" s="10">
        <f>SUM(I121:I126)</f>
        <v>0</v>
      </c>
      <c r="J127" s="131"/>
      <c r="K127" s="132">
        <f>J211</f>
        <v>15000</v>
      </c>
      <c r="L127" s="133">
        <f>D127-K127</f>
        <v>-15000</v>
      </c>
    </row>
    <row r="128" spans="1:12">
      <c r="A128" s="11"/>
      <c r="B128" s="1"/>
      <c r="C128" s="1"/>
      <c r="D128" s="2"/>
      <c r="E128" s="32"/>
      <c r="F128" s="2"/>
      <c r="G128" s="32"/>
      <c r="H128" s="1"/>
      <c r="I128" s="3"/>
      <c r="J128" s="135"/>
      <c r="K128" s="7"/>
      <c r="L128" s="6"/>
    </row>
    <row r="129" spans="1:12">
      <c r="A129" s="89" t="s">
        <v>71</v>
      </c>
      <c r="B129" s="1"/>
      <c r="C129" s="1"/>
      <c r="D129" s="2"/>
      <c r="E129" s="32">
        <v>7.0000000000000007E-2</v>
      </c>
      <c r="F129" s="2">
        <f>E129*D129</f>
        <v>0</v>
      </c>
      <c r="G129" s="41">
        <v>0.03</v>
      </c>
      <c r="H129" s="3">
        <f>G129*D129</f>
        <v>0</v>
      </c>
      <c r="I129" s="3">
        <f>F129-H129</f>
        <v>0</v>
      </c>
      <c r="J129" s="135"/>
      <c r="K129" s="2"/>
      <c r="L129" s="1"/>
    </row>
    <row r="130" spans="1:12">
      <c r="A130" s="11"/>
      <c r="B130" s="1"/>
      <c r="C130" s="1"/>
      <c r="D130" s="2"/>
      <c r="E130" s="32">
        <v>7.0000000000000007E-2</v>
      </c>
      <c r="F130" s="2">
        <f t="shared" ref="F130:F134" si="34">E130*D130</f>
        <v>0</v>
      </c>
      <c r="G130" s="41">
        <v>0.03</v>
      </c>
      <c r="H130" s="3">
        <f t="shared" ref="H130:H134" si="35">G130*D130</f>
        <v>0</v>
      </c>
      <c r="I130" s="3">
        <f t="shared" ref="I130:I134" si="36">F130-H130</f>
        <v>0</v>
      </c>
      <c r="J130" s="135"/>
      <c r="K130" s="2"/>
      <c r="L130" s="1"/>
    </row>
    <row r="131" spans="1:12">
      <c r="A131" s="11"/>
      <c r="B131" s="1"/>
      <c r="C131" s="1"/>
      <c r="D131" s="2"/>
      <c r="E131" s="32">
        <v>7.0000000000000007E-2</v>
      </c>
      <c r="F131" s="2">
        <f t="shared" si="34"/>
        <v>0</v>
      </c>
      <c r="G131" s="41">
        <v>0.03</v>
      </c>
      <c r="H131" s="3">
        <f t="shared" si="35"/>
        <v>0</v>
      </c>
      <c r="I131" s="3">
        <f t="shared" si="36"/>
        <v>0</v>
      </c>
      <c r="J131" s="135"/>
      <c r="K131" s="2"/>
      <c r="L131" s="1"/>
    </row>
    <row r="132" spans="1:12">
      <c r="A132" s="11"/>
      <c r="B132" s="1"/>
      <c r="C132" s="1"/>
      <c r="D132" s="2"/>
      <c r="E132" s="32">
        <v>7.0000000000000007E-2</v>
      </c>
      <c r="F132" s="2">
        <f t="shared" si="34"/>
        <v>0</v>
      </c>
      <c r="G132" s="41">
        <v>0.03</v>
      </c>
      <c r="H132" s="3">
        <f t="shared" si="35"/>
        <v>0</v>
      </c>
      <c r="I132" s="3">
        <f t="shared" si="36"/>
        <v>0</v>
      </c>
      <c r="J132" s="135"/>
      <c r="K132" s="2"/>
      <c r="L132" s="1"/>
    </row>
    <row r="133" spans="1:12">
      <c r="A133" s="11"/>
      <c r="B133" s="1"/>
      <c r="C133" s="1"/>
      <c r="D133" s="2"/>
      <c r="E133" s="32">
        <v>7.0000000000000007E-2</v>
      </c>
      <c r="F133" s="2">
        <f t="shared" si="34"/>
        <v>0</v>
      </c>
      <c r="G133" s="41">
        <v>0.03</v>
      </c>
      <c r="H133" s="3">
        <f t="shared" si="35"/>
        <v>0</v>
      </c>
      <c r="I133" s="3">
        <f t="shared" si="36"/>
        <v>0</v>
      </c>
      <c r="J133" s="135"/>
      <c r="K133" s="2"/>
      <c r="L133" s="1"/>
    </row>
    <row r="134" spans="1:12" ht="16" thickBot="1">
      <c r="A134" s="13"/>
      <c r="B134" s="4"/>
      <c r="C134" s="4"/>
      <c r="D134" s="5"/>
      <c r="E134" s="32">
        <v>7.0000000000000007E-2</v>
      </c>
      <c r="F134" s="5">
        <f t="shared" si="34"/>
        <v>0</v>
      </c>
      <c r="G134" s="41">
        <v>0.03</v>
      </c>
      <c r="H134" s="44">
        <f t="shared" si="35"/>
        <v>0</v>
      </c>
      <c r="I134" s="44">
        <f t="shared" si="36"/>
        <v>0</v>
      </c>
      <c r="J134" s="143"/>
      <c r="K134" s="5"/>
      <c r="L134" s="4"/>
    </row>
    <row r="135" spans="1:12" ht="16" thickBot="1">
      <c r="A135" s="8" t="s">
        <v>72</v>
      </c>
      <c r="B135" s="9"/>
      <c r="C135" s="9"/>
      <c r="D135" s="10">
        <f>SUM(D129:D134)</f>
        <v>0</v>
      </c>
      <c r="E135" s="10"/>
      <c r="F135" s="10">
        <f>SUM(F129:F134)</f>
        <v>0</v>
      </c>
      <c r="G135" s="10"/>
      <c r="H135" s="10">
        <f>SUM(H129:H134)</f>
        <v>0</v>
      </c>
      <c r="I135" s="10">
        <f>SUM(I129:I134)</f>
        <v>0</v>
      </c>
      <c r="J135" s="131"/>
      <c r="K135" s="132">
        <f>J213</f>
        <v>70000</v>
      </c>
      <c r="L135" s="133">
        <f>D135-K135</f>
        <v>-70000</v>
      </c>
    </row>
    <row r="136" spans="1:12">
      <c r="A136" s="11"/>
      <c r="B136" s="1"/>
      <c r="C136" s="1"/>
      <c r="D136" s="2"/>
      <c r="E136" s="32"/>
      <c r="F136" s="2"/>
      <c r="G136" s="32"/>
      <c r="H136" s="1"/>
      <c r="I136" s="3"/>
      <c r="J136" s="135"/>
      <c r="K136" s="7"/>
      <c r="L136" s="6"/>
    </row>
    <row r="137" spans="1:12">
      <c r="A137" s="89" t="s">
        <v>73</v>
      </c>
      <c r="B137" s="1"/>
      <c r="C137" s="1"/>
      <c r="D137" s="2"/>
      <c r="E137" s="32">
        <v>0.15</v>
      </c>
      <c r="F137" s="2">
        <f>E137*D137</f>
        <v>0</v>
      </c>
      <c r="G137" s="41">
        <v>0.05</v>
      </c>
      <c r="H137" s="3">
        <f>G137*D137</f>
        <v>0</v>
      </c>
      <c r="I137" s="3">
        <f>F137-H137</f>
        <v>0</v>
      </c>
      <c r="J137" s="135"/>
      <c r="K137" s="2"/>
      <c r="L137" s="1"/>
    </row>
    <row r="138" spans="1:12">
      <c r="A138" s="11"/>
      <c r="B138" s="1"/>
      <c r="C138" s="1"/>
      <c r="D138" s="2"/>
      <c r="E138" s="32">
        <v>0.15</v>
      </c>
      <c r="F138" s="2">
        <f t="shared" ref="F138:F142" si="37">E138*D138</f>
        <v>0</v>
      </c>
      <c r="G138" s="41">
        <v>0.05</v>
      </c>
      <c r="H138" s="3">
        <f t="shared" ref="H138:H142" si="38">G138*D138</f>
        <v>0</v>
      </c>
      <c r="I138" s="3">
        <f t="shared" ref="I138:I142" si="39">F138-H138</f>
        <v>0</v>
      </c>
      <c r="J138" s="135"/>
      <c r="K138" s="2"/>
      <c r="L138" s="1"/>
    </row>
    <row r="139" spans="1:12">
      <c r="A139" s="11"/>
      <c r="B139" s="1"/>
      <c r="C139" s="1"/>
      <c r="D139" s="2"/>
      <c r="E139" s="32">
        <v>0.15</v>
      </c>
      <c r="F139" s="2">
        <f t="shared" si="37"/>
        <v>0</v>
      </c>
      <c r="G139" s="41">
        <v>0.05</v>
      </c>
      <c r="H139" s="3">
        <f t="shared" si="38"/>
        <v>0</v>
      </c>
      <c r="I139" s="3">
        <f t="shared" si="39"/>
        <v>0</v>
      </c>
      <c r="J139" s="135"/>
      <c r="K139" s="2"/>
      <c r="L139" s="1"/>
    </row>
    <row r="140" spans="1:12">
      <c r="A140" s="11"/>
      <c r="B140" s="1"/>
      <c r="C140" s="1"/>
      <c r="D140" s="2"/>
      <c r="E140" s="32">
        <v>0.15</v>
      </c>
      <c r="F140" s="2">
        <f t="shared" si="37"/>
        <v>0</v>
      </c>
      <c r="G140" s="41">
        <v>0.05</v>
      </c>
      <c r="H140" s="3">
        <f t="shared" si="38"/>
        <v>0</v>
      </c>
      <c r="I140" s="3">
        <f t="shared" si="39"/>
        <v>0</v>
      </c>
      <c r="J140" s="135"/>
      <c r="K140" s="2"/>
      <c r="L140" s="1"/>
    </row>
    <row r="141" spans="1:12">
      <c r="A141" s="11"/>
      <c r="B141" s="1"/>
      <c r="C141" s="1"/>
      <c r="D141" s="2"/>
      <c r="E141" s="32">
        <v>0.15</v>
      </c>
      <c r="F141" s="2">
        <f t="shared" si="37"/>
        <v>0</v>
      </c>
      <c r="G141" s="41">
        <v>0.05</v>
      </c>
      <c r="H141" s="3">
        <f t="shared" si="38"/>
        <v>0</v>
      </c>
      <c r="I141" s="3">
        <f t="shared" si="39"/>
        <v>0</v>
      </c>
      <c r="J141" s="135"/>
      <c r="K141" s="2"/>
      <c r="L141" s="1"/>
    </row>
    <row r="142" spans="1:12" ht="16" thickBot="1">
      <c r="A142" s="13"/>
      <c r="B142" s="4"/>
      <c r="C142" s="4"/>
      <c r="D142" s="5"/>
      <c r="E142" s="33">
        <v>0.15</v>
      </c>
      <c r="F142" s="5">
        <f t="shared" si="37"/>
        <v>0</v>
      </c>
      <c r="G142" s="118">
        <v>0.05</v>
      </c>
      <c r="H142" s="44">
        <f t="shared" si="38"/>
        <v>0</v>
      </c>
      <c r="I142" s="44">
        <f t="shared" si="39"/>
        <v>0</v>
      </c>
      <c r="J142" s="143"/>
      <c r="K142" s="5"/>
      <c r="L142" s="4"/>
    </row>
    <row r="143" spans="1:12" ht="16" thickBot="1">
      <c r="A143" s="8" t="s">
        <v>74</v>
      </c>
      <c r="B143" s="9"/>
      <c r="C143" s="9"/>
      <c r="D143" s="10">
        <f>SUM(D137:D142)</f>
        <v>0</v>
      </c>
      <c r="E143" s="10"/>
      <c r="F143" s="10">
        <f>SUM(F137:F142)</f>
        <v>0</v>
      </c>
      <c r="G143" s="10"/>
      <c r="H143" s="10">
        <f>SUM(H137:H142)</f>
        <v>0</v>
      </c>
      <c r="I143" s="10">
        <f>SUM(I137:I142)</f>
        <v>0</v>
      </c>
      <c r="J143" s="131"/>
      <c r="K143" s="132">
        <f>J217</f>
        <v>90000</v>
      </c>
      <c r="L143" s="133">
        <f>D143-K143</f>
        <v>-90000</v>
      </c>
    </row>
    <row r="144" spans="1:12">
      <c r="A144" s="11"/>
      <c r="B144" s="1"/>
      <c r="C144" s="1"/>
      <c r="D144" s="2"/>
      <c r="E144" s="32"/>
      <c r="F144" s="2"/>
      <c r="G144" s="32"/>
      <c r="H144" s="1"/>
      <c r="I144" s="3"/>
      <c r="J144" s="135"/>
      <c r="K144" s="7"/>
      <c r="L144" s="6"/>
    </row>
    <row r="145" spans="1:16">
      <c r="A145" s="11"/>
      <c r="B145" s="1"/>
      <c r="C145" s="1"/>
      <c r="D145" s="2"/>
      <c r="E145" s="32"/>
      <c r="F145" s="2"/>
      <c r="G145" s="32"/>
      <c r="H145" s="1"/>
      <c r="I145" s="3"/>
      <c r="J145" s="135"/>
      <c r="K145" s="2"/>
      <c r="L145" s="1"/>
    </row>
    <row r="146" spans="1:16">
      <c r="A146" s="11"/>
      <c r="B146" s="1"/>
      <c r="C146" s="1"/>
      <c r="D146" s="2"/>
      <c r="E146" s="32"/>
      <c r="F146" s="2"/>
      <c r="G146" s="32"/>
      <c r="H146" s="1"/>
      <c r="I146" s="3"/>
      <c r="J146" s="135"/>
      <c r="K146" s="2"/>
      <c r="L146" s="1"/>
    </row>
    <row r="147" spans="1:16" ht="16" thickBot="1">
      <c r="A147" s="122" t="s">
        <v>75</v>
      </c>
      <c r="B147" s="123"/>
      <c r="C147" s="123"/>
      <c r="D147" s="124">
        <f>D143+D135+D127+D119+D111+D103+D92+D84</f>
        <v>0</v>
      </c>
      <c r="E147" s="124"/>
      <c r="F147" s="124">
        <f t="shared" ref="F147:H147" si="40">F143+F135+F127+F119+F111+F103+F92+F84</f>
        <v>0</v>
      </c>
      <c r="G147" s="124"/>
      <c r="H147" s="124">
        <f t="shared" si="40"/>
        <v>0</v>
      </c>
      <c r="I147" s="124">
        <f>I143+I135+I127+I119+I111+I103+I92+I84</f>
        <v>0</v>
      </c>
      <c r="J147" s="124"/>
      <c r="K147" s="124">
        <f>K143+K135+K127+K119+K111+K103+K92+K84</f>
        <v>492600</v>
      </c>
      <c r="L147" s="124">
        <f t="shared" ref="L147" si="41">L143+L135+L127+L119+L111+L103+L92+L84</f>
        <v>-492600</v>
      </c>
    </row>
    <row r="148" spans="1:16" ht="16" thickBot="1"/>
    <row r="149" spans="1:16" s="87" customFormat="1" ht="32" thickBot="1">
      <c r="A149" s="257" t="s">
        <v>76</v>
      </c>
      <c r="B149" s="258"/>
      <c r="C149" s="258"/>
      <c r="D149" s="258"/>
      <c r="E149" s="258"/>
      <c r="F149" s="258"/>
      <c r="G149" s="258"/>
      <c r="H149" s="258"/>
      <c r="I149" s="258"/>
      <c r="J149" s="259"/>
      <c r="K149" s="154" t="s">
        <v>7</v>
      </c>
      <c r="L149" s="155" t="s">
        <v>36</v>
      </c>
      <c r="M149"/>
      <c r="N149"/>
      <c r="O149"/>
      <c r="P149"/>
    </row>
    <row r="150" spans="1:16" s="20" customFormat="1" ht="35.25" customHeight="1" thickBot="1">
      <c r="A150" s="25" t="s">
        <v>37</v>
      </c>
      <c r="B150" s="28" t="s">
        <v>38</v>
      </c>
      <c r="C150" s="30" t="s">
        <v>9</v>
      </c>
      <c r="D150" s="28" t="s">
        <v>3</v>
      </c>
      <c r="E150" s="30" t="s">
        <v>46</v>
      </c>
      <c r="F150" s="30" t="s">
        <v>47</v>
      </c>
      <c r="G150" s="30" t="s">
        <v>48</v>
      </c>
      <c r="H150" s="28" t="s">
        <v>49</v>
      </c>
      <c r="I150" s="30" t="s">
        <v>43</v>
      </c>
      <c r="J150" s="150" t="s">
        <v>44</v>
      </c>
      <c r="K150" s="157"/>
      <c r="L150" s="29"/>
      <c r="M150"/>
      <c r="N150"/>
      <c r="O150"/>
      <c r="P150"/>
    </row>
    <row r="151" spans="1:16">
      <c r="A151" s="14"/>
      <c r="B151" s="6"/>
      <c r="C151" s="6"/>
      <c r="D151" s="7"/>
      <c r="E151" s="31"/>
      <c r="F151" s="7"/>
      <c r="G151" s="36"/>
      <c r="H151" s="16"/>
      <c r="I151" s="16"/>
      <c r="J151" s="156"/>
      <c r="K151" s="7"/>
      <c r="L151" s="6"/>
    </row>
    <row r="152" spans="1:16">
      <c r="A152" s="89" t="s">
        <v>77</v>
      </c>
      <c r="B152" s="1"/>
      <c r="C152" s="1"/>
      <c r="D152" s="2"/>
      <c r="E152" s="32">
        <v>0.15</v>
      </c>
      <c r="F152" s="2">
        <f>E152*D152</f>
        <v>0</v>
      </c>
      <c r="G152" s="41">
        <v>0.05</v>
      </c>
      <c r="H152" s="3">
        <f>G152*D152</f>
        <v>0</v>
      </c>
      <c r="I152" s="3">
        <f>F152-H152</f>
        <v>0</v>
      </c>
      <c r="J152" s="135"/>
      <c r="K152" s="2"/>
      <c r="L152" s="1"/>
    </row>
    <row r="153" spans="1:16">
      <c r="A153" s="11"/>
      <c r="B153" s="1"/>
      <c r="C153" s="1"/>
      <c r="D153" s="2"/>
      <c r="E153" s="32">
        <v>0.15</v>
      </c>
      <c r="F153" s="2">
        <f t="shared" ref="F153:F157" si="42">E153*D153</f>
        <v>0</v>
      </c>
      <c r="G153" s="41">
        <v>0.05</v>
      </c>
      <c r="H153" s="3">
        <f t="shared" ref="H153:H157" si="43">G153*D153</f>
        <v>0</v>
      </c>
      <c r="I153" s="3">
        <f t="shared" ref="I153:I157" si="44">F153-H153</f>
        <v>0</v>
      </c>
      <c r="J153" s="135"/>
      <c r="K153" s="2"/>
      <c r="L153" s="1"/>
    </row>
    <row r="154" spans="1:16">
      <c r="A154" s="11"/>
      <c r="B154" s="1"/>
      <c r="C154" s="1"/>
      <c r="D154" s="2"/>
      <c r="E154" s="32">
        <v>0.15</v>
      </c>
      <c r="F154" s="2">
        <f t="shared" si="42"/>
        <v>0</v>
      </c>
      <c r="G154" s="41">
        <v>0.05</v>
      </c>
      <c r="H154" s="3">
        <f t="shared" si="43"/>
        <v>0</v>
      </c>
      <c r="I154" s="3">
        <f t="shared" si="44"/>
        <v>0</v>
      </c>
      <c r="J154" s="135"/>
      <c r="K154" s="2"/>
      <c r="L154" s="1"/>
    </row>
    <row r="155" spans="1:16">
      <c r="A155" s="11"/>
      <c r="B155" s="1"/>
      <c r="C155" s="1"/>
      <c r="D155" s="2"/>
      <c r="E155" s="32">
        <v>0.15</v>
      </c>
      <c r="F155" s="2">
        <f t="shared" si="42"/>
        <v>0</v>
      </c>
      <c r="G155" s="41">
        <v>0.05</v>
      </c>
      <c r="H155" s="3">
        <f t="shared" si="43"/>
        <v>0</v>
      </c>
      <c r="I155" s="3">
        <f t="shared" si="44"/>
        <v>0</v>
      </c>
      <c r="J155" s="135"/>
      <c r="K155" s="2"/>
      <c r="L155" s="1"/>
    </row>
    <row r="156" spans="1:16">
      <c r="A156" s="11"/>
      <c r="B156" s="1"/>
      <c r="C156" s="1"/>
      <c r="D156" s="2"/>
      <c r="E156" s="32">
        <v>0.15</v>
      </c>
      <c r="F156" s="2">
        <f t="shared" si="42"/>
        <v>0</v>
      </c>
      <c r="G156" s="41">
        <v>0.05</v>
      </c>
      <c r="H156" s="3">
        <f t="shared" si="43"/>
        <v>0</v>
      </c>
      <c r="I156" s="3">
        <f t="shared" si="44"/>
        <v>0</v>
      </c>
      <c r="J156" s="135"/>
      <c r="K156" s="2"/>
      <c r="L156" s="1"/>
    </row>
    <row r="157" spans="1:16" ht="16" thickBot="1">
      <c r="A157" s="13"/>
      <c r="B157" s="4"/>
      <c r="C157" s="4"/>
      <c r="D157" s="5"/>
      <c r="E157" s="33">
        <v>0.15</v>
      </c>
      <c r="F157" s="5">
        <f t="shared" si="42"/>
        <v>0</v>
      </c>
      <c r="G157" s="118">
        <v>0.05</v>
      </c>
      <c r="H157" s="44">
        <f t="shared" si="43"/>
        <v>0</v>
      </c>
      <c r="I157" s="44">
        <f t="shared" si="44"/>
        <v>0</v>
      </c>
      <c r="J157" s="143"/>
      <c r="K157" s="5"/>
      <c r="L157" s="4"/>
    </row>
    <row r="158" spans="1:16" ht="16" thickBot="1">
      <c r="A158" s="8" t="s">
        <v>78</v>
      </c>
      <c r="B158" s="9"/>
      <c r="C158" s="9"/>
      <c r="D158" s="10">
        <f>SUM(D152:D157)</f>
        <v>0</v>
      </c>
      <c r="E158" s="10"/>
      <c r="F158" s="10">
        <f t="shared" ref="F158:I158" si="45">SUM(F152:F157)</f>
        <v>0</v>
      </c>
      <c r="G158" s="10"/>
      <c r="H158" s="10">
        <f t="shared" si="45"/>
        <v>0</v>
      </c>
      <c r="I158" s="10">
        <f t="shared" si="45"/>
        <v>0</v>
      </c>
      <c r="J158" s="131"/>
      <c r="K158" s="132">
        <f>J201</f>
        <v>30000</v>
      </c>
      <c r="L158" s="133">
        <f>D158-K158</f>
        <v>-30000</v>
      </c>
    </row>
    <row r="159" spans="1:16">
      <c r="A159" s="11"/>
      <c r="B159" s="1"/>
      <c r="C159" s="1"/>
      <c r="D159" s="2"/>
      <c r="E159" s="32"/>
      <c r="F159" s="2"/>
      <c r="G159" s="32"/>
      <c r="H159" s="1"/>
      <c r="I159" s="3"/>
      <c r="J159" s="135"/>
      <c r="K159" s="7"/>
      <c r="L159" s="6"/>
    </row>
    <row r="160" spans="1:16">
      <c r="A160" s="89" t="s">
        <v>79</v>
      </c>
      <c r="B160" s="1"/>
      <c r="C160" s="1"/>
      <c r="D160" s="2"/>
      <c r="E160" s="32">
        <v>0.15</v>
      </c>
      <c r="F160" s="2">
        <f>E160*D160</f>
        <v>0</v>
      </c>
      <c r="G160" s="41">
        <v>0.05</v>
      </c>
      <c r="H160" s="3">
        <f>G160*D160</f>
        <v>0</v>
      </c>
      <c r="I160" s="3">
        <f>F160-H160</f>
        <v>0</v>
      </c>
      <c r="J160" s="135"/>
      <c r="K160" s="2"/>
      <c r="L160" s="1"/>
    </row>
    <row r="161" spans="1:12">
      <c r="A161" s="11"/>
      <c r="B161" s="1"/>
      <c r="C161" s="1"/>
      <c r="D161" s="2"/>
      <c r="E161" s="32">
        <v>0.15</v>
      </c>
      <c r="F161" s="2">
        <f t="shared" ref="F161:F165" si="46">E161*D161</f>
        <v>0</v>
      </c>
      <c r="G161" s="41">
        <v>0.05</v>
      </c>
      <c r="H161" s="3">
        <f t="shared" ref="H161:H165" si="47">G161*D161</f>
        <v>0</v>
      </c>
      <c r="I161" s="3">
        <f t="shared" ref="I161:I165" si="48">F161-H161</f>
        <v>0</v>
      </c>
      <c r="J161" s="135"/>
      <c r="K161" s="2"/>
      <c r="L161" s="1"/>
    </row>
    <row r="162" spans="1:12">
      <c r="A162" s="11"/>
      <c r="B162" s="1"/>
      <c r="C162" s="1"/>
      <c r="D162" s="2"/>
      <c r="E162" s="32">
        <v>0.15</v>
      </c>
      <c r="F162" s="2">
        <f t="shared" si="46"/>
        <v>0</v>
      </c>
      <c r="G162" s="41">
        <v>0.05</v>
      </c>
      <c r="H162" s="3">
        <f t="shared" si="47"/>
        <v>0</v>
      </c>
      <c r="I162" s="3">
        <f t="shared" si="48"/>
        <v>0</v>
      </c>
      <c r="J162" s="135"/>
      <c r="K162" s="2"/>
      <c r="L162" s="1"/>
    </row>
    <row r="163" spans="1:12">
      <c r="A163" s="11"/>
      <c r="B163" s="1"/>
      <c r="C163" s="1"/>
      <c r="D163" s="2"/>
      <c r="E163" s="32">
        <v>0.15</v>
      </c>
      <c r="F163" s="2">
        <f t="shared" si="46"/>
        <v>0</v>
      </c>
      <c r="G163" s="41">
        <v>0.05</v>
      </c>
      <c r="H163" s="3">
        <f t="shared" si="47"/>
        <v>0</v>
      </c>
      <c r="I163" s="3">
        <f t="shared" si="48"/>
        <v>0</v>
      </c>
      <c r="J163" s="135"/>
      <c r="K163" s="2"/>
      <c r="L163" s="1"/>
    </row>
    <row r="164" spans="1:12">
      <c r="A164" s="11"/>
      <c r="B164" s="1"/>
      <c r="C164" s="1"/>
      <c r="D164" s="2"/>
      <c r="E164" s="32">
        <v>0.15</v>
      </c>
      <c r="F164" s="2">
        <f t="shared" si="46"/>
        <v>0</v>
      </c>
      <c r="G164" s="41">
        <v>0.05</v>
      </c>
      <c r="H164" s="3">
        <f t="shared" si="47"/>
        <v>0</v>
      </c>
      <c r="I164" s="3">
        <f t="shared" si="48"/>
        <v>0</v>
      </c>
      <c r="J164" s="135"/>
      <c r="K164" s="2"/>
      <c r="L164" s="1"/>
    </row>
    <row r="165" spans="1:12" ht="16" thickBot="1">
      <c r="A165" s="13"/>
      <c r="B165" s="4"/>
      <c r="C165" s="4"/>
      <c r="D165" s="5"/>
      <c r="E165" s="33">
        <v>0.15</v>
      </c>
      <c r="F165" s="5">
        <f t="shared" si="46"/>
        <v>0</v>
      </c>
      <c r="G165" s="118">
        <v>0.05</v>
      </c>
      <c r="H165" s="44">
        <f t="shared" si="47"/>
        <v>0</v>
      </c>
      <c r="I165" s="44">
        <f t="shared" si="48"/>
        <v>0</v>
      </c>
      <c r="J165" s="143"/>
      <c r="K165" s="5"/>
      <c r="L165" s="4"/>
    </row>
    <row r="166" spans="1:12" ht="16" thickBot="1">
      <c r="A166" s="8" t="s">
        <v>80</v>
      </c>
      <c r="B166" s="9"/>
      <c r="C166" s="9"/>
      <c r="D166" s="10">
        <f>SUM(D160:D165)</f>
        <v>0</v>
      </c>
      <c r="E166" s="10"/>
      <c r="F166" s="10">
        <f>SUM(F160:F165)</f>
        <v>0</v>
      </c>
      <c r="G166" s="10"/>
      <c r="H166" s="10">
        <f t="shared" ref="H166:I166" si="49">SUM(H160:H165)</f>
        <v>0</v>
      </c>
      <c r="I166" s="10">
        <f t="shared" si="49"/>
        <v>0</v>
      </c>
      <c r="J166" s="131"/>
      <c r="K166" s="132">
        <f>J205</f>
        <v>25000</v>
      </c>
      <c r="L166" s="133">
        <f>D166-K166</f>
        <v>-25000</v>
      </c>
    </row>
    <row r="167" spans="1:12">
      <c r="A167" s="11"/>
      <c r="B167" s="1"/>
      <c r="C167" s="1"/>
      <c r="D167" s="2"/>
      <c r="E167" s="32"/>
      <c r="F167" s="2"/>
      <c r="G167" s="32"/>
      <c r="H167" s="1"/>
      <c r="I167" s="3"/>
      <c r="J167" s="135"/>
      <c r="K167" s="7"/>
      <c r="L167" s="6"/>
    </row>
    <row r="168" spans="1:12">
      <c r="A168" s="89" t="s">
        <v>81</v>
      </c>
      <c r="B168" s="1"/>
      <c r="C168" s="1"/>
      <c r="D168" s="2"/>
      <c r="E168" s="32">
        <v>0.15</v>
      </c>
      <c r="F168" s="2">
        <f>E168*D168</f>
        <v>0</v>
      </c>
      <c r="G168" s="41">
        <v>0.05</v>
      </c>
      <c r="H168" s="3">
        <f>G168*D168</f>
        <v>0</v>
      </c>
      <c r="I168" s="3">
        <f>F168-H168</f>
        <v>0</v>
      </c>
      <c r="J168" s="135"/>
      <c r="K168" s="2"/>
      <c r="L168" s="1"/>
    </row>
    <row r="169" spans="1:12">
      <c r="A169" s="11"/>
      <c r="B169" s="1"/>
      <c r="C169" s="1"/>
      <c r="D169" s="2"/>
      <c r="E169" s="32">
        <v>0.15</v>
      </c>
      <c r="F169" s="2">
        <f t="shared" ref="F169:F173" si="50">E169*D169</f>
        <v>0</v>
      </c>
      <c r="G169" s="41">
        <v>0.05</v>
      </c>
      <c r="H169" s="3">
        <f t="shared" ref="H169:H173" si="51">G169*D169</f>
        <v>0</v>
      </c>
      <c r="I169" s="3">
        <f t="shared" ref="I169:I173" si="52">F169-H169</f>
        <v>0</v>
      </c>
      <c r="J169" s="135"/>
      <c r="K169" s="2"/>
      <c r="L169" s="1"/>
    </row>
    <row r="170" spans="1:12">
      <c r="A170" s="11"/>
      <c r="B170" s="1"/>
      <c r="C170" s="1"/>
      <c r="D170" s="2"/>
      <c r="E170" s="32">
        <v>0.15</v>
      </c>
      <c r="F170" s="2">
        <f t="shared" si="50"/>
        <v>0</v>
      </c>
      <c r="G170" s="41">
        <v>0.05</v>
      </c>
      <c r="H170" s="3">
        <f t="shared" si="51"/>
        <v>0</v>
      </c>
      <c r="I170" s="3">
        <f t="shared" si="52"/>
        <v>0</v>
      </c>
      <c r="J170" s="135"/>
      <c r="K170" s="2"/>
      <c r="L170" s="1"/>
    </row>
    <row r="171" spans="1:12">
      <c r="A171" s="11"/>
      <c r="B171" s="1"/>
      <c r="C171" s="1"/>
      <c r="D171" s="2"/>
      <c r="E171" s="32">
        <v>0.15</v>
      </c>
      <c r="F171" s="2">
        <f t="shared" si="50"/>
        <v>0</v>
      </c>
      <c r="G171" s="41">
        <v>0.05</v>
      </c>
      <c r="H171" s="3">
        <f t="shared" si="51"/>
        <v>0</v>
      </c>
      <c r="I171" s="3">
        <f t="shared" si="52"/>
        <v>0</v>
      </c>
      <c r="J171" s="135"/>
      <c r="K171" s="2"/>
      <c r="L171" s="1"/>
    </row>
    <row r="172" spans="1:12">
      <c r="A172" s="11"/>
      <c r="B172" s="1"/>
      <c r="C172" s="1"/>
      <c r="D172" s="2"/>
      <c r="E172" s="32">
        <v>0.15</v>
      </c>
      <c r="F172" s="2">
        <f t="shared" si="50"/>
        <v>0</v>
      </c>
      <c r="G172" s="41">
        <v>0.05</v>
      </c>
      <c r="H172" s="3">
        <f t="shared" si="51"/>
        <v>0</v>
      </c>
      <c r="I172" s="3">
        <f t="shared" si="52"/>
        <v>0</v>
      </c>
      <c r="J172" s="135"/>
      <c r="K172" s="2"/>
      <c r="L172" s="1"/>
    </row>
    <row r="173" spans="1:12" ht="16" thickBot="1">
      <c r="A173" s="13"/>
      <c r="B173" s="4"/>
      <c r="C173" s="4"/>
      <c r="D173" s="5"/>
      <c r="E173" s="33">
        <v>0.15</v>
      </c>
      <c r="F173" s="5">
        <f t="shared" si="50"/>
        <v>0</v>
      </c>
      <c r="G173" s="118">
        <v>0.05</v>
      </c>
      <c r="H173" s="44">
        <f t="shared" si="51"/>
        <v>0</v>
      </c>
      <c r="I173" s="44">
        <f t="shared" si="52"/>
        <v>0</v>
      </c>
      <c r="J173" s="143"/>
      <c r="K173" s="2"/>
      <c r="L173" s="1"/>
    </row>
    <row r="174" spans="1:12" ht="16" thickBot="1">
      <c r="A174" s="8" t="s">
        <v>82</v>
      </c>
      <c r="B174" s="9"/>
      <c r="C174" s="9"/>
      <c r="D174" s="10">
        <f>SUM(D168:D173)</f>
        <v>0</v>
      </c>
      <c r="E174" s="10"/>
      <c r="F174" s="10">
        <f>SUM(F168:F173)</f>
        <v>0</v>
      </c>
      <c r="G174" s="10"/>
      <c r="H174" s="10">
        <f t="shared" ref="H174:I174" si="53">SUM(H168:H173)</f>
        <v>0</v>
      </c>
      <c r="I174" s="10">
        <f t="shared" si="53"/>
        <v>0</v>
      </c>
      <c r="J174" s="10"/>
      <c r="K174" s="10">
        <f>SUM(K168:K173)</f>
        <v>0</v>
      </c>
      <c r="L174" s="159">
        <f>SUM(L168:L173)</f>
        <v>0</v>
      </c>
    </row>
    <row r="175" spans="1:12">
      <c r="A175" s="19"/>
      <c r="B175" s="129"/>
      <c r="C175" s="129"/>
      <c r="D175" s="130"/>
      <c r="E175" s="130"/>
      <c r="F175" s="130"/>
      <c r="G175" s="130"/>
      <c r="H175" s="130"/>
      <c r="I175" s="130"/>
      <c r="J175" s="158"/>
      <c r="K175" s="7"/>
      <c r="L175" s="6"/>
    </row>
    <row r="176" spans="1:12" ht="16" thickBot="1">
      <c r="A176" s="13"/>
      <c r="B176" s="4"/>
      <c r="C176" s="4"/>
      <c r="D176" s="5"/>
      <c r="E176" s="33"/>
      <c r="F176" s="5"/>
      <c r="G176" s="33"/>
      <c r="H176" s="4"/>
      <c r="I176" s="44"/>
      <c r="J176" s="1"/>
      <c r="K176" s="2"/>
      <c r="L176" s="1"/>
    </row>
    <row r="177" spans="1:12" ht="16" thickBot="1">
      <c r="A177" s="119" t="s">
        <v>83</v>
      </c>
      <c r="B177" s="120"/>
      <c r="C177" s="120"/>
      <c r="D177" s="121">
        <f t="shared" ref="D177:I177" si="54">D166+D158+D174</f>
        <v>0</v>
      </c>
      <c r="E177" s="121">
        <f t="shared" si="54"/>
        <v>0</v>
      </c>
      <c r="F177" s="121">
        <f t="shared" si="54"/>
        <v>0</v>
      </c>
      <c r="G177" s="121">
        <f t="shared" si="54"/>
        <v>0</v>
      </c>
      <c r="H177" s="121">
        <f t="shared" si="54"/>
        <v>0</v>
      </c>
      <c r="I177" s="121">
        <f t="shared" si="54"/>
        <v>0</v>
      </c>
      <c r="J177" s="121"/>
      <c r="K177" s="121">
        <f t="shared" ref="K177:L177" si="55">K166+K158+K174</f>
        <v>55000</v>
      </c>
      <c r="L177" s="163">
        <f t="shared" si="55"/>
        <v>-55000</v>
      </c>
    </row>
    <row r="178" spans="1:12">
      <c r="A178" s="112"/>
      <c r="B178" s="112"/>
      <c r="C178" s="11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 ht="16" thickBot="1">
      <c r="A179" s="112"/>
      <c r="B179" s="112"/>
      <c r="C179" s="11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 ht="16" thickBot="1">
      <c r="A180" s="119" t="s">
        <v>84</v>
      </c>
      <c r="B180" s="120"/>
      <c r="C180" s="120"/>
      <c r="D180" s="121">
        <f>D177+D147+D73+D26</f>
        <v>0</v>
      </c>
      <c r="E180" s="121"/>
      <c r="F180" s="121">
        <f t="shared" ref="F180:L180" si="56">F177+F147+F73+F26</f>
        <v>0</v>
      </c>
      <c r="G180" s="121"/>
      <c r="H180" s="121">
        <f t="shared" si="56"/>
        <v>0</v>
      </c>
      <c r="I180" s="121">
        <f t="shared" si="56"/>
        <v>0</v>
      </c>
      <c r="J180" s="121">
        <f t="shared" si="56"/>
        <v>0</v>
      </c>
      <c r="K180" s="121">
        <f t="shared" si="56"/>
        <v>1707600</v>
      </c>
      <c r="L180" s="121">
        <f t="shared" si="56"/>
        <v>-1707600</v>
      </c>
    </row>
    <row r="182" spans="1:12">
      <c r="A182" s="35" t="s">
        <v>2</v>
      </c>
      <c r="B182" s="35" t="s">
        <v>3</v>
      </c>
      <c r="C182" s="35" t="s">
        <v>4</v>
      </c>
      <c r="D182" s="35" t="s">
        <v>5</v>
      </c>
      <c r="E182" s="35" t="s">
        <v>6</v>
      </c>
      <c r="F182" s="35" t="s">
        <v>7</v>
      </c>
      <c r="G182" s="35" t="s">
        <v>8</v>
      </c>
      <c r="I182" s="114" t="s">
        <v>9</v>
      </c>
      <c r="J182" s="113" t="s">
        <v>3</v>
      </c>
      <c r="K182" s="113" t="s">
        <v>4</v>
      </c>
      <c r="L182" s="113" t="s">
        <v>10</v>
      </c>
    </row>
    <row r="183" spans="1:12">
      <c r="A183" s="18"/>
      <c r="B183" s="34">
        <f>D26</f>
        <v>0</v>
      </c>
      <c r="C183" s="34">
        <f>F26</f>
        <v>0</v>
      </c>
      <c r="D183" s="34">
        <f>G26</f>
        <v>0</v>
      </c>
      <c r="E183" s="34">
        <f>H26</f>
        <v>0</v>
      </c>
      <c r="F183" s="3">
        <f>K26</f>
        <v>600000</v>
      </c>
      <c r="G183" s="109">
        <f>L26</f>
        <v>-600000</v>
      </c>
      <c r="I183" s="272" t="s">
        <v>11</v>
      </c>
      <c r="J183" s="273">
        <v>600000</v>
      </c>
      <c r="K183" s="273" t="s">
        <v>12</v>
      </c>
      <c r="L183" s="273">
        <v>24000</v>
      </c>
    </row>
    <row r="184" spans="1:12">
      <c r="A184" s="18"/>
      <c r="B184" s="18"/>
      <c r="C184" s="1"/>
      <c r="D184" s="1"/>
      <c r="E184" s="1"/>
      <c r="F184" s="1"/>
      <c r="G184" s="1"/>
      <c r="I184" s="272"/>
      <c r="J184" s="273"/>
      <c r="K184" s="273"/>
      <c r="L184" s="273"/>
    </row>
    <row r="185" spans="1:12">
      <c r="A185" s="46" t="s">
        <v>13</v>
      </c>
      <c r="B185" s="46" t="s">
        <v>3</v>
      </c>
      <c r="C185" s="46" t="s">
        <v>4</v>
      </c>
      <c r="D185" s="46" t="s">
        <v>5</v>
      </c>
      <c r="E185" s="46" t="s">
        <v>6</v>
      </c>
      <c r="F185" s="46" t="s">
        <v>7</v>
      </c>
      <c r="G185" s="46" t="s">
        <v>8</v>
      </c>
      <c r="I185" s="272" t="s">
        <v>14</v>
      </c>
      <c r="J185" s="273">
        <v>77600</v>
      </c>
      <c r="K185" s="274"/>
      <c r="L185" s="273">
        <v>5820</v>
      </c>
    </row>
    <row r="186" spans="1:12">
      <c r="A186" s="18"/>
      <c r="B186" s="34">
        <f>D73</f>
        <v>0</v>
      </c>
      <c r="C186" s="3">
        <f>F73</f>
        <v>0</v>
      </c>
      <c r="D186" s="3">
        <f>H73</f>
        <v>0</v>
      </c>
      <c r="E186" s="3">
        <f>I73</f>
        <v>0</v>
      </c>
      <c r="F186" s="3">
        <f>K73</f>
        <v>560000</v>
      </c>
      <c r="G186" s="3">
        <f>L73</f>
        <v>-560000</v>
      </c>
      <c r="I186" s="272"/>
      <c r="J186" s="273"/>
      <c r="K186" s="274"/>
      <c r="L186" s="273"/>
    </row>
    <row r="187" spans="1:12">
      <c r="A187" s="18"/>
      <c r="B187" s="18"/>
      <c r="C187" s="1"/>
      <c r="D187" s="1"/>
      <c r="E187" s="1"/>
      <c r="F187" s="1"/>
      <c r="G187" s="1"/>
      <c r="I187" s="272" t="s">
        <v>15</v>
      </c>
      <c r="J187" s="273">
        <v>30000</v>
      </c>
      <c r="K187" s="274"/>
      <c r="L187" s="273">
        <v>3000</v>
      </c>
    </row>
    <row r="188" spans="1:12">
      <c r="A188" s="47" t="s">
        <v>16</v>
      </c>
      <c r="B188" s="47" t="s">
        <v>3</v>
      </c>
      <c r="C188" s="47" t="s">
        <v>4</v>
      </c>
      <c r="D188" s="47" t="s">
        <v>5</v>
      </c>
      <c r="E188" s="47" t="s">
        <v>6</v>
      </c>
      <c r="F188" s="47" t="s">
        <v>7</v>
      </c>
      <c r="G188" s="47" t="s">
        <v>8</v>
      </c>
      <c r="I188" s="272"/>
      <c r="J188" s="273"/>
      <c r="K188" s="274"/>
      <c r="L188" s="273"/>
    </row>
    <row r="189" spans="1:12">
      <c r="A189" s="18"/>
      <c r="B189" s="34">
        <f>D147</f>
        <v>0</v>
      </c>
      <c r="C189" s="3">
        <f>F147</f>
        <v>0</v>
      </c>
      <c r="D189" s="3">
        <f>H147</f>
        <v>0</v>
      </c>
      <c r="E189" s="3">
        <f>I147</f>
        <v>0</v>
      </c>
      <c r="F189" s="3">
        <f>K147</f>
        <v>492600</v>
      </c>
      <c r="G189" s="3">
        <f>L147</f>
        <v>-492600</v>
      </c>
      <c r="I189" s="272" t="s">
        <v>17</v>
      </c>
      <c r="J189" s="273">
        <v>70000</v>
      </c>
      <c r="K189" s="274"/>
      <c r="L189" s="273">
        <v>2100</v>
      </c>
    </row>
    <row r="190" spans="1:12">
      <c r="A190" s="1"/>
      <c r="B190" s="1"/>
      <c r="C190" s="1"/>
      <c r="D190" s="1"/>
      <c r="E190" s="1"/>
      <c r="F190" s="1"/>
      <c r="G190" s="1"/>
      <c r="I190" s="272"/>
      <c r="J190" s="273"/>
      <c r="K190" s="274"/>
      <c r="L190" s="273"/>
    </row>
    <row r="191" spans="1:12">
      <c r="A191" s="38" t="s">
        <v>18</v>
      </c>
      <c r="B191" s="38" t="s">
        <v>3</v>
      </c>
      <c r="C191" s="38" t="s">
        <v>4</v>
      </c>
      <c r="D191" s="38" t="s">
        <v>5</v>
      </c>
      <c r="E191" s="38" t="s">
        <v>6</v>
      </c>
      <c r="F191" s="38" t="s">
        <v>19</v>
      </c>
      <c r="G191" s="38" t="s">
        <v>8</v>
      </c>
      <c r="I191" s="272" t="s">
        <v>20</v>
      </c>
      <c r="J191" s="273">
        <v>50000</v>
      </c>
      <c r="K191" s="274"/>
      <c r="L191" s="273">
        <v>2500</v>
      </c>
    </row>
    <row r="192" spans="1:12">
      <c r="A192" s="1"/>
      <c r="B192" s="3">
        <f>D177</f>
        <v>0</v>
      </c>
      <c r="C192" s="3">
        <f>F177</f>
        <v>0</v>
      </c>
      <c r="D192" s="3">
        <f>H177</f>
        <v>0</v>
      </c>
      <c r="E192" s="3">
        <f>I177</f>
        <v>0</v>
      </c>
      <c r="F192" s="3">
        <f>K177</f>
        <v>55000</v>
      </c>
      <c r="G192" s="3">
        <f>L177</f>
        <v>-55000</v>
      </c>
      <c r="I192" s="272"/>
      <c r="J192" s="273"/>
      <c r="K192" s="274"/>
      <c r="L192" s="273"/>
    </row>
    <row r="193" spans="1:12">
      <c r="A193" s="1"/>
      <c r="B193" s="1"/>
      <c r="C193" s="1"/>
      <c r="D193" s="1"/>
      <c r="E193" s="1"/>
      <c r="F193" s="1"/>
      <c r="G193" s="1"/>
      <c r="I193" s="272" t="s">
        <v>21</v>
      </c>
      <c r="J193" s="273">
        <v>500000</v>
      </c>
      <c r="K193" s="274"/>
      <c r="L193" s="273">
        <v>17500</v>
      </c>
    </row>
    <row r="194" spans="1:12" ht="16">
      <c r="A194" s="106" t="s">
        <v>154</v>
      </c>
      <c r="B194" s="107" t="s">
        <v>3</v>
      </c>
      <c r="C194" s="107" t="s">
        <v>4</v>
      </c>
      <c r="D194" s="107" t="s">
        <v>5</v>
      </c>
      <c r="E194" s="107" t="s">
        <v>6</v>
      </c>
      <c r="F194" s="107" t="s">
        <v>7</v>
      </c>
      <c r="G194" s="107" t="s">
        <v>8</v>
      </c>
      <c r="I194" s="272"/>
      <c r="J194" s="273"/>
      <c r="K194" s="274"/>
      <c r="L194" s="273"/>
    </row>
    <row r="195" spans="1:12" s="45" customFormat="1" ht="16">
      <c r="A195" s="106" t="s">
        <v>23</v>
      </c>
      <c r="B195" s="108">
        <f>B189+B186+B183+B192</f>
        <v>0</v>
      </c>
      <c r="C195" s="108">
        <f t="shared" ref="C195:G195" si="57">C189+C186+C183+C192</f>
        <v>0</v>
      </c>
      <c r="D195" s="108">
        <f t="shared" si="57"/>
        <v>0</v>
      </c>
      <c r="E195" s="108">
        <f t="shared" si="57"/>
        <v>0</v>
      </c>
      <c r="F195" s="108">
        <f t="shared" si="57"/>
        <v>1707600</v>
      </c>
      <c r="G195" s="108">
        <f t="shared" si="57"/>
        <v>-1707600</v>
      </c>
      <c r="I195" s="272" t="s">
        <v>85</v>
      </c>
      <c r="J195" s="273">
        <v>10000</v>
      </c>
      <c r="K195" s="274"/>
      <c r="L195" s="273">
        <v>750</v>
      </c>
    </row>
    <row r="196" spans="1:12">
      <c r="I196" s="272"/>
      <c r="J196" s="273"/>
      <c r="K196" s="274"/>
      <c r="L196" s="273"/>
    </row>
    <row r="197" spans="1:12" ht="16" thickBot="1">
      <c r="I197" s="272" t="s">
        <v>86</v>
      </c>
      <c r="J197" s="273">
        <v>30000</v>
      </c>
      <c r="K197" s="274"/>
      <c r="L197" s="273">
        <v>2265</v>
      </c>
    </row>
    <row r="198" spans="1:12" ht="16" thickBot="1">
      <c r="A198" s="103" t="s">
        <v>157</v>
      </c>
      <c r="B198" s="104"/>
      <c r="C198" s="104"/>
      <c r="D198" s="105"/>
      <c r="I198" s="272"/>
      <c r="J198" s="273"/>
      <c r="K198" s="274"/>
      <c r="L198" s="273"/>
    </row>
    <row r="199" spans="1:12">
      <c r="A199" s="14"/>
      <c r="B199" s="6"/>
      <c r="C199" s="6"/>
      <c r="D199" s="15"/>
      <c r="I199" s="275" t="s">
        <v>88</v>
      </c>
      <c r="J199" s="273">
        <v>50000</v>
      </c>
      <c r="K199" s="273" t="s">
        <v>89</v>
      </c>
      <c r="L199" s="273">
        <v>1000</v>
      </c>
    </row>
    <row r="200" spans="1:12">
      <c r="A200" s="11" t="s">
        <v>90</v>
      </c>
      <c r="B200" s="2">
        <v>0</v>
      </c>
      <c r="C200" s="1">
        <v>12</v>
      </c>
      <c r="D200" s="98">
        <f>C200*B200</f>
        <v>0</v>
      </c>
      <c r="I200" s="275"/>
      <c r="J200" s="273"/>
      <c r="K200" s="273"/>
      <c r="L200" s="273"/>
    </row>
    <row r="201" spans="1:12">
      <c r="A201" s="11" t="s">
        <v>91</v>
      </c>
      <c r="B201" s="2">
        <v>0</v>
      </c>
      <c r="C201" s="1">
        <v>12</v>
      </c>
      <c r="D201" s="98">
        <f>C201*B201</f>
        <v>0</v>
      </c>
      <c r="I201" s="272" t="s">
        <v>92</v>
      </c>
      <c r="J201" s="273">
        <v>30000</v>
      </c>
      <c r="K201" s="274"/>
      <c r="L201" s="273">
        <v>1500</v>
      </c>
    </row>
    <row r="202" spans="1:12">
      <c r="A202" s="11" t="s">
        <v>10</v>
      </c>
      <c r="B202" s="3">
        <f>D195</f>
        <v>0</v>
      </c>
      <c r="C202" s="1">
        <v>1</v>
      </c>
      <c r="D202" s="98">
        <f>C202*B202</f>
        <v>0</v>
      </c>
      <c r="I202" s="272"/>
      <c r="J202" s="273"/>
      <c r="K202" s="274"/>
      <c r="L202" s="273"/>
    </row>
    <row r="203" spans="1:12">
      <c r="A203" s="11"/>
      <c r="B203" s="1"/>
      <c r="C203" s="1"/>
      <c r="D203" s="12"/>
      <c r="I203" s="275" t="s">
        <v>93</v>
      </c>
      <c r="J203" s="273">
        <v>20000</v>
      </c>
      <c r="K203" s="274"/>
      <c r="L203" s="273">
        <v>1500</v>
      </c>
    </row>
    <row r="204" spans="1:12">
      <c r="A204" s="11" t="s">
        <v>158</v>
      </c>
      <c r="B204" s="1"/>
      <c r="C204" s="1"/>
      <c r="D204" s="99">
        <f>SUM(D200:D203)</f>
        <v>0</v>
      </c>
      <c r="I204" s="275"/>
      <c r="J204" s="273"/>
      <c r="K204" s="274"/>
      <c r="L204" s="273"/>
    </row>
    <row r="205" spans="1:12">
      <c r="A205" s="11" t="s">
        <v>152</v>
      </c>
      <c r="B205" s="1"/>
      <c r="C205" s="1"/>
      <c r="D205" s="99">
        <f>C195</f>
        <v>0</v>
      </c>
      <c r="I205" s="272" t="s">
        <v>96</v>
      </c>
      <c r="J205" s="273">
        <v>25000</v>
      </c>
      <c r="K205" s="274"/>
      <c r="L205" s="273">
        <v>2500</v>
      </c>
    </row>
    <row r="206" spans="1:12">
      <c r="A206" s="11"/>
      <c r="B206" s="1"/>
      <c r="C206" s="1"/>
      <c r="D206" s="12"/>
      <c r="I206" s="272"/>
      <c r="J206" s="273"/>
      <c r="K206" s="274"/>
      <c r="L206" s="273"/>
    </row>
    <row r="207" spans="1:12" ht="16" thickBot="1">
      <c r="A207" s="100" t="s">
        <v>97</v>
      </c>
      <c r="B207" s="101"/>
      <c r="C207" s="101"/>
      <c r="D207" s="102">
        <f>D205-D204</f>
        <v>0</v>
      </c>
      <c r="I207" s="272" t="s">
        <v>60</v>
      </c>
      <c r="J207" s="273">
        <v>90000</v>
      </c>
      <c r="K207" s="274"/>
      <c r="L207" s="273">
        <v>4500</v>
      </c>
    </row>
    <row r="208" spans="1:12">
      <c r="I208" s="272"/>
      <c r="J208" s="273"/>
      <c r="K208" s="274"/>
      <c r="L208" s="273"/>
    </row>
    <row r="209" spans="1:12">
      <c r="I209" s="275" t="s">
        <v>98</v>
      </c>
      <c r="J209" s="273">
        <v>30000</v>
      </c>
      <c r="K209" s="274"/>
      <c r="L209" s="273">
        <v>750</v>
      </c>
    </row>
    <row r="210" spans="1:12">
      <c r="I210" s="275"/>
      <c r="J210" s="273"/>
      <c r="K210" s="274"/>
      <c r="L210" s="273"/>
    </row>
    <row r="211" spans="1:12" s="110" customFormat="1">
      <c r="A211"/>
      <c r="B211"/>
      <c r="C211"/>
      <c r="D211"/>
      <c r="E211"/>
      <c r="F211"/>
      <c r="I211" s="272" t="s">
        <v>99</v>
      </c>
      <c r="J211" s="273">
        <v>15000</v>
      </c>
      <c r="K211" s="274"/>
      <c r="L211" s="273">
        <v>450</v>
      </c>
    </row>
    <row r="212" spans="1:12" s="110" customFormat="1">
      <c r="A212"/>
      <c r="B212"/>
      <c r="C212"/>
      <c r="D212"/>
      <c r="E212"/>
      <c r="F212"/>
      <c r="I212" s="272"/>
      <c r="J212" s="273"/>
      <c r="K212" s="274"/>
      <c r="L212" s="273"/>
    </row>
    <row r="213" spans="1:12" s="110" customFormat="1">
      <c r="A213"/>
      <c r="B213"/>
      <c r="C213"/>
      <c r="D213"/>
      <c r="E213"/>
      <c r="F213"/>
      <c r="I213" s="272" t="s">
        <v>100</v>
      </c>
      <c r="J213" s="273">
        <v>70000</v>
      </c>
      <c r="K213" s="274"/>
      <c r="L213" s="273">
        <v>3500</v>
      </c>
    </row>
    <row r="214" spans="1:12" s="110" customFormat="1">
      <c r="A214"/>
      <c r="B214"/>
      <c r="C214"/>
      <c r="D214"/>
      <c r="E214"/>
      <c r="F214"/>
      <c r="I214" s="272"/>
      <c r="J214" s="273"/>
      <c r="K214" s="274"/>
      <c r="L214" s="273"/>
    </row>
    <row r="215" spans="1:12" s="110" customFormat="1">
      <c r="A215"/>
      <c r="B215"/>
      <c r="C215"/>
      <c r="D215"/>
      <c r="E215"/>
      <c r="F215"/>
      <c r="I215" s="272" t="s">
        <v>101</v>
      </c>
      <c r="J215" s="273">
        <v>20000</v>
      </c>
      <c r="K215" s="274"/>
      <c r="L215" s="273">
        <v>1500</v>
      </c>
    </row>
    <row r="216" spans="1:12" s="110" customFormat="1">
      <c r="A216"/>
      <c r="B216"/>
      <c r="C216"/>
      <c r="D216"/>
      <c r="E216"/>
      <c r="F216"/>
      <c r="I216" s="272"/>
      <c r="J216" s="273"/>
      <c r="K216" s="274"/>
      <c r="L216" s="273"/>
    </row>
    <row r="217" spans="1:12" s="110" customFormat="1">
      <c r="A217"/>
      <c r="B217"/>
      <c r="C217"/>
      <c r="D217"/>
      <c r="E217"/>
      <c r="F217"/>
      <c r="I217" s="272" t="s">
        <v>102</v>
      </c>
      <c r="J217" s="273">
        <v>90000</v>
      </c>
      <c r="K217" s="273" t="s">
        <v>103</v>
      </c>
      <c r="L217" s="273">
        <v>3600</v>
      </c>
    </row>
    <row r="218" spans="1:12" s="110" customFormat="1">
      <c r="A218"/>
      <c r="B218"/>
      <c r="C218"/>
      <c r="D218"/>
      <c r="E218"/>
      <c r="F218"/>
      <c r="I218" s="272"/>
      <c r="J218" s="273"/>
      <c r="K218" s="273"/>
      <c r="L218" s="273"/>
    </row>
    <row r="219" spans="1:12">
      <c r="K219"/>
    </row>
    <row r="220" spans="1:12" s="110" customFormat="1">
      <c r="A220"/>
      <c r="B220"/>
      <c r="C220"/>
      <c r="D220"/>
      <c r="E220"/>
      <c r="F220"/>
      <c r="I220"/>
      <c r="J220" s="111">
        <f>SUM(J183:J218)</f>
        <v>1807600</v>
      </c>
      <c r="K220" s="111"/>
      <c r="L220" s="111">
        <f t="shared" ref="L220" si="58">SUM(L183:L218)</f>
        <v>78735</v>
      </c>
    </row>
  </sheetData>
  <mergeCells count="78">
    <mergeCell ref="A149:J149"/>
    <mergeCell ref="A1:J1"/>
    <mergeCell ref="A2:J2"/>
    <mergeCell ref="A28:J28"/>
    <mergeCell ref="A74:J74"/>
    <mergeCell ref="A75:J75"/>
    <mergeCell ref="I183:I184"/>
    <mergeCell ref="J183:J184"/>
    <mergeCell ref="K183:K184"/>
    <mergeCell ref="L183:L184"/>
    <mergeCell ref="I185:I186"/>
    <mergeCell ref="J185:J186"/>
    <mergeCell ref="K185:K186"/>
    <mergeCell ref="L185:L186"/>
    <mergeCell ref="I187:I188"/>
    <mergeCell ref="J187:J188"/>
    <mergeCell ref="K187:K188"/>
    <mergeCell ref="L187:L188"/>
    <mergeCell ref="I189:I190"/>
    <mergeCell ref="J189:J190"/>
    <mergeCell ref="K189:K190"/>
    <mergeCell ref="L189:L190"/>
    <mergeCell ref="I191:I192"/>
    <mergeCell ref="J191:J192"/>
    <mergeCell ref="K191:K192"/>
    <mergeCell ref="L191:L192"/>
    <mergeCell ref="I193:I194"/>
    <mergeCell ref="J193:J194"/>
    <mergeCell ref="K193:K194"/>
    <mergeCell ref="L193:L194"/>
    <mergeCell ref="I195:I196"/>
    <mergeCell ref="J195:J196"/>
    <mergeCell ref="K195:K196"/>
    <mergeCell ref="L195:L196"/>
    <mergeCell ref="I197:I198"/>
    <mergeCell ref="J197:J198"/>
    <mergeCell ref="K197:K198"/>
    <mergeCell ref="L197:L198"/>
    <mergeCell ref="I199:I200"/>
    <mergeCell ref="J199:J200"/>
    <mergeCell ref="K199:K200"/>
    <mergeCell ref="L199:L200"/>
    <mergeCell ref="I201:I202"/>
    <mergeCell ref="J201:J202"/>
    <mergeCell ref="K201:K202"/>
    <mergeCell ref="L201:L202"/>
    <mergeCell ref="I203:I204"/>
    <mergeCell ref="J203:J204"/>
    <mergeCell ref="K203:K204"/>
    <mergeCell ref="L203:L204"/>
    <mergeCell ref="I205:I206"/>
    <mergeCell ref="J205:J206"/>
    <mergeCell ref="K205:K206"/>
    <mergeCell ref="L205:L206"/>
    <mergeCell ref="I207:I208"/>
    <mergeCell ref="J207:J208"/>
    <mergeCell ref="K207:K208"/>
    <mergeCell ref="L207:L208"/>
    <mergeCell ref="I209:I210"/>
    <mergeCell ref="J209:J210"/>
    <mergeCell ref="K209:K210"/>
    <mergeCell ref="L209:L210"/>
    <mergeCell ref="I211:I212"/>
    <mergeCell ref="J211:J212"/>
    <mergeCell ref="K211:K212"/>
    <mergeCell ref="L211:L212"/>
    <mergeCell ref="I213:I214"/>
    <mergeCell ref="J213:J214"/>
    <mergeCell ref="K213:K214"/>
    <mergeCell ref="L213:L214"/>
    <mergeCell ref="I215:I216"/>
    <mergeCell ref="J215:J216"/>
    <mergeCell ref="K215:K216"/>
    <mergeCell ref="L215:L216"/>
    <mergeCell ref="I217:I218"/>
    <mergeCell ref="J217:J218"/>
    <mergeCell ref="K217:K218"/>
    <mergeCell ref="L217:L2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3413-71BB-7B4A-8504-F025300F56A8}">
  <sheetPr>
    <tabColor rgb="FFFF0000"/>
    <pageSetUpPr fitToPage="1"/>
  </sheetPr>
  <dimension ref="A1:L71"/>
  <sheetViews>
    <sheetView tabSelected="1" view="pageBreakPreview" topLeftCell="A5" zoomScaleNormal="115" zoomScaleSheetLayoutView="100" workbookViewId="0">
      <selection activeCell="B39" sqref="B39"/>
    </sheetView>
  </sheetViews>
  <sheetFormatPr baseColWidth="10" defaultColWidth="11.5" defaultRowHeight="15"/>
  <cols>
    <col min="1" max="1" width="7" customWidth="1"/>
    <col min="2" max="2" width="73.83203125" customWidth="1"/>
    <col min="3" max="4" width="24.33203125" customWidth="1"/>
    <col min="5" max="5" width="24" style="48" customWidth="1"/>
    <col min="6" max="6" width="7.5" customWidth="1"/>
    <col min="10" max="10" width="15.5" bestFit="1" customWidth="1"/>
    <col min="12" max="12" width="12.83203125" bestFit="1" customWidth="1"/>
  </cols>
  <sheetData>
    <row r="1" spans="1:7" ht="15" customHeight="1">
      <c r="A1" s="52"/>
      <c r="B1" s="52"/>
      <c r="C1" s="52"/>
      <c r="D1" s="52"/>
      <c r="E1" s="69"/>
      <c r="F1" s="52"/>
    </row>
    <row r="2" spans="1:7" ht="36.75" customHeight="1">
      <c r="A2" s="52"/>
      <c r="B2" s="85">
        <v>2023</v>
      </c>
      <c r="C2" s="84"/>
      <c r="D2" s="84"/>
      <c r="E2" s="69"/>
      <c r="F2" s="52"/>
    </row>
    <row r="3" spans="1:7">
      <c r="A3" s="52"/>
      <c r="B3" s="80"/>
      <c r="C3" s="83"/>
      <c r="D3" s="83"/>
      <c r="E3" s="82"/>
      <c r="F3" s="52"/>
    </row>
    <row r="4" spans="1:7">
      <c r="A4" s="52"/>
      <c r="B4" s="80"/>
      <c r="C4" s="80"/>
      <c r="D4" s="80"/>
      <c r="E4" s="79"/>
      <c r="F4" s="52"/>
    </row>
    <row r="5" spans="1:7" ht="21">
      <c r="A5" s="52"/>
      <c r="B5" s="81"/>
      <c r="C5" s="81"/>
      <c r="D5" s="81"/>
      <c r="E5" s="79"/>
      <c r="F5" s="52"/>
    </row>
    <row r="6" spans="1:7" ht="21">
      <c r="A6" s="52"/>
      <c r="B6" s="81"/>
      <c r="C6" s="81"/>
      <c r="D6" s="81"/>
      <c r="E6" s="79"/>
      <c r="F6" s="52"/>
    </row>
    <row r="7" spans="1:7" ht="21">
      <c r="A7" s="52"/>
      <c r="B7" s="81"/>
      <c r="C7" s="81"/>
      <c r="D7" s="81"/>
      <c r="E7" s="79"/>
      <c r="F7" s="52"/>
    </row>
    <row r="8" spans="1:7" ht="21">
      <c r="A8" s="52"/>
      <c r="B8" s="81"/>
      <c r="C8" s="81"/>
      <c r="D8" s="81"/>
      <c r="E8" s="79"/>
      <c r="F8" s="52"/>
    </row>
    <row r="9" spans="1:7" ht="21">
      <c r="A9" s="52"/>
      <c r="B9" s="81"/>
      <c r="C9" s="81"/>
      <c r="D9" s="81"/>
      <c r="E9" s="79"/>
      <c r="F9" s="52"/>
    </row>
    <row r="10" spans="1:7" ht="16" thickBot="1">
      <c r="A10" s="52"/>
      <c r="B10" s="80"/>
      <c r="C10" s="80"/>
      <c r="D10" s="80"/>
      <c r="E10" s="79"/>
      <c r="F10" s="52"/>
    </row>
    <row r="11" spans="1:7" ht="16" thickBot="1">
      <c r="A11" s="63"/>
      <c r="B11" s="78" t="s">
        <v>159</v>
      </c>
      <c r="C11" s="77" t="s">
        <v>44</v>
      </c>
      <c r="D11" s="211" t="s">
        <v>248</v>
      </c>
      <c r="E11" s="76" t="s">
        <v>160</v>
      </c>
      <c r="F11" s="75"/>
      <c r="G11" s="74"/>
    </row>
    <row r="12" spans="1:7">
      <c r="A12" s="52"/>
      <c r="B12" s="73"/>
      <c r="C12" s="72"/>
      <c r="D12" s="212"/>
      <c r="E12" s="71"/>
      <c r="F12" s="52"/>
    </row>
    <row r="13" spans="1:7" ht="16">
      <c r="A13" s="52"/>
      <c r="B13" s="241" t="s">
        <v>161</v>
      </c>
      <c r="C13" s="244"/>
      <c r="D13" s="249"/>
      <c r="E13" s="239">
        <v>0.1</v>
      </c>
      <c r="F13" s="69"/>
      <c r="G13" s="48"/>
    </row>
    <row r="14" spans="1:7" ht="16">
      <c r="A14" s="52"/>
      <c r="B14" s="241" t="s">
        <v>250</v>
      </c>
      <c r="C14" s="244"/>
      <c r="D14" s="249">
        <v>0.15</v>
      </c>
      <c r="E14" s="239">
        <v>7.4999999999999997E-2</v>
      </c>
      <c r="F14" s="69"/>
      <c r="G14" s="48"/>
    </row>
    <row r="15" spans="1:7" ht="16">
      <c r="A15" s="52"/>
      <c r="B15" s="241" t="s">
        <v>162</v>
      </c>
      <c r="C15" s="244"/>
      <c r="D15" s="249"/>
      <c r="E15" s="239">
        <v>0.1</v>
      </c>
      <c r="F15" s="69"/>
      <c r="G15" s="48"/>
    </row>
    <row r="16" spans="1:7" ht="16">
      <c r="A16" s="52"/>
      <c r="B16" s="241" t="s">
        <v>170</v>
      </c>
      <c r="C16" s="244"/>
      <c r="D16" s="249">
        <v>0.15</v>
      </c>
      <c r="E16" s="239">
        <v>0.02</v>
      </c>
      <c r="F16" s="69"/>
      <c r="G16" s="48"/>
    </row>
    <row r="17" spans="1:12" ht="16">
      <c r="A17" s="52"/>
      <c r="B17" s="241" t="s">
        <v>163</v>
      </c>
      <c r="C17" s="244"/>
      <c r="D17" s="249">
        <v>0.15</v>
      </c>
      <c r="E17" s="250">
        <v>0.05</v>
      </c>
      <c r="F17" s="69"/>
      <c r="G17" s="48"/>
    </row>
    <row r="18" spans="1:12" ht="16">
      <c r="A18" s="52"/>
      <c r="B18" s="241" t="s">
        <v>166</v>
      </c>
      <c r="C18" s="244"/>
      <c r="D18" s="249"/>
      <c r="E18" s="239">
        <v>7.4999999999999997E-2</v>
      </c>
      <c r="F18" s="69"/>
      <c r="G18" s="48"/>
      <c r="L18" s="70"/>
    </row>
    <row r="19" spans="1:12" ht="16">
      <c r="A19" s="52"/>
      <c r="B19" s="241" t="s">
        <v>165</v>
      </c>
      <c r="C19" s="244"/>
      <c r="D19" s="249"/>
      <c r="E19" s="239">
        <v>7.4999999999999997E-2</v>
      </c>
      <c r="F19" s="69"/>
      <c r="G19" s="48"/>
      <c r="L19" s="70"/>
    </row>
    <row r="20" spans="1:12" ht="16">
      <c r="A20" s="52"/>
      <c r="B20" s="241" t="s">
        <v>164</v>
      </c>
      <c r="C20" s="244"/>
      <c r="D20" s="251"/>
      <c r="E20" s="239">
        <v>7.4999999999999997E-2</v>
      </c>
      <c r="F20" s="69"/>
      <c r="G20" s="48"/>
      <c r="L20" s="70"/>
    </row>
    <row r="21" spans="1:12" ht="16">
      <c r="A21" s="52"/>
      <c r="B21" s="241" t="s">
        <v>167</v>
      </c>
      <c r="C21" s="244"/>
      <c r="D21" s="249" t="s">
        <v>254</v>
      </c>
      <c r="E21" s="239">
        <v>0.03</v>
      </c>
      <c r="F21" s="69"/>
      <c r="G21" s="48"/>
    </row>
    <row r="22" spans="1:12" ht="16">
      <c r="A22" s="52"/>
      <c r="B22" s="241" t="s">
        <v>168</v>
      </c>
      <c r="C22" s="244"/>
      <c r="D22" s="135"/>
      <c r="E22" s="239">
        <v>0.03</v>
      </c>
      <c r="F22" s="69"/>
      <c r="G22" s="48"/>
    </row>
    <row r="23" spans="1:12" ht="16">
      <c r="A23" s="52"/>
      <c r="B23" s="241" t="s">
        <v>249</v>
      </c>
      <c r="C23" s="244"/>
      <c r="D23" s="249">
        <v>0.15</v>
      </c>
      <c r="E23" s="250">
        <v>0.05</v>
      </c>
      <c r="F23" s="69"/>
      <c r="G23" s="48"/>
    </row>
    <row r="24" spans="1:12" ht="16">
      <c r="A24" s="52"/>
      <c r="B24" s="241" t="s">
        <v>252</v>
      </c>
      <c r="C24" s="244"/>
      <c r="D24" s="249">
        <v>0.15</v>
      </c>
      <c r="E24" s="250">
        <v>0.05</v>
      </c>
      <c r="F24" s="69"/>
      <c r="G24" s="48"/>
    </row>
    <row r="25" spans="1:12" ht="16">
      <c r="A25" s="52"/>
      <c r="B25" s="241" t="s">
        <v>173</v>
      </c>
      <c r="C25" s="244"/>
      <c r="D25" s="249"/>
      <c r="E25" s="239" t="s">
        <v>174</v>
      </c>
      <c r="F25" s="69"/>
      <c r="G25" s="48"/>
    </row>
    <row r="26" spans="1:12" ht="16">
      <c r="A26" s="52"/>
      <c r="B26" s="237" t="s">
        <v>175</v>
      </c>
      <c r="C26" s="244"/>
      <c r="D26" s="243">
        <v>0.1</v>
      </c>
      <c r="E26" s="235">
        <v>0.05</v>
      </c>
      <c r="F26" s="69"/>
      <c r="G26" s="48"/>
    </row>
    <row r="27" spans="1:12" ht="16">
      <c r="A27" s="52"/>
      <c r="B27" s="248" t="s">
        <v>171</v>
      </c>
      <c r="C27" s="247" t="s">
        <v>172</v>
      </c>
      <c r="D27" s="246"/>
      <c r="E27" s="245">
        <v>0.03</v>
      </c>
      <c r="F27" s="69"/>
      <c r="G27" s="48"/>
    </row>
    <row r="28" spans="1:12" ht="16">
      <c r="A28" s="52"/>
      <c r="B28" s="237" t="s">
        <v>169</v>
      </c>
      <c r="C28" s="244"/>
      <c r="D28" s="243" t="s">
        <v>253</v>
      </c>
      <c r="E28" s="235">
        <v>0.04</v>
      </c>
      <c r="F28" s="69"/>
      <c r="G28" s="48"/>
    </row>
    <row r="29" spans="1:12" ht="16">
      <c r="A29" s="52"/>
      <c r="B29" s="237" t="s">
        <v>265</v>
      </c>
      <c r="C29" s="244"/>
      <c r="D29" s="243">
        <v>0.15</v>
      </c>
      <c r="E29" s="235">
        <v>0.05</v>
      </c>
      <c r="F29" s="69"/>
      <c r="G29" s="48"/>
    </row>
    <row r="30" spans="1:12" ht="16">
      <c r="A30" s="52"/>
      <c r="B30" s="237" t="s">
        <v>211</v>
      </c>
      <c r="C30" s="244"/>
      <c r="D30" s="243">
        <v>7.0000000000000007E-2</v>
      </c>
      <c r="E30" s="235">
        <v>0.03</v>
      </c>
      <c r="F30" s="69"/>
      <c r="G30" s="48"/>
    </row>
    <row r="31" spans="1:12" ht="16">
      <c r="A31" s="52"/>
      <c r="B31" s="233"/>
      <c r="C31" s="232"/>
      <c r="D31" s="232"/>
      <c r="E31" s="218"/>
      <c r="F31" s="49"/>
      <c r="G31" s="62"/>
    </row>
    <row r="32" spans="1:12" ht="15.5" customHeight="1" thickBot="1">
      <c r="A32" s="52"/>
      <c r="B32" s="68" t="s">
        <v>176</v>
      </c>
      <c r="C32" s="67"/>
      <c r="D32" s="67"/>
      <c r="E32" s="66"/>
      <c r="F32" s="65"/>
      <c r="G32" s="64"/>
    </row>
    <row r="33" spans="1:7" ht="17" thickBot="1">
      <c r="A33" s="63"/>
      <c r="B33" s="61" t="s">
        <v>177</v>
      </c>
      <c r="C33" s="60" t="s">
        <v>44</v>
      </c>
      <c r="D33" s="213"/>
      <c r="E33" s="59" t="s">
        <v>160</v>
      </c>
      <c r="F33" s="49"/>
      <c r="G33" s="62"/>
    </row>
    <row r="34" spans="1:7" ht="16">
      <c r="A34" s="52"/>
      <c r="B34" s="241"/>
      <c r="C34" s="236"/>
      <c r="D34" s="242"/>
      <c r="E34" s="239"/>
      <c r="F34" s="49"/>
      <c r="G34" s="62"/>
    </row>
    <row r="35" spans="1:7" ht="16">
      <c r="A35" s="52"/>
      <c r="B35" s="241" t="s">
        <v>178</v>
      </c>
      <c r="C35" s="236"/>
      <c r="D35" s="239" t="s">
        <v>179</v>
      </c>
      <c r="E35" s="239" t="s">
        <v>179</v>
      </c>
      <c r="F35" s="49"/>
      <c r="G35" s="62"/>
    </row>
    <row r="36" spans="1:7" ht="16">
      <c r="A36" s="52"/>
      <c r="B36" s="241" t="s">
        <v>180</v>
      </c>
      <c r="C36" s="236"/>
      <c r="D36" s="239" t="s">
        <v>179</v>
      </c>
      <c r="E36" s="239" t="s">
        <v>179</v>
      </c>
      <c r="F36" s="49"/>
      <c r="G36" s="62"/>
    </row>
    <row r="37" spans="1:7" ht="16">
      <c r="A37" s="52"/>
      <c r="B37" s="241" t="s">
        <v>181</v>
      </c>
      <c r="C37" s="236"/>
      <c r="D37" s="240"/>
      <c r="E37" s="239">
        <v>7.4999999999999997E-2</v>
      </c>
      <c r="F37" s="49"/>
      <c r="G37" s="62"/>
    </row>
    <row r="38" spans="1:7" ht="16">
      <c r="A38" s="52"/>
      <c r="B38" s="241" t="s">
        <v>182</v>
      </c>
      <c r="C38" s="236"/>
      <c r="D38" s="240"/>
      <c r="E38" s="239">
        <v>3.5000000000000003E-2</v>
      </c>
      <c r="F38" s="49"/>
      <c r="G38" s="62"/>
    </row>
    <row r="39" spans="1:7" ht="16">
      <c r="A39" s="52"/>
      <c r="B39" s="241" t="s">
        <v>183</v>
      </c>
      <c r="C39" s="236"/>
      <c r="D39" s="240">
        <v>0.2</v>
      </c>
      <c r="E39" s="239">
        <v>7.4999999999999997E-2</v>
      </c>
      <c r="F39" s="49"/>
      <c r="G39" s="62"/>
    </row>
    <row r="40" spans="1:7" ht="16">
      <c r="A40" s="52"/>
      <c r="B40" s="237" t="s">
        <v>184</v>
      </c>
      <c r="C40" s="236"/>
      <c r="D40" s="238">
        <v>0.1</v>
      </c>
      <c r="E40" s="235">
        <v>3.5000000000000003E-2</v>
      </c>
      <c r="F40" s="49"/>
      <c r="G40" s="62"/>
    </row>
    <row r="41" spans="1:7" ht="16">
      <c r="A41" s="52"/>
      <c r="B41" s="237" t="s">
        <v>185</v>
      </c>
      <c r="C41" s="236"/>
      <c r="D41" s="238"/>
      <c r="E41" s="235">
        <v>3.5000000000000003E-2</v>
      </c>
      <c r="F41" s="49"/>
      <c r="G41" s="62"/>
    </row>
    <row r="42" spans="1:7" ht="16">
      <c r="A42" s="52"/>
      <c r="B42" s="237" t="s">
        <v>186</v>
      </c>
      <c r="C42" s="236"/>
      <c r="D42" s="239" t="s">
        <v>179</v>
      </c>
      <c r="E42" s="235">
        <v>0.05</v>
      </c>
      <c r="F42" s="49"/>
      <c r="G42" s="62"/>
    </row>
    <row r="43" spans="1:7" ht="16">
      <c r="A43" s="52"/>
      <c r="B43" s="237" t="s">
        <v>187</v>
      </c>
      <c r="C43" s="236"/>
      <c r="D43" s="238"/>
      <c r="E43" s="235">
        <v>0.1</v>
      </c>
      <c r="F43" s="49"/>
      <c r="G43" s="62"/>
    </row>
    <row r="44" spans="1:7" ht="16">
      <c r="A44" s="52"/>
      <c r="B44" s="237" t="s">
        <v>188</v>
      </c>
      <c r="C44" s="236"/>
      <c r="D44" s="238"/>
      <c r="E44" s="235">
        <v>3.5000000000000003E-2</v>
      </c>
      <c r="F44" s="49"/>
      <c r="G44" s="62"/>
    </row>
    <row r="45" spans="1:7" ht="16">
      <c r="A45" s="52"/>
      <c r="B45" s="237" t="s">
        <v>189</v>
      </c>
      <c r="C45" s="236"/>
      <c r="D45" s="238"/>
      <c r="E45" s="235">
        <v>0.1</v>
      </c>
      <c r="F45" s="49"/>
      <c r="G45" s="62"/>
    </row>
    <row r="46" spans="1:7" ht="16">
      <c r="A46" s="52"/>
      <c r="B46" s="237" t="s">
        <v>190</v>
      </c>
      <c r="C46" s="236"/>
      <c r="D46" s="238"/>
      <c r="E46" s="235">
        <v>3.5000000000000003E-2</v>
      </c>
      <c r="F46" s="49"/>
      <c r="G46" s="62"/>
    </row>
    <row r="47" spans="1:7" ht="16">
      <c r="A47" s="52"/>
      <c r="B47" s="237" t="s">
        <v>191</v>
      </c>
      <c r="C47" s="236"/>
      <c r="D47" s="238"/>
      <c r="E47" s="235">
        <v>7.4999999999999997E-2</v>
      </c>
      <c r="F47" s="49"/>
      <c r="G47" s="62"/>
    </row>
    <row r="48" spans="1:7" ht="16">
      <c r="A48" s="52"/>
      <c r="B48" s="237" t="s">
        <v>192</v>
      </c>
      <c r="C48" s="236"/>
      <c r="D48" s="238"/>
      <c r="E48" s="235">
        <v>3.5000000000000003E-2</v>
      </c>
      <c r="F48" s="49"/>
      <c r="G48" s="62"/>
    </row>
    <row r="49" spans="1:7" ht="16">
      <c r="A49" s="52"/>
      <c r="B49" s="237" t="s">
        <v>193</v>
      </c>
      <c r="C49" s="236"/>
      <c r="D49" s="238">
        <v>0.2</v>
      </c>
      <c r="E49" s="235">
        <v>7.4999999999999997E-2</v>
      </c>
      <c r="F49" s="49"/>
      <c r="G49" s="62"/>
    </row>
    <row r="50" spans="1:7" ht="16">
      <c r="A50" s="52"/>
      <c r="B50" s="237" t="s">
        <v>194</v>
      </c>
      <c r="C50" s="236"/>
      <c r="D50" s="238">
        <v>0.1</v>
      </c>
      <c r="E50" s="235">
        <v>3.5000000000000003E-2</v>
      </c>
      <c r="F50" s="49"/>
      <c r="G50" s="62"/>
    </row>
    <row r="51" spans="1:7" ht="17" thickBot="1">
      <c r="A51" s="52"/>
      <c r="B51" s="237"/>
      <c r="C51" s="236"/>
      <c r="D51" s="236"/>
      <c r="E51" s="235"/>
      <c r="F51" s="49"/>
      <c r="G51" s="62"/>
    </row>
    <row r="52" spans="1:7" ht="17" thickBot="1">
      <c r="A52" s="52"/>
      <c r="B52" s="61" t="s">
        <v>195</v>
      </c>
      <c r="C52" s="60" t="s">
        <v>44</v>
      </c>
      <c r="D52" s="213"/>
      <c r="E52" s="59" t="s">
        <v>160</v>
      </c>
      <c r="F52" s="49"/>
    </row>
    <row r="53" spans="1:7" ht="16">
      <c r="A53" s="52"/>
      <c r="B53" s="233"/>
      <c r="C53" s="232"/>
      <c r="D53" s="232"/>
      <c r="E53" s="234"/>
      <c r="F53" s="49"/>
    </row>
    <row r="54" spans="1:7" ht="16">
      <c r="A54" s="52"/>
      <c r="B54" s="233" t="s">
        <v>196</v>
      </c>
      <c r="C54" s="232"/>
      <c r="D54" s="232"/>
      <c r="E54" s="218"/>
      <c r="F54" s="49"/>
    </row>
    <row r="55" spans="1:7" ht="17" thickBot="1">
      <c r="A55" s="52"/>
      <c r="B55" s="58"/>
      <c r="C55" s="232"/>
      <c r="D55" s="232"/>
      <c r="E55" s="234"/>
      <c r="F55" s="49"/>
    </row>
    <row r="56" spans="1:7" ht="17" thickBot="1">
      <c r="A56" s="52"/>
      <c r="B56" s="233" t="s">
        <v>197</v>
      </c>
      <c r="C56" s="232"/>
      <c r="D56" s="232"/>
      <c r="E56" s="57"/>
      <c r="F56" s="49"/>
    </row>
    <row r="57" spans="1:7" ht="16">
      <c r="A57" s="52"/>
      <c r="B57" s="228"/>
      <c r="C57" s="227"/>
      <c r="D57" s="227"/>
      <c r="E57" s="231" t="s">
        <v>160</v>
      </c>
      <c r="F57" s="49"/>
    </row>
    <row r="58" spans="1:7" ht="17" thickBot="1">
      <c r="A58" s="52"/>
      <c r="B58" s="228" t="s">
        <v>198</v>
      </c>
      <c r="C58" s="227"/>
      <c r="D58" s="227"/>
      <c r="E58" s="230">
        <v>0.2</v>
      </c>
      <c r="F58" s="49"/>
    </row>
    <row r="59" spans="1:7" ht="16">
      <c r="A59" s="52"/>
      <c r="B59" s="228"/>
      <c r="C59" s="227"/>
      <c r="D59" s="227"/>
      <c r="E59" s="229"/>
      <c r="F59" s="49"/>
    </row>
    <row r="60" spans="1:7" ht="17" thickBot="1">
      <c r="A60" s="52"/>
      <c r="B60" s="228" t="s">
        <v>199</v>
      </c>
      <c r="C60" s="227"/>
      <c r="D60" s="227"/>
      <c r="E60" s="218"/>
      <c r="F60" s="49"/>
    </row>
    <row r="61" spans="1:7" ht="16">
      <c r="A61" s="52"/>
      <c r="B61" s="56"/>
      <c r="C61" s="226"/>
      <c r="D61" s="226"/>
      <c r="E61" s="225"/>
      <c r="F61" s="49"/>
    </row>
    <row r="62" spans="1:7" ht="16">
      <c r="A62" s="52"/>
      <c r="B62" s="55" t="s">
        <v>200</v>
      </c>
      <c r="C62" s="222"/>
      <c r="D62" s="222"/>
      <c r="E62" s="218"/>
      <c r="F62" s="49"/>
    </row>
    <row r="63" spans="1:7" ht="16">
      <c r="A63" s="52"/>
      <c r="B63" s="223"/>
      <c r="C63" s="222"/>
      <c r="D63" s="222"/>
      <c r="E63" s="218"/>
      <c r="F63" s="49"/>
    </row>
    <row r="64" spans="1:7" ht="16">
      <c r="A64" s="52"/>
      <c r="B64" s="223" t="s">
        <v>201</v>
      </c>
      <c r="C64" s="222">
        <v>100000</v>
      </c>
      <c r="D64" s="222"/>
      <c r="E64" s="218"/>
      <c r="F64" s="49"/>
    </row>
    <row r="65" spans="1:6" ht="16">
      <c r="A65" s="52"/>
      <c r="B65" s="223" t="s">
        <v>202</v>
      </c>
      <c r="C65" s="222">
        <v>80000</v>
      </c>
      <c r="D65" s="222"/>
      <c r="E65" s="218"/>
      <c r="F65" s="49"/>
    </row>
    <row r="66" spans="1:6" ht="16">
      <c r="A66" s="52"/>
      <c r="B66" s="223"/>
      <c r="C66" s="224"/>
      <c r="D66" s="222"/>
      <c r="E66" s="218"/>
      <c r="F66" s="49"/>
    </row>
    <row r="67" spans="1:6" ht="16">
      <c r="A67" s="52"/>
      <c r="B67" s="223" t="s">
        <v>203</v>
      </c>
      <c r="C67" s="222">
        <v>20000</v>
      </c>
      <c r="D67" s="222"/>
      <c r="E67" s="218"/>
      <c r="F67" s="49"/>
    </row>
    <row r="68" spans="1:6" ht="17" thickBot="1">
      <c r="A68" s="52"/>
      <c r="B68" s="54"/>
      <c r="C68" s="53"/>
      <c r="D68" s="53"/>
      <c r="E68" s="218"/>
      <c r="F68" s="49"/>
    </row>
    <row r="69" spans="1:6" ht="17" thickBot="1">
      <c r="A69" s="52"/>
      <c r="B69" s="221" t="s">
        <v>204</v>
      </c>
      <c r="C69" s="220">
        <v>4000</v>
      </c>
      <c r="D69" s="219"/>
      <c r="E69" s="218"/>
      <c r="F69" s="49"/>
    </row>
    <row r="70" spans="1:6" ht="16">
      <c r="A70" s="52"/>
      <c r="B70" s="217"/>
      <c r="C70" s="216"/>
      <c r="D70" s="216"/>
      <c r="E70" s="215"/>
      <c r="F70" s="49"/>
    </row>
    <row r="71" spans="1:6">
      <c r="A71" s="51"/>
      <c r="B71" s="51"/>
      <c r="C71" s="51"/>
      <c r="D71" s="51"/>
      <c r="E71" s="50"/>
      <c r="F71" s="49"/>
    </row>
  </sheetData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D9F2-03B6-C247-827D-A52240AD22D7}">
  <sheetPr>
    <tabColor theme="1"/>
  </sheetPr>
  <dimension ref="A1:P220"/>
  <sheetViews>
    <sheetView topLeftCell="A28" zoomScale="125" zoomScaleNormal="110" workbookViewId="0">
      <selection activeCell="E121" sqref="E121:E126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6" bestFit="1" customWidth="1"/>
    <col min="9" max="9" width="18.6640625" bestFit="1" customWidth="1"/>
    <col min="10" max="10" width="37.33203125" bestFit="1" customWidth="1"/>
    <col min="11" max="11" width="16.5" style="110" bestFit="1" customWidth="1"/>
    <col min="12" max="12" width="16.5" bestFit="1" customWidth="1"/>
    <col min="14" max="14" width="16.1640625" bestFit="1" customWidth="1"/>
    <col min="16" max="16" width="14.6640625" bestFit="1" customWidth="1"/>
  </cols>
  <sheetData>
    <row r="1" spans="1:11" ht="32" thickBot="1">
      <c r="A1" s="260" t="s">
        <v>205</v>
      </c>
      <c r="B1" s="261"/>
      <c r="C1" s="261"/>
      <c r="D1" s="261"/>
      <c r="E1" s="261"/>
      <c r="F1" s="261"/>
      <c r="G1" s="261"/>
      <c r="H1" s="261"/>
      <c r="I1" s="284"/>
      <c r="J1" s="191"/>
      <c r="K1" s="197"/>
    </row>
    <row r="2" spans="1:11" s="87" customFormat="1" ht="32" thickBot="1">
      <c r="A2" s="285" t="s">
        <v>35</v>
      </c>
      <c r="B2" s="286"/>
      <c r="C2" s="286"/>
      <c r="D2" s="286"/>
      <c r="E2" s="286"/>
      <c r="F2" s="286"/>
      <c r="G2" s="286"/>
      <c r="H2" s="286"/>
      <c r="I2" s="287"/>
      <c r="J2" s="191"/>
    </row>
    <row r="3" spans="1:11" s="17" customFormat="1" ht="37" customHeight="1" thickBot="1">
      <c r="A3" s="199" t="s">
        <v>37</v>
      </c>
      <c r="B3" s="199" t="s">
        <v>38</v>
      </c>
      <c r="C3" s="200" t="s">
        <v>39</v>
      </c>
      <c r="D3" s="199" t="s">
        <v>3</v>
      </c>
      <c r="E3" s="199" t="s">
        <v>40</v>
      </c>
      <c r="F3" s="200" t="s">
        <v>41</v>
      </c>
      <c r="G3" s="200" t="s">
        <v>42</v>
      </c>
      <c r="H3" s="199" t="s">
        <v>7</v>
      </c>
      <c r="I3" s="201" t="s">
        <v>36</v>
      </c>
    </row>
    <row r="4" spans="1:11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7"/>
      <c r="I4" s="6"/>
      <c r="K4"/>
    </row>
    <row r="5" spans="1:11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2"/>
      <c r="I5" s="1"/>
      <c r="K5"/>
    </row>
    <row r="6" spans="1:11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1">F6*20%</f>
        <v>0</v>
      </c>
      <c r="H6" s="2"/>
      <c r="I6" s="1"/>
      <c r="K6"/>
    </row>
    <row r="7" spans="1:11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1"/>
        <v>0</v>
      </c>
      <c r="H7" s="2"/>
      <c r="I7" s="1"/>
      <c r="K7"/>
    </row>
    <row r="8" spans="1:11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1"/>
        <v>0</v>
      </c>
      <c r="H8" s="2"/>
      <c r="I8" s="1"/>
      <c r="K8"/>
    </row>
    <row r="9" spans="1:11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1"/>
        <v>0</v>
      </c>
      <c r="H9" s="2"/>
      <c r="I9" s="1"/>
      <c r="K9"/>
    </row>
    <row r="10" spans="1:11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1"/>
        <v>0</v>
      </c>
      <c r="H10" s="2"/>
      <c r="I10" s="1"/>
      <c r="K10"/>
    </row>
    <row r="11" spans="1:11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1"/>
        <v>0</v>
      </c>
      <c r="H11" s="2"/>
      <c r="I11" s="1"/>
      <c r="K11"/>
    </row>
    <row r="12" spans="1:11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1"/>
        <v>0</v>
      </c>
      <c r="H12" s="2"/>
      <c r="I12" s="1"/>
      <c r="K12"/>
    </row>
    <row r="13" spans="1:11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1"/>
        <v>0</v>
      </c>
      <c r="H13" s="2"/>
      <c r="I13" s="1"/>
      <c r="K13"/>
    </row>
    <row r="14" spans="1:11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1"/>
        <v>0</v>
      </c>
      <c r="H14" s="2"/>
      <c r="I14" s="1"/>
      <c r="K14"/>
    </row>
    <row r="15" spans="1:11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1"/>
        <v>0</v>
      </c>
      <c r="H15" s="2"/>
      <c r="I15" s="1"/>
      <c r="K15"/>
    </row>
    <row r="16" spans="1:11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1"/>
        <v>0</v>
      </c>
      <c r="H16" s="2"/>
      <c r="I16" s="1"/>
      <c r="K16"/>
    </row>
    <row r="17" spans="1:11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1"/>
        <v>0</v>
      </c>
      <c r="H17" s="2"/>
      <c r="I17" s="1"/>
      <c r="K17"/>
    </row>
    <row r="18" spans="1:11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1"/>
        <v>0</v>
      </c>
      <c r="H18" s="2"/>
      <c r="I18" s="1"/>
      <c r="K18"/>
    </row>
    <row r="19" spans="1:11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1"/>
        <v>0</v>
      </c>
      <c r="H19" s="2"/>
      <c r="I19" s="1"/>
      <c r="K19"/>
    </row>
    <row r="20" spans="1:11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1"/>
        <v>0</v>
      </c>
      <c r="H20" s="2"/>
      <c r="I20" s="1"/>
      <c r="K20"/>
    </row>
    <row r="21" spans="1:11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1"/>
        <v>0</v>
      </c>
      <c r="H21" s="2"/>
      <c r="I21" s="1"/>
      <c r="K21"/>
    </row>
    <row r="22" spans="1:11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1"/>
        <v>0</v>
      </c>
      <c r="H22" s="2"/>
      <c r="I22" s="1"/>
      <c r="K22"/>
    </row>
    <row r="23" spans="1:11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1"/>
        <v>0</v>
      </c>
      <c r="H23" s="2"/>
      <c r="I23" s="1"/>
      <c r="K23"/>
    </row>
    <row r="24" spans="1:11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1"/>
        <v>0</v>
      </c>
      <c r="H24" s="2"/>
      <c r="I24" s="1"/>
      <c r="K24"/>
    </row>
    <row r="25" spans="1:11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1"/>
        <v>0</v>
      </c>
      <c r="H25" s="5"/>
      <c r="I25" s="4"/>
      <c r="K25"/>
    </row>
    <row r="26" spans="1:11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32">
        <f>J183</f>
        <v>600000</v>
      </c>
      <c r="I26" s="133">
        <f>D26-H26</f>
        <v>-600000</v>
      </c>
      <c r="K26"/>
    </row>
    <row r="27" spans="1:11" ht="16" thickBot="1"/>
    <row r="28" spans="1:11" s="87" customFormat="1" ht="32" thickBot="1">
      <c r="A28" s="281" t="s">
        <v>45</v>
      </c>
      <c r="B28" s="282"/>
      <c r="C28" s="282"/>
      <c r="D28" s="282"/>
      <c r="E28" s="282"/>
      <c r="F28" s="282"/>
      <c r="G28" s="282"/>
      <c r="H28" s="282"/>
      <c r="I28" s="283"/>
      <c r="J28" s="191"/>
    </row>
    <row r="29" spans="1:11" s="20" customFormat="1" ht="26" customHeight="1" thickBot="1">
      <c r="A29" s="193" t="s">
        <v>37</v>
      </c>
      <c r="B29" s="194" t="s">
        <v>38</v>
      </c>
      <c r="C29" s="195" t="s">
        <v>9</v>
      </c>
      <c r="D29" s="194" t="s">
        <v>3</v>
      </c>
      <c r="E29" s="195" t="s">
        <v>48</v>
      </c>
      <c r="F29" s="194" t="s">
        <v>49</v>
      </c>
      <c r="G29" s="196" t="s">
        <v>44</v>
      </c>
      <c r="H29" s="196" t="s">
        <v>7</v>
      </c>
      <c r="I29" s="196" t="s">
        <v>36</v>
      </c>
    </row>
    <row r="30" spans="1:11" s="20" customFormat="1" ht="21.75" customHeight="1">
      <c r="A30" s="91" t="s">
        <v>50</v>
      </c>
      <c r="B30" s="92"/>
      <c r="C30" s="93"/>
      <c r="D30" s="92"/>
      <c r="E30" s="93"/>
      <c r="F30" s="92"/>
      <c r="G30" s="134"/>
      <c r="H30" s="145"/>
      <c r="I30" s="92"/>
    </row>
    <row r="31" spans="1:11">
      <c r="A31" s="1"/>
      <c r="B31" s="1"/>
      <c r="C31" s="1"/>
      <c r="D31" s="2"/>
      <c r="E31" s="41">
        <v>7.4999999999999997E-2</v>
      </c>
      <c r="F31" s="3">
        <f t="shared" ref="F31:F39" si="2">E31*D31</f>
        <v>0</v>
      </c>
      <c r="G31" s="135"/>
      <c r="H31" s="2"/>
      <c r="I31" s="1"/>
      <c r="K31"/>
    </row>
    <row r="32" spans="1:11">
      <c r="A32" s="1"/>
      <c r="B32" s="1"/>
      <c r="C32" s="1"/>
      <c r="D32" s="2"/>
      <c r="E32" s="41">
        <v>7.4999999999999997E-2</v>
      </c>
      <c r="F32" s="3">
        <f t="shared" si="2"/>
        <v>0</v>
      </c>
      <c r="G32" s="135"/>
      <c r="H32" s="2"/>
      <c r="I32" s="1"/>
      <c r="K32"/>
    </row>
    <row r="33" spans="1:11">
      <c r="A33" s="1"/>
      <c r="B33" s="1"/>
      <c r="C33" s="1"/>
      <c r="D33" s="2"/>
      <c r="E33" s="41">
        <v>7.4999999999999997E-2</v>
      </c>
      <c r="F33" s="3">
        <f t="shared" si="2"/>
        <v>0</v>
      </c>
      <c r="G33" s="135"/>
      <c r="H33" s="2"/>
      <c r="I33" s="1"/>
      <c r="K33"/>
    </row>
    <row r="34" spans="1:11">
      <c r="A34" s="1"/>
      <c r="B34" s="1"/>
      <c r="C34" s="1"/>
      <c r="D34" s="2"/>
      <c r="E34" s="41">
        <v>7.4999999999999997E-2</v>
      </c>
      <c r="F34" s="3">
        <f t="shared" si="2"/>
        <v>0</v>
      </c>
      <c r="G34" s="135"/>
      <c r="H34" s="2"/>
      <c r="I34" s="1"/>
      <c r="K34"/>
    </row>
    <row r="35" spans="1:11">
      <c r="A35" s="1"/>
      <c r="B35" s="1"/>
      <c r="C35" s="1"/>
      <c r="D35" s="2"/>
      <c r="E35" s="41">
        <v>7.4999999999999997E-2</v>
      </c>
      <c r="F35" s="3">
        <f t="shared" si="2"/>
        <v>0</v>
      </c>
      <c r="G35" s="135"/>
      <c r="H35" s="2"/>
      <c r="I35" s="1"/>
      <c r="K35"/>
    </row>
    <row r="36" spans="1:11">
      <c r="A36" s="1"/>
      <c r="B36" s="1"/>
      <c r="C36" s="1"/>
      <c r="D36" s="2"/>
      <c r="E36" s="41">
        <v>7.4999999999999997E-2</v>
      </c>
      <c r="F36" s="3">
        <f t="shared" si="2"/>
        <v>0</v>
      </c>
      <c r="G36" s="135"/>
      <c r="H36" s="2"/>
      <c r="I36" s="1"/>
      <c r="K36"/>
    </row>
    <row r="37" spans="1:11">
      <c r="A37" s="1"/>
      <c r="B37" s="1"/>
      <c r="C37" s="1"/>
      <c r="D37" s="2"/>
      <c r="E37" s="41">
        <v>7.4999999999999997E-2</v>
      </c>
      <c r="F37" s="3">
        <f t="shared" si="2"/>
        <v>0</v>
      </c>
      <c r="G37" s="135"/>
      <c r="H37" s="2"/>
      <c r="I37" s="1"/>
      <c r="K37"/>
    </row>
    <row r="38" spans="1:11">
      <c r="A38" s="1"/>
      <c r="B38" s="1"/>
      <c r="C38" s="1"/>
      <c r="D38" s="2"/>
      <c r="E38" s="41">
        <v>7.4999999999999997E-2</v>
      </c>
      <c r="F38" s="3">
        <f t="shared" si="2"/>
        <v>0</v>
      </c>
      <c r="G38" s="135"/>
      <c r="H38" s="2"/>
      <c r="I38" s="1"/>
      <c r="K38"/>
    </row>
    <row r="39" spans="1:11" ht="16" thickBot="1">
      <c r="A39" s="1"/>
      <c r="B39" s="1"/>
      <c r="C39" s="1"/>
      <c r="D39" s="2"/>
      <c r="E39" s="41">
        <v>7.4999999999999997E-2</v>
      </c>
      <c r="F39" s="3">
        <f t="shared" si="2"/>
        <v>0</v>
      </c>
      <c r="G39" s="135"/>
      <c r="H39" s="5"/>
      <c r="I39" s="4"/>
      <c r="K39"/>
    </row>
    <row r="40" spans="1:11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36"/>
      <c r="H40" s="132">
        <f>J195</f>
        <v>10000</v>
      </c>
      <c r="I40" s="133">
        <f>D40-H40</f>
        <v>-10000</v>
      </c>
      <c r="K40"/>
    </row>
    <row r="41" spans="1:11">
      <c r="A41" s="11"/>
      <c r="B41" s="22"/>
      <c r="C41" s="22"/>
      <c r="D41" s="2"/>
      <c r="E41" s="36"/>
      <c r="F41" s="3"/>
      <c r="G41" s="135"/>
      <c r="H41" s="7"/>
      <c r="I41" s="6"/>
      <c r="K41"/>
    </row>
    <row r="42" spans="1:11">
      <c r="A42" s="88" t="s">
        <v>52</v>
      </c>
      <c r="B42" s="22"/>
      <c r="C42" s="22"/>
      <c r="D42" s="2"/>
      <c r="E42" s="36"/>
      <c r="F42" s="3"/>
      <c r="G42" s="135"/>
      <c r="H42" s="2"/>
      <c r="I42" s="1"/>
      <c r="K42"/>
    </row>
    <row r="43" spans="1:11">
      <c r="A43" s="11"/>
      <c r="B43" s="22"/>
      <c r="C43" s="22"/>
      <c r="D43" s="2"/>
      <c r="E43" s="36">
        <v>3.5000000000000003E-2</v>
      </c>
      <c r="F43" s="3">
        <f t="shared" ref="F43:F50" si="3">E43*D43</f>
        <v>0</v>
      </c>
      <c r="G43" s="135"/>
      <c r="H43" s="2"/>
      <c r="I43" s="1"/>
      <c r="K43"/>
    </row>
    <row r="44" spans="1:11">
      <c r="A44" s="11"/>
      <c r="B44" s="22"/>
      <c r="C44" s="22"/>
      <c r="D44" s="2"/>
      <c r="E44" s="36">
        <v>3.5000000000000003E-2</v>
      </c>
      <c r="F44" s="3">
        <f t="shared" si="3"/>
        <v>0</v>
      </c>
      <c r="G44" s="135"/>
      <c r="H44" s="2"/>
      <c r="I44" s="1"/>
      <c r="K44"/>
    </row>
    <row r="45" spans="1:11">
      <c r="A45" s="11"/>
      <c r="B45" s="22"/>
      <c r="C45" s="22"/>
      <c r="D45" s="2"/>
      <c r="E45" s="36">
        <v>3.5000000000000003E-2</v>
      </c>
      <c r="F45" s="3">
        <f t="shared" si="3"/>
        <v>0</v>
      </c>
      <c r="G45" s="135"/>
      <c r="H45" s="2"/>
      <c r="I45" s="1"/>
      <c r="K45"/>
    </row>
    <row r="46" spans="1:11">
      <c r="A46" s="11"/>
      <c r="B46" s="22"/>
      <c r="C46" s="22"/>
      <c r="D46" s="2"/>
      <c r="E46" s="36">
        <v>3.5000000000000003E-2</v>
      </c>
      <c r="F46" s="3">
        <f t="shared" si="3"/>
        <v>0</v>
      </c>
      <c r="G46" s="135"/>
      <c r="H46" s="2"/>
      <c r="I46" s="1"/>
      <c r="K46"/>
    </row>
    <row r="47" spans="1:11">
      <c r="A47" s="11"/>
      <c r="B47" s="22"/>
      <c r="C47" s="22"/>
      <c r="D47" s="2"/>
      <c r="E47" s="36">
        <v>3.5000000000000003E-2</v>
      </c>
      <c r="F47" s="3">
        <f t="shared" si="3"/>
        <v>0</v>
      </c>
      <c r="G47" s="135"/>
      <c r="H47" s="2"/>
      <c r="I47" s="1"/>
      <c r="K47"/>
    </row>
    <row r="48" spans="1:11">
      <c r="A48" s="11"/>
      <c r="B48" s="22"/>
      <c r="C48" s="22"/>
      <c r="D48" s="2"/>
      <c r="E48" s="36">
        <v>3.5000000000000003E-2</v>
      </c>
      <c r="F48" s="3">
        <f t="shared" si="3"/>
        <v>0</v>
      </c>
      <c r="G48" s="135"/>
      <c r="H48" s="2"/>
      <c r="I48" s="1"/>
      <c r="K48"/>
    </row>
    <row r="49" spans="1:11">
      <c r="A49" s="11"/>
      <c r="B49" s="22"/>
      <c r="C49" s="22"/>
      <c r="D49" s="2"/>
      <c r="E49" s="36">
        <v>3.5000000000000003E-2</v>
      </c>
      <c r="F49" s="3">
        <f t="shared" si="3"/>
        <v>0</v>
      </c>
      <c r="G49" s="135"/>
      <c r="H49" s="2"/>
      <c r="I49" s="1"/>
      <c r="K49"/>
    </row>
    <row r="50" spans="1:11" ht="16" thickBot="1">
      <c r="A50" s="11"/>
      <c r="B50" s="22"/>
      <c r="C50" s="22"/>
      <c r="D50" s="2"/>
      <c r="E50" s="36">
        <v>3.5000000000000003E-2</v>
      </c>
      <c r="F50" s="3">
        <f t="shared" si="3"/>
        <v>0</v>
      </c>
      <c r="G50" s="135"/>
      <c r="H50" s="5"/>
      <c r="I50" s="4"/>
      <c r="K50"/>
    </row>
    <row r="51" spans="1:11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36"/>
      <c r="H51" s="132">
        <f>J193</f>
        <v>500000</v>
      </c>
      <c r="I51" s="133">
        <f>D51-H51</f>
        <v>-500000</v>
      </c>
      <c r="K51"/>
    </row>
    <row r="52" spans="1:11">
      <c r="A52" s="90" t="s">
        <v>54</v>
      </c>
      <c r="B52" s="22"/>
      <c r="C52" s="22"/>
      <c r="D52" s="2"/>
      <c r="E52" s="36"/>
      <c r="F52" s="3"/>
      <c r="G52" s="135"/>
      <c r="H52" s="7"/>
      <c r="I52" s="6"/>
      <c r="K52"/>
    </row>
    <row r="53" spans="1:11">
      <c r="A53" s="11"/>
      <c r="B53" s="22"/>
      <c r="C53" s="22"/>
      <c r="D53" s="2"/>
      <c r="E53" s="36">
        <v>7.4999999999999997E-2</v>
      </c>
      <c r="F53" s="3">
        <f t="shared" ref="F53:F60" si="4">E53*D53</f>
        <v>0</v>
      </c>
      <c r="G53" s="135"/>
      <c r="H53" s="2"/>
      <c r="I53" s="1"/>
      <c r="K53"/>
    </row>
    <row r="54" spans="1:11">
      <c r="A54" s="13"/>
      <c r="B54" s="23"/>
      <c r="C54" s="22"/>
      <c r="D54" s="2"/>
      <c r="E54" s="36">
        <v>7.4999999999999997E-2</v>
      </c>
      <c r="F54" s="3">
        <f t="shared" si="4"/>
        <v>0</v>
      </c>
      <c r="G54" s="143"/>
      <c r="H54" s="2"/>
      <c r="I54" s="1"/>
      <c r="K54"/>
    </row>
    <row r="55" spans="1:11">
      <c r="A55" s="13"/>
      <c r="B55" s="23"/>
      <c r="C55" s="22"/>
      <c r="D55" s="2"/>
      <c r="E55" s="36">
        <v>7.4999999999999997E-2</v>
      </c>
      <c r="F55" s="3">
        <f t="shared" si="4"/>
        <v>0</v>
      </c>
      <c r="G55" s="143"/>
      <c r="H55" s="2"/>
      <c r="I55" s="1"/>
      <c r="K55"/>
    </row>
    <row r="56" spans="1:11">
      <c r="A56" s="13"/>
      <c r="B56" s="23"/>
      <c r="C56" s="22"/>
      <c r="D56" s="2"/>
      <c r="E56" s="36">
        <v>7.4999999999999997E-2</v>
      </c>
      <c r="F56" s="3">
        <f t="shared" si="4"/>
        <v>0</v>
      </c>
      <c r="G56" s="143"/>
      <c r="H56" s="2"/>
      <c r="I56" s="1"/>
      <c r="K56"/>
    </row>
    <row r="57" spans="1:11">
      <c r="A57" s="13"/>
      <c r="B57" s="23"/>
      <c r="C57" s="22"/>
      <c r="D57" s="2"/>
      <c r="E57" s="36">
        <v>7.4999999999999997E-2</v>
      </c>
      <c r="F57" s="3">
        <f t="shared" si="4"/>
        <v>0</v>
      </c>
      <c r="G57" s="143"/>
      <c r="H57" s="2"/>
      <c r="I57" s="1"/>
      <c r="K57"/>
    </row>
    <row r="58" spans="1:11">
      <c r="A58" s="13"/>
      <c r="B58" s="23"/>
      <c r="C58" s="22"/>
      <c r="D58" s="2"/>
      <c r="E58" s="36">
        <v>7.4999999999999997E-2</v>
      </c>
      <c r="F58" s="3">
        <f t="shared" si="4"/>
        <v>0</v>
      </c>
      <c r="G58" s="143"/>
      <c r="H58" s="2"/>
      <c r="I58" s="1"/>
      <c r="K58"/>
    </row>
    <row r="59" spans="1:11">
      <c r="A59" s="13"/>
      <c r="B59" s="23"/>
      <c r="C59" s="22"/>
      <c r="D59" s="2"/>
      <c r="E59" s="36">
        <v>7.4999999999999997E-2</v>
      </c>
      <c r="F59" s="3">
        <f t="shared" si="4"/>
        <v>0</v>
      </c>
      <c r="G59" s="143"/>
      <c r="H59" s="2"/>
      <c r="I59" s="1"/>
      <c r="K59"/>
    </row>
    <row r="60" spans="1:11" ht="16" thickBot="1">
      <c r="A60" s="13"/>
      <c r="B60" s="23"/>
      <c r="C60" s="22"/>
      <c r="D60" s="2"/>
      <c r="E60" s="36">
        <v>7.4999999999999997E-2</v>
      </c>
      <c r="F60" s="3">
        <f t="shared" si="4"/>
        <v>0</v>
      </c>
      <c r="G60" s="143"/>
      <c r="H60" s="5"/>
      <c r="I60" s="4"/>
      <c r="K60"/>
    </row>
    <row r="61" spans="1:11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36"/>
      <c r="H61" s="132">
        <f>J197</f>
        <v>30000</v>
      </c>
      <c r="I61" s="133">
        <f>D61-H61</f>
        <v>-30000</v>
      </c>
      <c r="K61"/>
    </row>
    <row r="62" spans="1:11">
      <c r="A62" s="13"/>
      <c r="B62" s="23"/>
      <c r="C62" s="22"/>
      <c r="D62" s="2"/>
      <c r="E62" s="41"/>
      <c r="F62" s="3">
        <f t="shared" ref="F62:F68" si="5">E62*D62</f>
        <v>0</v>
      </c>
      <c r="G62" s="143"/>
      <c r="H62" s="7"/>
      <c r="I62" s="6"/>
      <c r="K62"/>
    </row>
    <row r="63" spans="1:11">
      <c r="A63" s="11" t="s">
        <v>56</v>
      </c>
      <c r="B63" s="1"/>
      <c r="C63" s="1"/>
      <c r="D63" s="2"/>
      <c r="E63" s="41">
        <v>0.05</v>
      </c>
      <c r="F63" s="3">
        <f t="shared" si="5"/>
        <v>0</v>
      </c>
      <c r="G63" s="135"/>
      <c r="H63" s="2"/>
      <c r="I63" s="1"/>
      <c r="K63"/>
    </row>
    <row r="64" spans="1:11">
      <c r="A64" s="11"/>
      <c r="B64" s="1"/>
      <c r="C64" s="1"/>
      <c r="D64" s="2"/>
      <c r="E64" s="41">
        <v>0.05</v>
      </c>
      <c r="F64" s="3">
        <f t="shared" si="5"/>
        <v>0</v>
      </c>
      <c r="G64" s="135"/>
      <c r="H64" s="2"/>
      <c r="I64" s="1"/>
      <c r="K64"/>
    </row>
    <row r="65" spans="1:11">
      <c r="A65" s="11"/>
      <c r="B65" s="1"/>
      <c r="C65" s="1"/>
      <c r="D65" s="2"/>
      <c r="E65" s="41">
        <v>0.05</v>
      </c>
      <c r="F65" s="3">
        <f t="shared" si="5"/>
        <v>0</v>
      </c>
      <c r="G65" s="135"/>
      <c r="H65" s="2"/>
      <c r="I65" s="1"/>
      <c r="K65"/>
    </row>
    <row r="66" spans="1:11">
      <c r="A66" s="11"/>
      <c r="B66" s="1"/>
      <c r="C66" s="1"/>
      <c r="D66" s="2"/>
      <c r="E66" s="41">
        <v>0.05</v>
      </c>
      <c r="F66" s="3">
        <f t="shared" si="5"/>
        <v>0</v>
      </c>
      <c r="G66" s="135"/>
      <c r="H66" s="2"/>
      <c r="I66" s="1"/>
      <c r="K66"/>
    </row>
    <row r="67" spans="1:11">
      <c r="A67" s="11"/>
      <c r="B67" s="1"/>
      <c r="C67" s="1"/>
      <c r="D67" s="2"/>
      <c r="E67" s="41">
        <v>0.05</v>
      </c>
      <c r="F67" s="3">
        <f t="shared" si="5"/>
        <v>0</v>
      </c>
      <c r="G67" s="135"/>
      <c r="H67" s="2"/>
      <c r="I67" s="1"/>
      <c r="K67"/>
    </row>
    <row r="68" spans="1:11" ht="16" thickBot="1">
      <c r="A68" s="13"/>
      <c r="B68" s="4"/>
      <c r="C68" s="4"/>
      <c r="D68" s="5"/>
      <c r="E68" s="118">
        <v>0.05</v>
      </c>
      <c r="F68" s="44">
        <f t="shared" si="5"/>
        <v>0</v>
      </c>
      <c r="G68" s="143"/>
      <c r="H68" s="5"/>
      <c r="I68" s="4"/>
      <c r="K68"/>
    </row>
    <row r="69" spans="1:11" ht="16" thickBot="1">
      <c r="A69" s="8" t="s">
        <v>57</v>
      </c>
      <c r="B69" s="9"/>
      <c r="C69" s="9"/>
      <c r="D69" s="10">
        <f>SUM(D63:D68)</f>
        <v>0</v>
      </c>
      <c r="E69" s="10"/>
      <c r="F69" s="10">
        <f t="shared" ref="F69" si="6">SUM(F63:F68)</f>
        <v>0</v>
      </c>
      <c r="G69" s="131"/>
      <c r="H69" s="132">
        <f>J215</f>
        <v>20000</v>
      </c>
      <c r="I69" s="133">
        <f>D69-H69</f>
        <v>-20000</v>
      </c>
      <c r="K69"/>
    </row>
    <row r="70" spans="1:11">
      <c r="A70" s="13"/>
      <c r="B70" s="23"/>
      <c r="C70" s="22"/>
      <c r="D70" s="2"/>
      <c r="E70" s="41"/>
      <c r="F70" s="3">
        <f>E70*D70</f>
        <v>0</v>
      </c>
      <c r="G70" s="143"/>
      <c r="H70" s="7"/>
      <c r="I70" s="6"/>
      <c r="K70"/>
    </row>
    <row r="71" spans="1:11">
      <c r="A71" s="13"/>
      <c r="B71" s="23"/>
      <c r="C71" s="23"/>
      <c r="D71" s="2"/>
      <c r="E71" s="41"/>
      <c r="F71" s="3">
        <f>E71*D71</f>
        <v>0</v>
      </c>
      <c r="G71" s="143"/>
      <c r="H71" s="2"/>
      <c r="I71" s="1"/>
      <c r="K71"/>
    </row>
    <row r="72" spans="1:11" ht="16" thickBot="1">
      <c r="A72" s="13"/>
      <c r="B72" s="23"/>
      <c r="C72" s="23"/>
      <c r="D72" s="5"/>
      <c r="E72" s="33"/>
      <c r="F72" s="44">
        <f>E72*D72</f>
        <v>0</v>
      </c>
      <c r="G72" s="143"/>
      <c r="H72" s="2"/>
      <c r="I72" s="1"/>
      <c r="K72"/>
    </row>
    <row r="73" spans="1:11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44">
        <f>H69+H61+H51+H40</f>
        <v>560000</v>
      </c>
      <c r="I73" s="144">
        <f t="shared" ref="I73" si="7">I69+I61+I51+I40</f>
        <v>-560000</v>
      </c>
      <c r="K73"/>
    </row>
    <row r="74" spans="1:11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88"/>
      <c r="K74" s="192"/>
    </row>
    <row r="75" spans="1:11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1"/>
      <c r="J75" s="191"/>
    </row>
    <row r="76" spans="1:11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48</v>
      </c>
      <c r="F76" s="28" t="s">
        <v>49</v>
      </c>
      <c r="G76" s="150" t="s">
        <v>44</v>
      </c>
      <c r="H76" s="150" t="s">
        <v>7</v>
      </c>
      <c r="I76" s="29" t="s">
        <v>36</v>
      </c>
    </row>
    <row r="77" spans="1:11" s="20" customFormat="1" ht="19.5" customHeight="1">
      <c r="A77" s="19"/>
      <c r="B77" s="39"/>
      <c r="C77" s="40"/>
      <c r="D77" s="39"/>
      <c r="E77" s="40"/>
      <c r="F77" s="39"/>
      <c r="G77" s="151"/>
      <c r="H77" s="137"/>
      <c r="I77" s="138"/>
    </row>
    <row r="78" spans="1:11">
      <c r="A78" s="89" t="s">
        <v>60</v>
      </c>
      <c r="B78" s="1"/>
      <c r="C78" s="1"/>
      <c r="D78" s="2"/>
      <c r="E78" s="41">
        <v>0.05</v>
      </c>
      <c r="F78" s="3">
        <f t="shared" ref="F78:F83" si="8">E78*D78</f>
        <v>0</v>
      </c>
      <c r="G78" s="135"/>
      <c r="H78" s="2"/>
      <c r="I78" s="1"/>
      <c r="K78"/>
    </row>
    <row r="79" spans="1:11">
      <c r="A79" s="11"/>
      <c r="B79" s="1"/>
      <c r="C79" s="1"/>
      <c r="D79" s="2"/>
      <c r="E79" s="41">
        <v>0.05</v>
      </c>
      <c r="F79" s="3">
        <f t="shared" si="8"/>
        <v>0</v>
      </c>
      <c r="G79" s="135"/>
      <c r="H79" s="2"/>
      <c r="I79" s="1"/>
      <c r="K79"/>
    </row>
    <row r="80" spans="1:11">
      <c r="A80" s="11"/>
      <c r="B80" s="1"/>
      <c r="C80" s="1"/>
      <c r="D80" s="2"/>
      <c r="E80" s="41">
        <v>0.05</v>
      </c>
      <c r="F80" s="3">
        <f t="shared" si="8"/>
        <v>0</v>
      </c>
      <c r="G80" s="135"/>
      <c r="H80" s="2"/>
      <c r="I80" s="1"/>
      <c r="K80"/>
    </row>
    <row r="81" spans="1:11">
      <c r="A81" s="11"/>
      <c r="B81" s="1"/>
      <c r="C81" s="1"/>
      <c r="D81" s="2"/>
      <c r="E81" s="41">
        <v>0.05</v>
      </c>
      <c r="F81" s="3">
        <f t="shared" si="8"/>
        <v>0</v>
      </c>
      <c r="G81" s="135"/>
      <c r="H81" s="2"/>
      <c r="I81" s="1"/>
      <c r="K81"/>
    </row>
    <row r="82" spans="1:11">
      <c r="A82" s="11"/>
      <c r="B82" s="1"/>
      <c r="C82" s="1"/>
      <c r="D82" s="2"/>
      <c r="E82" s="41">
        <v>0.05</v>
      </c>
      <c r="F82" s="3">
        <f t="shared" si="8"/>
        <v>0</v>
      </c>
      <c r="G82" s="135"/>
      <c r="H82" s="2"/>
      <c r="I82" s="1"/>
      <c r="K82"/>
    </row>
    <row r="83" spans="1:11" ht="16" thickBot="1">
      <c r="A83" s="13"/>
      <c r="B83" s="4"/>
      <c r="C83" s="4"/>
      <c r="D83" s="5"/>
      <c r="E83" s="118">
        <v>0.05</v>
      </c>
      <c r="F83" s="44">
        <f t="shared" si="8"/>
        <v>0</v>
      </c>
      <c r="G83" s="143"/>
      <c r="H83" s="5"/>
      <c r="I83" s="4"/>
      <c r="K83"/>
    </row>
    <row r="84" spans="1:11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" si="9">SUM(F78:F83)</f>
        <v>0</v>
      </c>
      <c r="G84" s="131"/>
      <c r="H84" s="132">
        <f>J207</f>
        <v>90000</v>
      </c>
      <c r="I84" s="133">
        <f>D84-H84</f>
        <v>-90000</v>
      </c>
      <c r="K84"/>
    </row>
    <row r="85" spans="1:11">
      <c r="A85" s="11"/>
      <c r="B85" s="1"/>
      <c r="C85" s="1"/>
      <c r="D85" s="2"/>
      <c r="E85" s="32"/>
      <c r="F85" s="1"/>
      <c r="G85" s="135"/>
      <c r="H85" s="7"/>
      <c r="I85" s="6"/>
      <c r="K85"/>
    </row>
    <row r="86" spans="1:11">
      <c r="A86" s="89" t="s">
        <v>62</v>
      </c>
      <c r="B86" s="1"/>
      <c r="C86" s="1"/>
      <c r="D86" s="2"/>
      <c r="E86" s="41">
        <v>0.05</v>
      </c>
      <c r="F86" s="3">
        <f t="shared" ref="F86:F91" si="10">E86*D86</f>
        <v>0</v>
      </c>
      <c r="G86" s="135"/>
      <c r="H86" s="2"/>
      <c r="I86" s="1"/>
      <c r="K86"/>
    </row>
    <row r="87" spans="1:11">
      <c r="A87" s="11"/>
      <c r="B87" s="1"/>
      <c r="C87" s="1"/>
      <c r="D87" s="2"/>
      <c r="E87" s="41">
        <v>0.05</v>
      </c>
      <c r="F87" s="3">
        <f t="shared" si="10"/>
        <v>0</v>
      </c>
      <c r="G87" s="135"/>
      <c r="H87" s="2"/>
      <c r="I87" s="1"/>
      <c r="K87"/>
    </row>
    <row r="88" spans="1:11">
      <c r="A88" s="11"/>
      <c r="B88" s="1"/>
      <c r="C88" s="1"/>
      <c r="D88" s="2"/>
      <c r="E88" s="41">
        <v>0.05</v>
      </c>
      <c r="F88" s="3">
        <f t="shared" si="10"/>
        <v>0</v>
      </c>
      <c r="G88" s="135"/>
      <c r="H88" s="2"/>
      <c r="I88" s="1"/>
      <c r="K88"/>
    </row>
    <row r="89" spans="1:11">
      <c r="A89" s="11"/>
      <c r="B89" s="1"/>
      <c r="C89" s="1"/>
      <c r="D89" s="2"/>
      <c r="E89" s="41">
        <v>0.05</v>
      </c>
      <c r="F89" s="3">
        <f t="shared" si="10"/>
        <v>0</v>
      </c>
      <c r="G89" s="135"/>
      <c r="H89" s="2"/>
      <c r="I89" s="1"/>
      <c r="K89"/>
    </row>
    <row r="90" spans="1:11">
      <c r="A90" s="11"/>
      <c r="B90" s="1"/>
      <c r="C90" s="1"/>
      <c r="D90" s="2"/>
      <c r="E90" s="41">
        <v>0.05</v>
      </c>
      <c r="F90" s="3">
        <f t="shared" si="10"/>
        <v>0</v>
      </c>
      <c r="G90" s="135"/>
      <c r="H90" s="2"/>
      <c r="I90" s="1"/>
      <c r="K90"/>
    </row>
    <row r="91" spans="1:11" ht="16" thickBot="1">
      <c r="A91" s="13"/>
      <c r="B91" s="4"/>
      <c r="C91" s="4"/>
      <c r="D91" s="5"/>
      <c r="E91" s="118">
        <v>0.05</v>
      </c>
      <c r="F91" s="44">
        <f t="shared" si="10"/>
        <v>0</v>
      </c>
      <c r="G91" s="143"/>
      <c r="H91" s="5"/>
      <c r="I91" s="4"/>
      <c r="K91"/>
    </row>
    <row r="92" spans="1:11" ht="16" thickBot="1">
      <c r="A92" s="8" t="s">
        <v>63</v>
      </c>
      <c r="B92" s="9"/>
      <c r="C92" s="9"/>
      <c r="D92" s="10">
        <f>SUM(D86:D91)</f>
        <v>0</v>
      </c>
      <c r="E92" s="10"/>
      <c r="F92" s="10">
        <f>SUM(F86:F91)</f>
        <v>0</v>
      </c>
      <c r="G92" s="131"/>
      <c r="H92" s="132">
        <f>J191</f>
        <v>50000</v>
      </c>
      <c r="I92" s="133">
        <f>D92-H92</f>
        <v>-50000</v>
      </c>
      <c r="K92"/>
    </row>
    <row r="93" spans="1:11">
      <c r="A93" s="11"/>
      <c r="B93" s="1"/>
      <c r="C93" s="1"/>
      <c r="D93" s="2"/>
      <c r="E93" s="32"/>
      <c r="F93" s="1"/>
      <c r="G93" s="135"/>
      <c r="H93" s="7"/>
      <c r="I93" s="6"/>
      <c r="K93"/>
    </row>
    <row r="94" spans="1:11">
      <c r="A94" s="89" t="s">
        <v>17</v>
      </c>
      <c r="B94" s="1"/>
      <c r="C94" s="1"/>
      <c r="D94" s="2"/>
      <c r="E94" s="41">
        <v>0.05</v>
      </c>
      <c r="F94" s="3">
        <f t="shared" ref="F94:F102" si="11">E94*D94</f>
        <v>0</v>
      </c>
      <c r="G94" s="135"/>
      <c r="H94" s="2"/>
      <c r="I94" s="1"/>
      <c r="K94"/>
    </row>
    <row r="95" spans="1:11">
      <c r="A95" s="11"/>
      <c r="B95" s="1"/>
      <c r="C95" s="1"/>
      <c r="D95" s="2"/>
      <c r="E95" s="41">
        <v>0.05</v>
      </c>
      <c r="F95" s="3">
        <f t="shared" si="11"/>
        <v>0</v>
      </c>
      <c r="G95" s="135"/>
      <c r="H95" s="2"/>
      <c r="I95" s="1"/>
      <c r="K95"/>
    </row>
    <row r="96" spans="1:11">
      <c r="A96" s="11"/>
      <c r="B96" s="1"/>
      <c r="C96" s="1"/>
      <c r="D96" s="2"/>
      <c r="E96" s="41">
        <v>0.05</v>
      </c>
      <c r="F96" s="3">
        <f t="shared" si="11"/>
        <v>0</v>
      </c>
      <c r="G96" s="135"/>
      <c r="H96" s="2"/>
      <c r="I96" s="1"/>
      <c r="K96"/>
    </row>
    <row r="97" spans="1:11">
      <c r="A97" s="11"/>
      <c r="B97" s="1"/>
      <c r="C97" s="1"/>
      <c r="D97" s="2"/>
      <c r="E97" s="41">
        <v>0.05</v>
      </c>
      <c r="F97" s="3">
        <f t="shared" si="11"/>
        <v>0</v>
      </c>
      <c r="G97" s="135"/>
      <c r="H97" s="2"/>
      <c r="I97" s="1"/>
      <c r="K97"/>
    </row>
    <row r="98" spans="1:11">
      <c r="A98" s="11"/>
      <c r="B98" s="1"/>
      <c r="C98" s="1"/>
      <c r="D98" s="2"/>
      <c r="E98" s="41">
        <v>0.05</v>
      </c>
      <c r="F98" s="3">
        <f t="shared" si="11"/>
        <v>0</v>
      </c>
      <c r="G98" s="135"/>
      <c r="H98" s="2"/>
      <c r="I98" s="1"/>
      <c r="K98"/>
    </row>
    <row r="99" spans="1:11">
      <c r="A99" s="11"/>
      <c r="B99" s="1"/>
      <c r="C99" s="1"/>
      <c r="D99" s="2"/>
      <c r="E99" s="41">
        <v>0.05</v>
      </c>
      <c r="F99" s="3">
        <f t="shared" si="11"/>
        <v>0</v>
      </c>
      <c r="G99" s="135"/>
      <c r="H99" s="2"/>
      <c r="I99" s="1"/>
      <c r="K99"/>
    </row>
    <row r="100" spans="1:11">
      <c r="A100" s="11"/>
      <c r="B100" s="1"/>
      <c r="C100" s="1"/>
      <c r="D100" s="2"/>
      <c r="E100" s="41">
        <v>0.05</v>
      </c>
      <c r="F100" s="3">
        <f t="shared" si="11"/>
        <v>0</v>
      </c>
      <c r="G100" s="135"/>
      <c r="H100" s="2"/>
      <c r="I100" s="1"/>
      <c r="K100"/>
    </row>
    <row r="101" spans="1:11">
      <c r="A101" s="11"/>
      <c r="B101" s="1"/>
      <c r="C101" s="1"/>
      <c r="D101" s="2"/>
      <c r="E101" s="41">
        <v>0.05</v>
      </c>
      <c r="F101" s="3">
        <f t="shared" si="11"/>
        <v>0</v>
      </c>
      <c r="G101" s="135"/>
      <c r="H101" s="2"/>
      <c r="I101" s="1"/>
      <c r="K101"/>
    </row>
    <row r="102" spans="1:11" ht="16" thickBot="1">
      <c r="A102" s="11"/>
      <c r="B102" s="1"/>
      <c r="C102" s="1"/>
      <c r="D102" s="2"/>
      <c r="E102" s="41">
        <v>0.05</v>
      </c>
      <c r="F102" s="3">
        <f t="shared" si="11"/>
        <v>0</v>
      </c>
      <c r="G102" s="135"/>
      <c r="H102" s="5"/>
      <c r="I102" s="4"/>
      <c r="K102"/>
    </row>
    <row r="103" spans="1:11" ht="16" thickBot="1">
      <c r="A103" s="8" t="s">
        <v>64</v>
      </c>
      <c r="B103" s="9"/>
      <c r="C103" s="9"/>
      <c r="D103" s="125">
        <f>SUM(D94:D102)</f>
        <v>0</v>
      </c>
      <c r="E103" s="125"/>
      <c r="F103" s="125">
        <f>SUM(F94:F102)</f>
        <v>0</v>
      </c>
      <c r="G103" s="131"/>
      <c r="H103" s="132">
        <f>J189</f>
        <v>70000</v>
      </c>
      <c r="I103" s="133">
        <f>D103-H103</f>
        <v>-70000</v>
      </c>
      <c r="K103"/>
    </row>
    <row r="104" spans="1:11">
      <c r="A104" s="11"/>
      <c r="B104" s="1"/>
      <c r="C104" s="1"/>
      <c r="D104" s="2"/>
      <c r="E104" s="41"/>
      <c r="F104" s="3"/>
      <c r="G104" s="135"/>
      <c r="H104" s="7"/>
      <c r="I104" s="6"/>
      <c r="K104"/>
    </row>
    <row r="105" spans="1:11">
      <c r="A105" s="89" t="s">
        <v>65</v>
      </c>
      <c r="B105" s="1"/>
      <c r="C105" s="1"/>
      <c r="D105" s="2"/>
      <c r="E105" s="41">
        <v>0.05</v>
      </c>
      <c r="F105" s="3">
        <f t="shared" ref="F105:F110" si="12">E105*D105</f>
        <v>0</v>
      </c>
      <c r="G105" s="135"/>
      <c r="H105" s="2"/>
      <c r="I105" s="1"/>
      <c r="K105"/>
    </row>
    <row r="106" spans="1:11">
      <c r="A106" s="11"/>
      <c r="B106" s="1"/>
      <c r="C106" s="1"/>
      <c r="D106" s="2"/>
      <c r="E106" s="41">
        <v>0.05</v>
      </c>
      <c r="F106" s="3">
        <f t="shared" si="12"/>
        <v>0</v>
      </c>
      <c r="G106" s="135"/>
      <c r="H106" s="2"/>
      <c r="I106" s="1"/>
      <c r="K106"/>
    </row>
    <row r="107" spans="1:11">
      <c r="A107" s="11"/>
      <c r="B107" s="1"/>
      <c r="C107" s="1"/>
      <c r="D107" s="2"/>
      <c r="E107" s="41">
        <v>0.05</v>
      </c>
      <c r="F107" s="3">
        <f t="shared" si="12"/>
        <v>0</v>
      </c>
      <c r="G107" s="135"/>
      <c r="H107" s="2"/>
      <c r="I107" s="1"/>
      <c r="K107"/>
    </row>
    <row r="108" spans="1:11">
      <c r="A108" s="11"/>
      <c r="B108" s="1"/>
      <c r="C108" s="1"/>
      <c r="D108" s="2"/>
      <c r="E108" s="41">
        <v>0.05</v>
      </c>
      <c r="F108" s="3">
        <f t="shared" si="12"/>
        <v>0</v>
      </c>
      <c r="G108" s="135"/>
      <c r="H108" s="2"/>
      <c r="I108" s="1"/>
      <c r="K108"/>
    </row>
    <row r="109" spans="1:11">
      <c r="A109" s="11"/>
      <c r="B109" s="1"/>
      <c r="C109" s="1"/>
      <c r="D109" s="2"/>
      <c r="E109" s="41">
        <v>0.05</v>
      </c>
      <c r="F109" s="3">
        <f t="shared" si="12"/>
        <v>0</v>
      </c>
      <c r="G109" s="135"/>
      <c r="H109" s="2"/>
      <c r="I109" s="1"/>
      <c r="K109"/>
    </row>
    <row r="110" spans="1:11" ht="16" thickBot="1">
      <c r="A110" s="13"/>
      <c r="B110" s="4"/>
      <c r="C110" s="4"/>
      <c r="D110" s="5"/>
      <c r="E110" s="118">
        <v>0.05</v>
      </c>
      <c r="F110" s="44">
        <f t="shared" si="12"/>
        <v>0</v>
      </c>
      <c r="G110" s="143"/>
      <c r="H110" s="5"/>
      <c r="I110" s="4"/>
      <c r="K110"/>
    </row>
    <row r="111" spans="1:11" ht="16" thickBot="1">
      <c r="A111" s="8" t="s">
        <v>66</v>
      </c>
      <c r="B111" s="9"/>
      <c r="C111" s="9"/>
      <c r="D111" s="10">
        <f>SUM(D105:D110)</f>
        <v>0</v>
      </c>
      <c r="E111" s="10"/>
      <c r="F111" s="10">
        <f>SUM(F105:F110)</f>
        <v>0</v>
      </c>
      <c r="G111" s="131"/>
      <c r="H111" s="132">
        <f>J185</f>
        <v>77600</v>
      </c>
      <c r="I111" s="133">
        <f>D111-H111</f>
        <v>-77600</v>
      </c>
      <c r="K111"/>
    </row>
    <row r="112" spans="1:11">
      <c r="A112" s="11"/>
      <c r="B112" s="1"/>
      <c r="C112" s="1"/>
      <c r="D112" s="2"/>
      <c r="E112" s="32"/>
      <c r="F112" s="3"/>
      <c r="G112" s="135"/>
      <c r="H112" s="7"/>
      <c r="I112" s="6"/>
      <c r="K112"/>
    </row>
    <row r="113" spans="1:11">
      <c r="A113" s="89" t="s">
        <v>67</v>
      </c>
      <c r="B113" s="1"/>
      <c r="C113" s="1"/>
      <c r="D113" s="2"/>
      <c r="E113" s="41">
        <v>0.05</v>
      </c>
      <c r="F113" s="3">
        <f t="shared" ref="F113:F118" si="13">E113*D113</f>
        <v>0</v>
      </c>
      <c r="G113" s="135"/>
      <c r="H113" s="2"/>
      <c r="I113" s="1"/>
      <c r="K113"/>
    </row>
    <row r="114" spans="1:11">
      <c r="A114" s="11"/>
      <c r="B114" s="1"/>
      <c r="C114" s="1"/>
      <c r="D114" s="2"/>
      <c r="E114" s="41">
        <v>0.05</v>
      </c>
      <c r="F114" s="3">
        <f t="shared" si="13"/>
        <v>0</v>
      </c>
      <c r="G114" s="135"/>
      <c r="H114" s="2"/>
      <c r="I114" s="1"/>
      <c r="K114"/>
    </row>
    <row r="115" spans="1:11">
      <c r="A115" s="11"/>
      <c r="B115" s="1"/>
      <c r="C115" s="1"/>
      <c r="D115" s="2"/>
      <c r="E115" s="41">
        <v>0.05</v>
      </c>
      <c r="F115" s="3">
        <f t="shared" si="13"/>
        <v>0</v>
      </c>
      <c r="G115" s="135"/>
      <c r="H115" s="2"/>
      <c r="I115" s="1"/>
      <c r="K115"/>
    </row>
    <row r="116" spans="1:11">
      <c r="A116" s="11"/>
      <c r="B116" s="1"/>
      <c r="C116" s="1"/>
      <c r="D116" s="2"/>
      <c r="E116" s="41">
        <v>0.05</v>
      </c>
      <c r="F116" s="3">
        <f t="shared" si="13"/>
        <v>0</v>
      </c>
      <c r="G116" s="135"/>
      <c r="H116" s="2"/>
      <c r="I116" s="1"/>
      <c r="K116"/>
    </row>
    <row r="117" spans="1:11">
      <c r="A117" s="11"/>
      <c r="B117" s="1"/>
      <c r="C117" s="1"/>
      <c r="D117" s="2"/>
      <c r="E117" s="41">
        <v>0.05</v>
      </c>
      <c r="F117" s="3">
        <f t="shared" si="13"/>
        <v>0</v>
      </c>
      <c r="G117" s="135"/>
      <c r="H117" s="2"/>
      <c r="I117" s="1"/>
      <c r="K117"/>
    </row>
    <row r="118" spans="1:11" ht="16" thickBot="1">
      <c r="A118" s="13"/>
      <c r="B118" s="4"/>
      <c r="C118" s="4"/>
      <c r="D118" s="5"/>
      <c r="E118" s="118">
        <v>0.05</v>
      </c>
      <c r="F118" s="44">
        <f t="shared" si="13"/>
        <v>0</v>
      </c>
      <c r="G118" s="143"/>
      <c r="H118" s="5"/>
      <c r="I118" s="4"/>
      <c r="K118"/>
    </row>
    <row r="119" spans="1:11" ht="16" thickBot="1">
      <c r="A119" s="8" t="s">
        <v>68</v>
      </c>
      <c r="B119" s="9"/>
      <c r="C119" s="9"/>
      <c r="D119" s="10">
        <f>SUM(D113:D118)</f>
        <v>0</v>
      </c>
      <c r="E119" s="10"/>
      <c r="F119" s="10">
        <f>SUM(F113:F118)</f>
        <v>0</v>
      </c>
      <c r="G119" s="131"/>
      <c r="H119" s="132">
        <f>J187</f>
        <v>30000</v>
      </c>
      <c r="I119" s="133">
        <f>D119-H119</f>
        <v>-30000</v>
      </c>
      <c r="K119"/>
    </row>
    <row r="120" spans="1:11">
      <c r="A120" s="11"/>
      <c r="B120" s="1"/>
      <c r="C120" s="1"/>
      <c r="D120" s="2"/>
      <c r="E120" s="32"/>
      <c r="F120" s="1"/>
      <c r="G120" s="135"/>
      <c r="H120" s="7"/>
      <c r="I120" s="6"/>
      <c r="K120"/>
    </row>
    <row r="121" spans="1:11">
      <c r="A121" s="89" t="s">
        <v>69</v>
      </c>
      <c r="B121" s="1"/>
      <c r="C121" s="1"/>
      <c r="D121" s="2"/>
      <c r="E121" s="41">
        <v>0.03</v>
      </c>
      <c r="F121" s="3">
        <f t="shared" ref="F121:F126" si="14">E121*D121</f>
        <v>0</v>
      </c>
      <c r="G121" s="135"/>
      <c r="H121" s="2"/>
      <c r="I121" s="1"/>
      <c r="K121"/>
    </row>
    <row r="122" spans="1:11">
      <c r="A122" s="11"/>
      <c r="B122" s="1"/>
      <c r="C122" s="1"/>
      <c r="D122" s="2"/>
      <c r="E122" s="41">
        <v>0.03</v>
      </c>
      <c r="F122" s="3">
        <f t="shared" si="14"/>
        <v>0</v>
      </c>
      <c r="G122" s="135"/>
      <c r="H122" s="2"/>
      <c r="I122" s="1"/>
      <c r="K122"/>
    </row>
    <row r="123" spans="1:11">
      <c r="A123" s="11"/>
      <c r="B123" s="1"/>
      <c r="C123" s="1"/>
      <c r="D123" s="2"/>
      <c r="E123" s="41">
        <v>0.03</v>
      </c>
      <c r="F123" s="3">
        <f t="shared" si="14"/>
        <v>0</v>
      </c>
      <c r="G123" s="135"/>
      <c r="H123" s="2"/>
      <c r="I123" s="1"/>
      <c r="K123"/>
    </row>
    <row r="124" spans="1:11">
      <c r="A124" s="11"/>
      <c r="B124" s="1"/>
      <c r="C124" s="1"/>
      <c r="D124" s="2"/>
      <c r="E124" s="41">
        <v>0.03</v>
      </c>
      <c r="F124" s="3">
        <f t="shared" si="14"/>
        <v>0</v>
      </c>
      <c r="G124" s="135"/>
      <c r="H124" s="2"/>
      <c r="I124" s="1"/>
      <c r="K124"/>
    </row>
    <row r="125" spans="1:11">
      <c r="A125" s="11"/>
      <c r="B125" s="1"/>
      <c r="C125" s="1"/>
      <c r="D125" s="2"/>
      <c r="E125" s="41">
        <v>0.03</v>
      </c>
      <c r="F125" s="3">
        <f t="shared" si="14"/>
        <v>0</v>
      </c>
      <c r="G125" s="135"/>
      <c r="H125" s="2"/>
      <c r="I125" s="1"/>
      <c r="K125"/>
    </row>
    <row r="126" spans="1:11" ht="16" thickBot="1">
      <c r="A126" s="13"/>
      <c r="B126" s="4"/>
      <c r="C126" s="4"/>
      <c r="D126" s="5"/>
      <c r="E126" s="41">
        <v>0.03</v>
      </c>
      <c r="F126" s="44">
        <f t="shared" si="14"/>
        <v>0</v>
      </c>
      <c r="G126" s="143"/>
      <c r="H126" s="5"/>
      <c r="I126" s="4"/>
      <c r="K126"/>
    </row>
    <row r="127" spans="1:11" ht="16" thickBot="1">
      <c r="A127" s="8" t="s">
        <v>70</v>
      </c>
      <c r="B127" s="9"/>
      <c r="C127" s="9"/>
      <c r="D127" s="10">
        <f>SUM(D121:D126)</f>
        <v>0</v>
      </c>
      <c r="E127" s="10"/>
      <c r="F127" s="10">
        <f>SUM(F121:F126)</f>
        <v>0</v>
      </c>
      <c r="G127" s="131"/>
      <c r="H127" s="132">
        <f>J211</f>
        <v>15000</v>
      </c>
      <c r="I127" s="133">
        <f>D127-H127</f>
        <v>-15000</v>
      </c>
      <c r="K127"/>
    </row>
    <row r="128" spans="1:11">
      <c r="A128" s="11"/>
      <c r="B128" s="1"/>
      <c r="C128" s="1"/>
      <c r="D128" s="2"/>
      <c r="E128" s="32"/>
      <c r="F128" s="1"/>
      <c r="G128" s="135"/>
      <c r="H128" s="7"/>
      <c r="I128" s="6"/>
      <c r="K128"/>
    </row>
    <row r="129" spans="1:11">
      <c r="A129" s="89" t="s">
        <v>71</v>
      </c>
      <c r="B129" s="1"/>
      <c r="C129" s="1"/>
      <c r="D129" s="2"/>
      <c r="E129" s="41">
        <v>0.03</v>
      </c>
      <c r="F129" s="3">
        <f t="shared" ref="F129:F134" si="15">E129*D129</f>
        <v>0</v>
      </c>
      <c r="G129" s="135"/>
      <c r="H129" s="2"/>
      <c r="I129" s="1"/>
      <c r="K129"/>
    </row>
    <row r="130" spans="1:11">
      <c r="A130" s="11"/>
      <c r="B130" s="1"/>
      <c r="C130" s="1"/>
      <c r="D130" s="2"/>
      <c r="E130" s="41">
        <v>0.03</v>
      </c>
      <c r="F130" s="3">
        <f t="shared" si="15"/>
        <v>0</v>
      </c>
      <c r="G130" s="135"/>
      <c r="H130" s="2"/>
      <c r="I130" s="1"/>
      <c r="K130"/>
    </row>
    <row r="131" spans="1:11">
      <c r="A131" s="11"/>
      <c r="B131" s="1"/>
      <c r="C131" s="1"/>
      <c r="D131" s="2"/>
      <c r="E131" s="41">
        <v>0.03</v>
      </c>
      <c r="F131" s="3">
        <f t="shared" si="15"/>
        <v>0</v>
      </c>
      <c r="G131" s="135"/>
      <c r="H131" s="2"/>
      <c r="I131" s="1"/>
      <c r="K131"/>
    </row>
    <row r="132" spans="1:11">
      <c r="A132" s="11"/>
      <c r="B132" s="1"/>
      <c r="C132" s="1"/>
      <c r="D132" s="2"/>
      <c r="E132" s="41">
        <v>0.03</v>
      </c>
      <c r="F132" s="3">
        <f t="shared" si="15"/>
        <v>0</v>
      </c>
      <c r="G132" s="135"/>
      <c r="H132" s="2"/>
      <c r="I132" s="1"/>
      <c r="K132"/>
    </row>
    <row r="133" spans="1:11">
      <c r="A133" s="11"/>
      <c r="B133" s="1"/>
      <c r="C133" s="1"/>
      <c r="D133" s="2"/>
      <c r="E133" s="41">
        <v>0.03</v>
      </c>
      <c r="F133" s="3">
        <f t="shared" si="15"/>
        <v>0</v>
      </c>
      <c r="G133" s="135"/>
      <c r="H133" s="2"/>
      <c r="I133" s="1"/>
      <c r="K133"/>
    </row>
    <row r="134" spans="1:11" ht="16" thickBot="1">
      <c r="A134" s="13"/>
      <c r="B134" s="4"/>
      <c r="C134" s="4"/>
      <c r="D134" s="5"/>
      <c r="E134" s="41">
        <v>0.03</v>
      </c>
      <c r="F134" s="44">
        <f t="shared" si="15"/>
        <v>0</v>
      </c>
      <c r="G134" s="143"/>
      <c r="H134" s="5"/>
      <c r="I134" s="4"/>
      <c r="K134"/>
    </row>
    <row r="135" spans="1:11" ht="16" thickBot="1">
      <c r="A135" s="8" t="s">
        <v>72</v>
      </c>
      <c r="B135" s="9"/>
      <c r="C135" s="9"/>
      <c r="D135" s="10">
        <f>SUM(D129:D134)</f>
        <v>0</v>
      </c>
      <c r="E135" s="10"/>
      <c r="F135" s="10">
        <f>SUM(F129:F134)</f>
        <v>0</v>
      </c>
      <c r="G135" s="131"/>
      <c r="H135" s="132">
        <f>J213</f>
        <v>70000</v>
      </c>
      <c r="I135" s="133">
        <f>D135-H135</f>
        <v>-70000</v>
      </c>
      <c r="K135"/>
    </row>
    <row r="136" spans="1:11">
      <c r="A136" s="11"/>
      <c r="B136" s="1"/>
      <c r="C136" s="1"/>
      <c r="D136" s="2"/>
      <c r="E136" s="32"/>
      <c r="F136" s="1"/>
      <c r="G136" s="135"/>
      <c r="H136" s="7"/>
      <c r="I136" s="6"/>
      <c r="K136"/>
    </row>
    <row r="137" spans="1:11">
      <c r="A137" s="89" t="s">
        <v>73</v>
      </c>
      <c r="B137" s="1"/>
      <c r="C137" s="1"/>
      <c r="D137" s="2"/>
      <c r="E137" s="41">
        <v>0.05</v>
      </c>
      <c r="F137" s="3">
        <f t="shared" ref="F137:F142" si="16">E137*D137</f>
        <v>0</v>
      </c>
      <c r="G137" s="135"/>
      <c r="H137" s="2"/>
      <c r="I137" s="1"/>
      <c r="K137"/>
    </row>
    <row r="138" spans="1:11">
      <c r="A138" s="11"/>
      <c r="B138" s="1"/>
      <c r="C138" s="1"/>
      <c r="D138" s="2"/>
      <c r="E138" s="41">
        <v>0.05</v>
      </c>
      <c r="F138" s="3">
        <f t="shared" si="16"/>
        <v>0</v>
      </c>
      <c r="G138" s="135"/>
      <c r="H138" s="2"/>
      <c r="I138" s="1"/>
      <c r="K138"/>
    </row>
    <row r="139" spans="1:11">
      <c r="A139" s="11"/>
      <c r="B139" s="1"/>
      <c r="C139" s="1"/>
      <c r="D139" s="2"/>
      <c r="E139" s="41">
        <v>0.05</v>
      </c>
      <c r="F139" s="3">
        <f t="shared" si="16"/>
        <v>0</v>
      </c>
      <c r="G139" s="135"/>
      <c r="H139" s="2"/>
      <c r="I139" s="1"/>
      <c r="K139"/>
    </row>
    <row r="140" spans="1:11">
      <c r="A140" s="11"/>
      <c r="B140" s="1"/>
      <c r="C140" s="1"/>
      <c r="D140" s="2"/>
      <c r="E140" s="41">
        <v>0.05</v>
      </c>
      <c r="F140" s="3">
        <f t="shared" si="16"/>
        <v>0</v>
      </c>
      <c r="G140" s="135"/>
      <c r="H140" s="2"/>
      <c r="I140" s="1"/>
      <c r="K140"/>
    </row>
    <row r="141" spans="1:11">
      <c r="A141" s="11"/>
      <c r="B141" s="1"/>
      <c r="C141" s="1"/>
      <c r="D141" s="2"/>
      <c r="E141" s="41">
        <v>0.05</v>
      </c>
      <c r="F141" s="3">
        <f t="shared" si="16"/>
        <v>0</v>
      </c>
      <c r="G141" s="135"/>
      <c r="H141" s="2"/>
      <c r="I141" s="1"/>
      <c r="K141"/>
    </row>
    <row r="142" spans="1:11" ht="16" thickBot="1">
      <c r="A142" s="13"/>
      <c r="B142" s="4"/>
      <c r="C142" s="4"/>
      <c r="D142" s="5"/>
      <c r="E142" s="118">
        <v>0.05</v>
      </c>
      <c r="F142" s="44">
        <f t="shared" si="16"/>
        <v>0</v>
      </c>
      <c r="G142" s="143"/>
      <c r="H142" s="5"/>
      <c r="I142" s="4"/>
      <c r="K142"/>
    </row>
    <row r="143" spans="1:11" ht="16" thickBot="1">
      <c r="A143" s="8" t="s">
        <v>74</v>
      </c>
      <c r="B143" s="9"/>
      <c r="C143" s="9"/>
      <c r="D143" s="10">
        <f>SUM(D137:D142)</f>
        <v>0</v>
      </c>
      <c r="E143" s="10"/>
      <c r="F143" s="10">
        <f>SUM(F137:F142)</f>
        <v>0</v>
      </c>
      <c r="G143" s="131"/>
      <c r="H143" s="132">
        <f>J217</f>
        <v>90000</v>
      </c>
      <c r="I143" s="133">
        <f>D143-H143</f>
        <v>-90000</v>
      </c>
      <c r="K143"/>
    </row>
    <row r="144" spans="1:11">
      <c r="A144" s="11"/>
      <c r="B144" s="1"/>
      <c r="C144" s="1"/>
      <c r="D144" s="2"/>
      <c r="E144" s="32"/>
      <c r="F144" s="1"/>
      <c r="G144" s="135"/>
      <c r="H144" s="7"/>
      <c r="I144" s="6"/>
      <c r="K144"/>
    </row>
    <row r="145" spans="1:16">
      <c r="A145" s="11"/>
      <c r="B145" s="1"/>
      <c r="C145" s="1"/>
      <c r="D145" s="2"/>
      <c r="E145" s="32"/>
      <c r="F145" s="1"/>
      <c r="G145" s="135"/>
      <c r="H145" s="2"/>
      <c r="I145" s="1"/>
      <c r="K145"/>
    </row>
    <row r="146" spans="1:16">
      <c r="A146" s="11"/>
      <c r="B146" s="1"/>
      <c r="C146" s="1"/>
      <c r="D146" s="2"/>
      <c r="E146" s="32"/>
      <c r="F146" s="1"/>
      <c r="G146" s="135"/>
      <c r="H146" s="2"/>
      <c r="I146" s="135"/>
      <c r="K146"/>
    </row>
    <row r="147" spans="1:16" ht="16" thickBot="1">
      <c r="A147" s="122" t="s">
        <v>75</v>
      </c>
      <c r="B147" s="123"/>
      <c r="C147" s="123"/>
      <c r="D147" s="124">
        <f>D143+D135+D127+D119+D111+D103+D92+D84</f>
        <v>0</v>
      </c>
      <c r="E147" s="124"/>
      <c r="F147" s="124">
        <f t="shared" ref="F147" si="17">F143+F135+F127+F119+F111+F103+F92+F84</f>
        <v>0</v>
      </c>
      <c r="G147" s="124"/>
      <c r="H147" s="124">
        <f>H143+H135+H127+H119+H111+H103+H92+H84</f>
        <v>492600</v>
      </c>
      <c r="I147" s="190">
        <f t="shared" ref="I147" si="18">I143+I135+I127+I119+I111+I103+I92+I84</f>
        <v>-492600</v>
      </c>
      <c r="K147"/>
    </row>
    <row r="148" spans="1:16" ht="16" thickBot="1"/>
    <row r="149" spans="1:16" s="87" customFormat="1" ht="32" thickBot="1">
      <c r="A149" s="278" t="s">
        <v>76</v>
      </c>
      <c r="B149" s="279"/>
      <c r="C149" s="279"/>
      <c r="D149" s="279"/>
      <c r="E149" s="279"/>
      <c r="F149" s="279"/>
      <c r="G149" s="279"/>
      <c r="H149" s="279"/>
      <c r="I149" s="280"/>
      <c r="J149" s="112"/>
      <c r="M149"/>
      <c r="N149"/>
      <c r="O149"/>
      <c r="P149"/>
    </row>
    <row r="150" spans="1:16" s="20" customFormat="1" ht="35.25" customHeight="1" thickBot="1">
      <c r="A150" s="25" t="s">
        <v>37</v>
      </c>
      <c r="B150" s="28" t="s">
        <v>38</v>
      </c>
      <c r="C150" s="30" t="s">
        <v>9</v>
      </c>
      <c r="D150" s="28" t="s">
        <v>3</v>
      </c>
      <c r="E150" s="30" t="s">
        <v>48</v>
      </c>
      <c r="F150" s="28" t="s">
        <v>49</v>
      </c>
      <c r="G150" s="150" t="s">
        <v>44</v>
      </c>
      <c r="H150" s="150" t="s">
        <v>7</v>
      </c>
      <c r="I150" s="29" t="s">
        <v>36</v>
      </c>
      <c r="J150"/>
      <c r="K150"/>
      <c r="L150"/>
      <c r="M150"/>
    </row>
    <row r="151" spans="1:16">
      <c r="A151" s="14"/>
      <c r="B151" s="6"/>
      <c r="C151" s="6"/>
      <c r="D151" s="7"/>
      <c r="E151" s="36"/>
      <c r="F151" s="16"/>
      <c r="G151" s="156"/>
      <c r="H151" s="7"/>
      <c r="I151" s="6"/>
      <c r="K151"/>
    </row>
    <row r="152" spans="1:16">
      <c r="A152" s="89" t="s">
        <v>77</v>
      </c>
      <c r="B152" s="1"/>
      <c r="C152" s="1"/>
      <c r="D152" s="2">
        <v>0</v>
      </c>
      <c r="E152" s="41">
        <v>0.05</v>
      </c>
      <c r="F152" s="3">
        <f t="shared" ref="F152:F157" si="19">E152*D152</f>
        <v>0</v>
      </c>
      <c r="G152" s="135"/>
      <c r="H152" s="2"/>
      <c r="I152" s="1"/>
      <c r="K152"/>
    </row>
    <row r="153" spans="1:16">
      <c r="A153" s="11"/>
      <c r="B153" s="1"/>
      <c r="C153" s="1"/>
      <c r="D153" s="2"/>
      <c r="E153" s="41">
        <v>0.05</v>
      </c>
      <c r="F153" s="3">
        <f t="shared" si="19"/>
        <v>0</v>
      </c>
      <c r="G153" s="135"/>
      <c r="H153" s="2"/>
      <c r="I153" s="1"/>
      <c r="K153"/>
    </row>
    <row r="154" spans="1:16">
      <c r="A154" s="11"/>
      <c r="B154" s="1"/>
      <c r="C154" s="1"/>
      <c r="D154" s="2"/>
      <c r="E154" s="41">
        <v>0.05</v>
      </c>
      <c r="F154" s="3">
        <f t="shared" si="19"/>
        <v>0</v>
      </c>
      <c r="G154" s="135"/>
      <c r="H154" s="2"/>
      <c r="I154" s="1"/>
      <c r="K154"/>
    </row>
    <row r="155" spans="1:16">
      <c r="A155" s="11"/>
      <c r="B155" s="1"/>
      <c r="C155" s="1"/>
      <c r="D155" s="2"/>
      <c r="E155" s="41">
        <v>0.05</v>
      </c>
      <c r="F155" s="3">
        <f t="shared" si="19"/>
        <v>0</v>
      </c>
      <c r="G155" s="135"/>
      <c r="H155" s="2"/>
      <c r="I155" s="1"/>
      <c r="K155"/>
    </row>
    <row r="156" spans="1:16">
      <c r="A156" s="11"/>
      <c r="B156" s="1"/>
      <c r="C156" s="1"/>
      <c r="D156" s="2"/>
      <c r="E156" s="41">
        <v>0.05</v>
      </c>
      <c r="F156" s="3">
        <f t="shared" si="19"/>
        <v>0</v>
      </c>
      <c r="G156" s="135"/>
      <c r="H156" s="2"/>
      <c r="I156" s="1"/>
      <c r="K156"/>
    </row>
    <row r="157" spans="1:16" ht="16" thickBot="1">
      <c r="A157" s="13"/>
      <c r="B157" s="4"/>
      <c r="C157" s="4"/>
      <c r="D157" s="5"/>
      <c r="E157" s="118">
        <v>0.05</v>
      </c>
      <c r="F157" s="44">
        <f t="shared" si="19"/>
        <v>0</v>
      </c>
      <c r="G157" s="143"/>
      <c r="H157" s="5"/>
      <c r="I157" s="4"/>
      <c r="K157"/>
    </row>
    <row r="158" spans="1:16" ht="16" thickBot="1">
      <c r="A158" s="8" t="s">
        <v>78</v>
      </c>
      <c r="B158" s="9"/>
      <c r="C158" s="9"/>
      <c r="D158" s="10">
        <f>SUM(D152:D157)</f>
        <v>0</v>
      </c>
      <c r="E158" s="10"/>
      <c r="F158" s="10">
        <f t="shared" ref="F158" si="20">SUM(F152:F157)</f>
        <v>0</v>
      </c>
      <c r="G158" s="131"/>
      <c r="H158" s="132">
        <f>J201</f>
        <v>30000</v>
      </c>
      <c r="I158" s="133">
        <f>D158-H158</f>
        <v>-30000</v>
      </c>
      <c r="K158"/>
    </row>
    <row r="159" spans="1:16">
      <c r="A159" s="11"/>
      <c r="B159" s="1"/>
      <c r="C159" s="1"/>
      <c r="D159" s="2"/>
      <c r="E159" s="32"/>
      <c r="F159" s="1"/>
      <c r="G159" s="135"/>
      <c r="H159" s="7"/>
      <c r="I159" s="6"/>
      <c r="K159"/>
    </row>
    <row r="160" spans="1:16">
      <c r="A160" s="89" t="s">
        <v>79</v>
      </c>
      <c r="B160" s="1"/>
      <c r="C160" s="1"/>
      <c r="D160" s="2"/>
      <c r="E160" s="41">
        <v>0.05</v>
      </c>
      <c r="F160" s="3">
        <f t="shared" ref="F160:F165" si="21">E160*D160</f>
        <v>0</v>
      </c>
      <c r="G160" s="135"/>
      <c r="H160" s="2"/>
      <c r="I160" s="1"/>
      <c r="K160"/>
    </row>
    <row r="161" spans="1:11">
      <c r="A161" s="11"/>
      <c r="B161" s="1"/>
      <c r="C161" s="1"/>
      <c r="D161" s="2"/>
      <c r="E161" s="41">
        <v>0.05</v>
      </c>
      <c r="F161" s="3">
        <f t="shared" si="21"/>
        <v>0</v>
      </c>
      <c r="G161" s="135"/>
      <c r="H161" s="2"/>
      <c r="I161" s="1"/>
      <c r="K161"/>
    </row>
    <row r="162" spans="1:11">
      <c r="A162" s="11"/>
      <c r="B162" s="1"/>
      <c r="C162" s="1"/>
      <c r="D162" s="2"/>
      <c r="E162" s="41">
        <v>0.05</v>
      </c>
      <c r="F162" s="3">
        <f t="shared" si="21"/>
        <v>0</v>
      </c>
      <c r="G162" s="135"/>
      <c r="H162" s="2"/>
      <c r="I162" s="1"/>
      <c r="K162"/>
    </row>
    <row r="163" spans="1:11">
      <c r="A163" s="11"/>
      <c r="B163" s="1"/>
      <c r="C163" s="1"/>
      <c r="D163" s="2"/>
      <c r="E163" s="41">
        <v>0.05</v>
      </c>
      <c r="F163" s="3">
        <f t="shared" si="21"/>
        <v>0</v>
      </c>
      <c r="G163" s="135"/>
      <c r="H163" s="2"/>
      <c r="I163" s="1"/>
      <c r="K163"/>
    </row>
    <row r="164" spans="1:11">
      <c r="A164" s="11"/>
      <c r="B164" s="1"/>
      <c r="C164" s="1"/>
      <c r="D164" s="2"/>
      <c r="E164" s="41">
        <v>0.05</v>
      </c>
      <c r="F164" s="3">
        <f t="shared" si="21"/>
        <v>0</v>
      </c>
      <c r="G164" s="135"/>
      <c r="H164" s="2"/>
      <c r="I164" s="1"/>
      <c r="K164"/>
    </row>
    <row r="165" spans="1:11" ht="16" thickBot="1">
      <c r="A165" s="13"/>
      <c r="B165" s="4"/>
      <c r="C165" s="4"/>
      <c r="D165" s="5"/>
      <c r="E165" s="118">
        <v>0.05</v>
      </c>
      <c r="F165" s="44">
        <f t="shared" si="21"/>
        <v>0</v>
      </c>
      <c r="G165" s="143"/>
      <c r="H165" s="5"/>
      <c r="I165" s="4"/>
      <c r="K165"/>
    </row>
    <row r="166" spans="1:11" ht="16" thickBot="1">
      <c r="A166" s="8" t="s">
        <v>80</v>
      </c>
      <c r="B166" s="9"/>
      <c r="C166" s="9"/>
      <c r="D166" s="10">
        <f>SUM(D160:D165)</f>
        <v>0</v>
      </c>
      <c r="E166" s="10"/>
      <c r="F166" s="10">
        <f t="shared" ref="F166" si="22">SUM(F160:F165)</f>
        <v>0</v>
      </c>
      <c r="G166" s="131"/>
      <c r="H166" s="132">
        <f>J205</f>
        <v>25000</v>
      </c>
      <c r="I166" s="133">
        <f>D166-H166</f>
        <v>-25000</v>
      </c>
      <c r="K166"/>
    </row>
    <row r="167" spans="1:11">
      <c r="A167" s="11"/>
      <c r="B167" s="1"/>
      <c r="C167" s="1"/>
      <c r="D167" s="2"/>
      <c r="E167" s="32"/>
      <c r="F167" s="1"/>
      <c r="G167" s="135"/>
      <c r="H167" s="7"/>
      <c r="I167" s="6"/>
      <c r="K167"/>
    </row>
    <row r="168" spans="1:11">
      <c r="A168" s="89" t="s">
        <v>81</v>
      </c>
      <c r="B168" s="1"/>
      <c r="C168" s="1"/>
      <c r="D168" s="2"/>
      <c r="E168" s="41">
        <v>0.05</v>
      </c>
      <c r="F168" s="3">
        <f t="shared" ref="F168:F173" si="23">E168*D168</f>
        <v>0</v>
      </c>
      <c r="G168" s="135"/>
      <c r="H168" s="2"/>
      <c r="I168" s="1"/>
      <c r="K168"/>
    </row>
    <row r="169" spans="1:11">
      <c r="A169" s="11"/>
      <c r="B169" s="1"/>
      <c r="C169" s="1"/>
      <c r="D169" s="2"/>
      <c r="E169" s="41">
        <v>0.05</v>
      </c>
      <c r="F169" s="3">
        <f t="shared" si="23"/>
        <v>0</v>
      </c>
      <c r="G169" s="135"/>
      <c r="H169" s="2"/>
      <c r="I169" s="1"/>
      <c r="K169"/>
    </row>
    <row r="170" spans="1:11">
      <c r="A170" s="11"/>
      <c r="B170" s="1"/>
      <c r="C170" s="1"/>
      <c r="D170" s="2"/>
      <c r="E170" s="41">
        <v>0.05</v>
      </c>
      <c r="F170" s="3">
        <f t="shared" si="23"/>
        <v>0</v>
      </c>
      <c r="G170" s="135"/>
      <c r="H170" s="2"/>
      <c r="I170" s="1"/>
      <c r="K170"/>
    </row>
    <row r="171" spans="1:11">
      <c r="A171" s="11"/>
      <c r="B171" s="1"/>
      <c r="C171" s="1"/>
      <c r="D171" s="2"/>
      <c r="E171" s="41">
        <v>0.05</v>
      </c>
      <c r="F171" s="3">
        <f t="shared" si="23"/>
        <v>0</v>
      </c>
      <c r="G171" s="135"/>
      <c r="H171" s="2"/>
      <c r="I171" s="1"/>
      <c r="K171"/>
    </row>
    <row r="172" spans="1:11">
      <c r="A172" s="11"/>
      <c r="B172" s="1"/>
      <c r="C172" s="1"/>
      <c r="D172" s="2"/>
      <c r="E172" s="41">
        <v>0.05</v>
      </c>
      <c r="F172" s="3">
        <f t="shared" si="23"/>
        <v>0</v>
      </c>
      <c r="G172" s="135"/>
      <c r="H172" s="2"/>
      <c r="I172" s="1"/>
      <c r="K172"/>
    </row>
    <row r="173" spans="1:11" ht="16" thickBot="1">
      <c r="A173" s="13"/>
      <c r="B173" s="4"/>
      <c r="C173" s="4"/>
      <c r="D173" s="5"/>
      <c r="E173" s="118">
        <v>0.05</v>
      </c>
      <c r="F173" s="44">
        <f t="shared" si="23"/>
        <v>0</v>
      </c>
      <c r="G173" s="143"/>
      <c r="H173" s="2"/>
      <c r="I173" s="1"/>
      <c r="K173"/>
    </row>
    <row r="174" spans="1:11" ht="16" thickBot="1">
      <c r="A174" s="8" t="s">
        <v>82</v>
      </c>
      <c r="B174" s="9"/>
      <c r="C174" s="9"/>
      <c r="D174" s="10">
        <f>SUM(D168:D173)</f>
        <v>0</v>
      </c>
      <c r="E174" s="10"/>
      <c r="F174" s="10">
        <f t="shared" ref="F174" si="24">SUM(F168:F173)</f>
        <v>0</v>
      </c>
      <c r="G174" s="10"/>
      <c r="H174" s="10">
        <f>SUM(H168:H173)</f>
        <v>0</v>
      </c>
      <c r="I174" s="159">
        <f>SUM(I168:I173)</f>
        <v>0</v>
      </c>
      <c r="K174"/>
    </row>
    <row r="175" spans="1:11">
      <c r="A175" s="19"/>
      <c r="B175" s="129"/>
      <c r="C175" s="129"/>
      <c r="D175" s="130"/>
      <c r="E175" s="130"/>
      <c r="F175" s="130"/>
      <c r="G175" s="158"/>
      <c r="H175" s="7"/>
      <c r="I175" s="6"/>
      <c r="K175"/>
    </row>
    <row r="176" spans="1:11" ht="16" thickBot="1">
      <c r="A176" s="13"/>
      <c r="B176" s="4"/>
      <c r="C176" s="4"/>
      <c r="D176" s="5"/>
      <c r="E176" s="33"/>
      <c r="F176" s="4"/>
      <c r="G176" s="1"/>
      <c r="H176" s="2"/>
      <c r="I176" s="1"/>
      <c r="K176"/>
    </row>
    <row r="177" spans="1:12" ht="16" thickBot="1">
      <c r="A177" s="119" t="s">
        <v>83</v>
      </c>
      <c r="B177" s="120"/>
      <c r="C177" s="120"/>
      <c r="D177" s="121">
        <f t="shared" ref="D177:F177" si="25">D166+D158+D174</f>
        <v>0</v>
      </c>
      <c r="E177" s="121">
        <f t="shared" si="25"/>
        <v>0</v>
      </c>
      <c r="F177" s="121">
        <f t="shared" si="25"/>
        <v>0</v>
      </c>
      <c r="G177" s="121"/>
      <c r="H177" s="121">
        <f t="shared" ref="H177:I177" si="26">H166+H158+H174</f>
        <v>55000</v>
      </c>
      <c r="I177" s="163">
        <f t="shared" si="26"/>
        <v>-55000</v>
      </c>
      <c r="K177"/>
    </row>
    <row r="178" spans="1:12">
      <c r="A178" s="112"/>
      <c r="B178" s="112"/>
      <c r="C178" s="11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 ht="16" thickBot="1">
      <c r="A179" s="112"/>
      <c r="B179" s="112"/>
      <c r="C179" s="11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 ht="16" thickBot="1">
      <c r="A180" s="119" t="s">
        <v>84</v>
      </c>
      <c r="B180" s="120"/>
      <c r="C180" s="120"/>
      <c r="D180" s="121">
        <f>D177+D147+D73+D26</f>
        <v>0</v>
      </c>
      <c r="E180" s="121">
        <f t="shared" ref="E180:G180" si="27">E177+E147+E73+E26</f>
        <v>0</v>
      </c>
      <c r="F180" s="121">
        <f t="shared" si="27"/>
        <v>0</v>
      </c>
      <c r="G180" s="121">
        <f t="shared" si="27"/>
        <v>0</v>
      </c>
      <c r="H180" s="121" t="e">
        <f>H177+H147+H73+#REF!</f>
        <v>#REF!</v>
      </c>
      <c r="I180" s="163">
        <f>I177+I147+I73+H26</f>
        <v>-507600</v>
      </c>
      <c r="J180" s="162"/>
      <c r="K180" s="162"/>
      <c r="L180" s="162"/>
    </row>
    <row r="182" spans="1:12">
      <c r="A182" s="35" t="s">
        <v>2</v>
      </c>
      <c r="B182" s="35" t="s">
        <v>3</v>
      </c>
      <c r="C182" s="35"/>
      <c r="D182" s="35" t="s">
        <v>5</v>
      </c>
      <c r="E182" s="35"/>
      <c r="F182" s="35" t="s">
        <v>7</v>
      </c>
      <c r="G182" s="35" t="s">
        <v>8</v>
      </c>
      <c r="I182" s="114" t="s">
        <v>9</v>
      </c>
      <c r="J182" s="113" t="s">
        <v>3</v>
      </c>
      <c r="K182" s="113" t="s">
        <v>4</v>
      </c>
      <c r="L182" s="113" t="s">
        <v>10</v>
      </c>
    </row>
    <row r="183" spans="1:12">
      <c r="A183" s="18"/>
      <c r="B183" s="34">
        <f>D26</f>
        <v>0</v>
      </c>
      <c r="C183" s="34"/>
      <c r="D183" s="34">
        <f>G26</f>
        <v>0</v>
      </c>
      <c r="E183" s="34"/>
      <c r="F183" s="3">
        <f>H26</f>
        <v>600000</v>
      </c>
      <c r="G183" s="109">
        <f>I26</f>
        <v>-600000</v>
      </c>
      <c r="I183" s="272" t="s">
        <v>11</v>
      </c>
      <c r="J183" s="273">
        <v>600000</v>
      </c>
      <c r="K183" s="273" t="s">
        <v>12</v>
      </c>
      <c r="L183" s="273">
        <v>24000</v>
      </c>
    </row>
    <row r="184" spans="1:12">
      <c r="A184" s="18"/>
      <c r="B184" s="18"/>
      <c r="C184" s="1"/>
      <c r="D184" s="1"/>
      <c r="E184" s="1"/>
      <c r="F184" s="1"/>
      <c r="G184" s="1"/>
      <c r="I184" s="272"/>
      <c r="J184" s="273"/>
      <c r="K184" s="273"/>
      <c r="L184" s="273"/>
    </row>
    <row r="185" spans="1:12">
      <c r="A185" s="46" t="s">
        <v>13</v>
      </c>
      <c r="B185" s="46" t="s">
        <v>3</v>
      </c>
      <c r="C185" s="46"/>
      <c r="D185" s="46" t="s">
        <v>5</v>
      </c>
      <c r="E185" s="46"/>
      <c r="F185" s="46" t="s">
        <v>7</v>
      </c>
      <c r="G185" s="46" t="s">
        <v>8</v>
      </c>
      <c r="I185" s="272" t="s">
        <v>14</v>
      </c>
      <c r="J185" s="273">
        <v>77600</v>
      </c>
      <c r="K185" s="274"/>
      <c r="L185" s="273">
        <v>5820</v>
      </c>
    </row>
    <row r="186" spans="1:12">
      <c r="A186" s="18"/>
      <c r="B186" s="34">
        <f>D73</f>
        <v>0</v>
      </c>
      <c r="C186" s="3"/>
      <c r="D186" s="3">
        <f>F73</f>
        <v>0</v>
      </c>
      <c r="E186" s="3"/>
      <c r="F186" s="3">
        <f>H73</f>
        <v>560000</v>
      </c>
      <c r="G186" s="3">
        <f>I73</f>
        <v>-560000</v>
      </c>
      <c r="I186" s="272"/>
      <c r="J186" s="273"/>
      <c r="K186" s="274"/>
      <c r="L186" s="273"/>
    </row>
    <row r="187" spans="1:12">
      <c r="A187" s="18"/>
      <c r="B187" s="18"/>
      <c r="C187" s="1"/>
      <c r="D187" s="1"/>
      <c r="E187" s="1"/>
      <c r="F187" s="1"/>
      <c r="G187" s="1"/>
      <c r="I187" s="272" t="s">
        <v>15</v>
      </c>
      <c r="J187" s="273">
        <v>30000</v>
      </c>
      <c r="K187" s="274"/>
      <c r="L187" s="273">
        <v>3000</v>
      </c>
    </row>
    <row r="188" spans="1:12">
      <c r="A188" s="47" t="s">
        <v>16</v>
      </c>
      <c r="B188" s="47" t="s">
        <v>3</v>
      </c>
      <c r="C188" s="47"/>
      <c r="D188" s="47" t="s">
        <v>5</v>
      </c>
      <c r="E188" s="47"/>
      <c r="F188" s="47" t="s">
        <v>7</v>
      </c>
      <c r="G188" s="47" t="s">
        <v>8</v>
      </c>
      <c r="I188" s="272"/>
      <c r="J188" s="273"/>
      <c r="K188" s="274"/>
      <c r="L188" s="273"/>
    </row>
    <row r="189" spans="1:12">
      <c r="A189" s="18"/>
      <c r="B189" s="34">
        <f>D147</f>
        <v>0</v>
      </c>
      <c r="C189" s="3"/>
      <c r="D189" s="3">
        <f>F147</f>
        <v>0</v>
      </c>
      <c r="E189" s="3"/>
      <c r="F189" s="3">
        <f>H147</f>
        <v>492600</v>
      </c>
      <c r="G189" s="3">
        <f>I147</f>
        <v>-492600</v>
      </c>
      <c r="I189" s="272" t="s">
        <v>17</v>
      </c>
      <c r="J189" s="273">
        <v>70000</v>
      </c>
      <c r="K189" s="274"/>
      <c r="L189" s="273">
        <v>2100</v>
      </c>
    </row>
    <row r="190" spans="1:12">
      <c r="A190" s="1"/>
      <c r="B190" s="1"/>
      <c r="C190" s="1"/>
      <c r="D190" s="1"/>
      <c r="E190" s="1"/>
      <c r="F190" s="1"/>
      <c r="G190" s="1"/>
      <c r="I190" s="272"/>
      <c r="J190" s="273"/>
      <c r="K190" s="274"/>
      <c r="L190" s="273"/>
    </row>
    <row r="191" spans="1:12">
      <c r="A191" s="38" t="s">
        <v>18</v>
      </c>
      <c r="B191" s="38" t="s">
        <v>3</v>
      </c>
      <c r="C191" s="38"/>
      <c r="D191" s="38" t="s">
        <v>5</v>
      </c>
      <c r="E191" s="38"/>
      <c r="F191" s="38" t="s">
        <v>19</v>
      </c>
      <c r="G191" s="38" t="s">
        <v>8</v>
      </c>
      <c r="I191" s="272" t="s">
        <v>20</v>
      </c>
      <c r="J191" s="273">
        <v>50000</v>
      </c>
      <c r="K191" s="274"/>
      <c r="L191" s="273">
        <v>2500</v>
      </c>
    </row>
    <row r="192" spans="1:12">
      <c r="A192" s="1"/>
      <c r="B192" s="3">
        <f>D177</f>
        <v>0</v>
      </c>
      <c r="C192" s="3"/>
      <c r="D192" s="3">
        <f>F177</f>
        <v>0</v>
      </c>
      <c r="E192" s="3"/>
      <c r="F192" s="3">
        <f>H177</f>
        <v>55000</v>
      </c>
      <c r="G192" s="3">
        <f>I177</f>
        <v>-55000</v>
      </c>
      <c r="I192" s="272"/>
      <c r="J192" s="273"/>
      <c r="K192" s="274"/>
      <c r="L192" s="273"/>
    </row>
    <row r="193" spans="1:12">
      <c r="A193" s="1"/>
      <c r="B193" s="1"/>
      <c r="C193" s="1"/>
      <c r="D193" s="1"/>
      <c r="E193" s="1"/>
      <c r="F193" s="1"/>
      <c r="G193" s="1"/>
      <c r="I193" s="272" t="s">
        <v>21</v>
      </c>
      <c r="J193" s="273">
        <v>500000</v>
      </c>
      <c r="K193" s="274"/>
      <c r="L193" s="273">
        <v>17500</v>
      </c>
    </row>
    <row r="194" spans="1:12" ht="16">
      <c r="A194" s="106" t="s">
        <v>206</v>
      </c>
      <c r="B194" s="107" t="s">
        <v>3</v>
      </c>
      <c r="C194" s="107"/>
      <c r="D194" s="107" t="s">
        <v>5</v>
      </c>
      <c r="E194" s="107"/>
      <c r="F194" s="107" t="s">
        <v>7</v>
      </c>
      <c r="G194" s="107" t="s">
        <v>8</v>
      </c>
      <c r="I194" s="272"/>
      <c r="J194" s="273"/>
      <c r="K194" s="274"/>
      <c r="L194" s="273"/>
    </row>
    <row r="195" spans="1:12" s="45" customFormat="1" ht="16">
      <c r="A195" s="106" t="s">
        <v>23</v>
      </c>
      <c r="B195" s="108">
        <f>B189+B186+B183+B192</f>
        <v>0</v>
      </c>
      <c r="C195" s="108"/>
      <c r="D195" s="108">
        <f>D189+D186+D183+D192</f>
        <v>0</v>
      </c>
      <c r="E195" s="108"/>
      <c r="F195" s="108">
        <f t="shared" ref="F195:G195" si="28">F189+F186+F183+F192</f>
        <v>1707600</v>
      </c>
      <c r="G195" s="108">
        <f t="shared" si="28"/>
        <v>-1707600</v>
      </c>
      <c r="I195" s="272" t="s">
        <v>85</v>
      </c>
      <c r="J195" s="273">
        <v>10000</v>
      </c>
      <c r="K195" s="274"/>
      <c r="L195" s="273">
        <v>750</v>
      </c>
    </row>
    <row r="196" spans="1:12">
      <c r="I196" s="272"/>
      <c r="J196" s="273"/>
      <c r="K196" s="274"/>
      <c r="L196" s="273"/>
    </row>
    <row r="197" spans="1:12">
      <c r="I197" s="272" t="s">
        <v>86</v>
      </c>
      <c r="J197" s="273">
        <v>30000</v>
      </c>
      <c r="K197" s="274"/>
      <c r="L197" s="273">
        <v>2265</v>
      </c>
    </row>
    <row r="198" spans="1:12">
      <c r="A198" s="198"/>
      <c r="I198" s="272"/>
      <c r="J198" s="273"/>
      <c r="K198" s="274"/>
      <c r="L198" s="273"/>
    </row>
    <row r="199" spans="1:12">
      <c r="I199" s="275" t="s">
        <v>88</v>
      </c>
      <c r="J199" s="276">
        <v>50000</v>
      </c>
      <c r="K199" s="276" t="s">
        <v>89</v>
      </c>
      <c r="L199" s="276">
        <v>1000</v>
      </c>
    </row>
    <row r="200" spans="1:12">
      <c r="B200" s="192"/>
      <c r="D200" s="192"/>
      <c r="I200" s="275"/>
      <c r="J200" s="276"/>
      <c r="K200" s="276"/>
      <c r="L200" s="276"/>
    </row>
    <row r="201" spans="1:12">
      <c r="B201" s="192"/>
      <c r="D201" s="192"/>
      <c r="I201" s="272" t="s">
        <v>92</v>
      </c>
      <c r="J201" s="273">
        <v>30000</v>
      </c>
      <c r="K201" s="274"/>
      <c r="L201" s="273">
        <v>1500</v>
      </c>
    </row>
    <row r="202" spans="1:12">
      <c r="B202" s="111"/>
      <c r="D202" s="192"/>
      <c r="I202" s="272"/>
      <c r="J202" s="273"/>
      <c r="K202" s="274"/>
      <c r="L202" s="273"/>
    </row>
    <row r="203" spans="1:12">
      <c r="I203" s="275" t="s">
        <v>93</v>
      </c>
      <c r="J203" s="276">
        <v>20000</v>
      </c>
      <c r="K203" s="277"/>
      <c r="L203" s="276">
        <v>1500</v>
      </c>
    </row>
    <row r="204" spans="1:12">
      <c r="D204" s="111"/>
      <c r="I204" s="275"/>
      <c r="J204" s="276"/>
      <c r="K204" s="277"/>
      <c r="L204" s="276"/>
    </row>
    <row r="205" spans="1:12">
      <c r="D205" s="111"/>
      <c r="I205" s="272" t="s">
        <v>96</v>
      </c>
      <c r="J205" s="273">
        <v>25000</v>
      </c>
      <c r="K205" s="274"/>
      <c r="L205" s="273">
        <v>2500</v>
      </c>
    </row>
    <row r="206" spans="1:12">
      <c r="I206" s="272"/>
      <c r="J206" s="273"/>
      <c r="K206" s="274"/>
      <c r="L206" s="273"/>
    </row>
    <row r="207" spans="1:12">
      <c r="D207" s="111"/>
      <c r="I207" s="272" t="s">
        <v>60</v>
      </c>
      <c r="J207" s="273">
        <v>90000</v>
      </c>
      <c r="K207" s="274"/>
      <c r="L207" s="273">
        <v>4500</v>
      </c>
    </row>
    <row r="208" spans="1:12">
      <c r="I208" s="272"/>
      <c r="J208" s="273"/>
      <c r="K208" s="274"/>
      <c r="L208" s="273"/>
    </row>
    <row r="209" spans="1:12">
      <c r="I209" s="275" t="s">
        <v>98</v>
      </c>
      <c r="J209" s="276">
        <v>30000</v>
      </c>
      <c r="K209" s="277"/>
      <c r="L209" s="276">
        <v>750</v>
      </c>
    </row>
    <row r="210" spans="1:12">
      <c r="I210" s="275"/>
      <c r="J210" s="276"/>
      <c r="K210" s="277"/>
      <c r="L210" s="276"/>
    </row>
    <row r="211" spans="1:12" s="110" customFormat="1">
      <c r="A211"/>
      <c r="B211"/>
      <c r="C211"/>
      <c r="D211"/>
      <c r="E211"/>
      <c r="F211"/>
      <c r="I211" s="272" t="s">
        <v>99</v>
      </c>
      <c r="J211" s="273">
        <v>15000</v>
      </c>
      <c r="K211" s="274"/>
      <c r="L211" s="273">
        <v>450</v>
      </c>
    </row>
    <row r="212" spans="1:12" s="110" customFormat="1">
      <c r="A212"/>
      <c r="B212"/>
      <c r="C212"/>
      <c r="D212"/>
      <c r="E212"/>
      <c r="F212"/>
      <c r="I212" s="272"/>
      <c r="J212" s="273"/>
      <c r="K212" s="274"/>
      <c r="L212" s="273"/>
    </row>
    <row r="213" spans="1:12" s="110" customFormat="1">
      <c r="A213"/>
      <c r="B213"/>
      <c r="C213"/>
      <c r="D213"/>
      <c r="E213"/>
      <c r="F213"/>
      <c r="I213" s="272" t="s">
        <v>100</v>
      </c>
      <c r="J213" s="273">
        <v>70000</v>
      </c>
      <c r="K213" s="274"/>
      <c r="L213" s="273">
        <v>3500</v>
      </c>
    </row>
    <row r="214" spans="1:12" s="110" customFormat="1">
      <c r="A214"/>
      <c r="B214"/>
      <c r="C214"/>
      <c r="D214"/>
      <c r="E214"/>
      <c r="F214"/>
      <c r="I214" s="272"/>
      <c r="J214" s="273"/>
      <c r="K214" s="274"/>
      <c r="L214" s="273"/>
    </row>
    <row r="215" spans="1:12" s="110" customFormat="1">
      <c r="A215"/>
      <c r="B215"/>
      <c r="C215"/>
      <c r="D215"/>
      <c r="E215"/>
      <c r="F215"/>
      <c r="I215" s="272" t="s">
        <v>101</v>
      </c>
      <c r="J215" s="273">
        <v>20000</v>
      </c>
      <c r="K215" s="274"/>
      <c r="L215" s="273">
        <v>1500</v>
      </c>
    </row>
    <row r="216" spans="1:12" s="110" customFormat="1">
      <c r="A216"/>
      <c r="B216"/>
      <c r="C216"/>
      <c r="D216"/>
      <c r="E216"/>
      <c r="F216"/>
      <c r="I216" s="272"/>
      <c r="J216" s="273"/>
      <c r="K216" s="274"/>
      <c r="L216" s="273"/>
    </row>
    <row r="217" spans="1:12" s="110" customFormat="1">
      <c r="A217"/>
      <c r="B217"/>
      <c r="C217"/>
      <c r="D217"/>
      <c r="E217"/>
      <c r="F217"/>
      <c r="I217" s="272" t="s">
        <v>102</v>
      </c>
      <c r="J217" s="273">
        <v>90000</v>
      </c>
      <c r="K217" s="273" t="s">
        <v>103</v>
      </c>
      <c r="L217" s="273">
        <v>3600</v>
      </c>
    </row>
    <row r="218" spans="1:12" s="110" customFormat="1">
      <c r="A218"/>
      <c r="B218"/>
      <c r="C218"/>
      <c r="D218"/>
      <c r="E218"/>
      <c r="F218"/>
      <c r="I218" s="272"/>
      <c r="J218" s="273"/>
      <c r="K218" s="273"/>
      <c r="L218" s="273"/>
    </row>
    <row r="219" spans="1:12">
      <c r="K219"/>
    </row>
    <row r="220" spans="1:12" s="110" customFormat="1">
      <c r="A220"/>
      <c r="B220"/>
      <c r="C220"/>
      <c r="D220"/>
      <c r="E220"/>
      <c r="F220"/>
      <c r="I220"/>
      <c r="J220" s="111">
        <f>SUM(J183:J218)</f>
        <v>1807600</v>
      </c>
      <c r="K220" s="111"/>
      <c r="L220" s="111">
        <f t="shared" ref="L220" si="29">SUM(L183:L218)</f>
        <v>78735</v>
      </c>
    </row>
  </sheetData>
  <mergeCells count="78">
    <mergeCell ref="A149:I149"/>
    <mergeCell ref="A75:I75"/>
    <mergeCell ref="A28:I28"/>
    <mergeCell ref="A1:I1"/>
    <mergeCell ref="A2:I2"/>
    <mergeCell ref="A74:J74"/>
    <mergeCell ref="I183:I184"/>
    <mergeCell ref="J183:J184"/>
    <mergeCell ref="K183:K184"/>
    <mergeCell ref="L183:L184"/>
    <mergeCell ref="I185:I186"/>
    <mergeCell ref="J185:J186"/>
    <mergeCell ref="K185:K186"/>
    <mergeCell ref="L185:L186"/>
    <mergeCell ref="I187:I188"/>
    <mergeCell ref="J187:J188"/>
    <mergeCell ref="K187:K188"/>
    <mergeCell ref="L187:L188"/>
    <mergeCell ref="I189:I190"/>
    <mergeCell ref="J189:J190"/>
    <mergeCell ref="K189:K190"/>
    <mergeCell ref="L189:L190"/>
    <mergeCell ref="I191:I192"/>
    <mergeCell ref="J191:J192"/>
    <mergeCell ref="K191:K192"/>
    <mergeCell ref="L191:L192"/>
    <mergeCell ref="I193:I194"/>
    <mergeCell ref="J193:J194"/>
    <mergeCell ref="K193:K194"/>
    <mergeCell ref="L193:L194"/>
    <mergeCell ref="I195:I196"/>
    <mergeCell ref="J195:J196"/>
    <mergeCell ref="K195:K196"/>
    <mergeCell ref="L195:L196"/>
    <mergeCell ref="I197:I198"/>
    <mergeCell ref="J197:J198"/>
    <mergeCell ref="K197:K198"/>
    <mergeCell ref="L197:L198"/>
    <mergeCell ref="I199:I200"/>
    <mergeCell ref="J199:J200"/>
    <mergeCell ref="K199:K200"/>
    <mergeCell ref="L199:L200"/>
    <mergeCell ref="I201:I202"/>
    <mergeCell ref="J201:J202"/>
    <mergeCell ref="K201:K202"/>
    <mergeCell ref="L201:L202"/>
    <mergeCell ref="I203:I204"/>
    <mergeCell ref="J203:J204"/>
    <mergeCell ref="K203:K204"/>
    <mergeCell ref="L203:L204"/>
    <mergeCell ref="I205:I206"/>
    <mergeCell ref="J205:J206"/>
    <mergeCell ref="K205:K206"/>
    <mergeCell ref="L205:L206"/>
    <mergeCell ref="I207:I208"/>
    <mergeCell ref="J207:J208"/>
    <mergeCell ref="K207:K208"/>
    <mergeCell ref="L207:L208"/>
    <mergeCell ref="I209:I210"/>
    <mergeCell ref="J209:J210"/>
    <mergeCell ref="K209:K210"/>
    <mergeCell ref="L209:L210"/>
    <mergeCell ref="I211:I212"/>
    <mergeCell ref="J211:J212"/>
    <mergeCell ref="K211:K212"/>
    <mergeCell ref="L211:L212"/>
    <mergeCell ref="I213:I214"/>
    <mergeCell ref="J213:J214"/>
    <mergeCell ref="K213:K214"/>
    <mergeCell ref="L213:L214"/>
    <mergeCell ref="I215:I216"/>
    <mergeCell ref="J215:J216"/>
    <mergeCell ref="K215:K216"/>
    <mergeCell ref="L215:L216"/>
    <mergeCell ref="I217:I218"/>
    <mergeCell ref="J217:J218"/>
    <mergeCell ref="K217:K218"/>
    <mergeCell ref="L217:L21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26B3-4C0E-4E02-BEE4-2BDE2A8E76A5}">
  <sheetPr>
    <tabColor theme="1"/>
  </sheetPr>
  <dimension ref="A1:P221"/>
  <sheetViews>
    <sheetView zoomScale="136" zoomScaleNormal="110" workbookViewId="0">
      <selection activeCell="E8" sqref="E8"/>
    </sheetView>
  </sheetViews>
  <sheetFormatPr baseColWidth="10" defaultColWidth="11.5" defaultRowHeight="15"/>
  <cols>
    <col min="1" max="1" width="24.83203125" bestFit="1" customWidth="1"/>
    <col min="2" max="2" width="15.6640625" bestFit="1" customWidth="1"/>
    <col min="3" max="3" width="14.5" bestFit="1" customWidth="1"/>
    <col min="4" max="4" width="14" bestFit="1" customWidth="1"/>
    <col min="5" max="5" width="14.5" bestFit="1" customWidth="1"/>
    <col min="6" max="6" width="17.6640625" customWidth="1"/>
    <col min="7" max="7" width="16.1640625" bestFit="1" customWidth="1"/>
    <col min="8" max="8" width="16" bestFit="1" customWidth="1"/>
    <col min="9" max="9" width="18.6640625" bestFit="1" customWidth="1"/>
    <col min="10" max="10" width="37.33203125" bestFit="1" customWidth="1"/>
    <col min="11" max="11" width="16.5" style="110" bestFit="1" customWidth="1"/>
    <col min="12" max="12" width="16.5" bestFit="1" customWidth="1"/>
    <col min="14" max="14" width="16.1640625" bestFit="1" customWidth="1"/>
    <col min="16" max="16" width="14.6640625" bestFit="1" customWidth="1"/>
  </cols>
  <sheetData>
    <row r="1" spans="1:11" ht="32" thickBot="1">
      <c r="A1" s="260" t="s">
        <v>207</v>
      </c>
      <c r="B1" s="261"/>
      <c r="C1" s="261"/>
      <c r="D1" s="261"/>
      <c r="E1" s="261"/>
      <c r="F1" s="261"/>
      <c r="G1" s="261"/>
      <c r="H1" s="261"/>
      <c r="I1" s="284"/>
      <c r="J1" s="191"/>
      <c r="K1" s="197"/>
    </row>
    <row r="2" spans="1:11" s="87" customFormat="1" ht="32" thickBot="1">
      <c r="A2" s="285" t="s">
        <v>35</v>
      </c>
      <c r="B2" s="286"/>
      <c r="C2" s="286"/>
      <c r="D2" s="286"/>
      <c r="E2" s="286"/>
      <c r="F2" s="286"/>
      <c r="G2" s="286"/>
      <c r="H2" s="286"/>
      <c r="I2" s="287"/>
      <c r="J2" s="191"/>
    </row>
    <row r="3" spans="1:11" s="17" customFormat="1" ht="37" customHeight="1" thickBot="1">
      <c r="A3" s="199" t="s">
        <v>37</v>
      </c>
      <c r="B3" s="199" t="s">
        <v>38</v>
      </c>
      <c r="C3" s="200" t="s">
        <v>39</v>
      </c>
      <c r="D3" s="199" t="s">
        <v>3</v>
      </c>
      <c r="E3" s="199" t="s">
        <v>40</v>
      </c>
      <c r="F3" s="200" t="s">
        <v>41</v>
      </c>
      <c r="G3" s="200" t="s">
        <v>42</v>
      </c>
      <c r="H3" s="199" t="s">
        <v>7</v>
      </c>
      <c r="I3" s="201" t="s">
        <v>36</v>
      </c>
    </row>
    <row r="4" spans="1:11">
      <c r="A4" s="14"/>
      <c r="B4" s="21"/>
      <c r="C4" s="21"/>
      <c r="D4" s="7">
        <v>0</v>
      </c>
      <c r="E4" s="7">
        <v>0</v>
      </c>
      <c r="F4" s="7">
        <f>D4-E4</f>
        <v>0</v>
      </c>
      <c r="G4" s="7">
        <f>F4*20%</f>
        <v>0</v>
      </c>
      <c r="H4" s="7"/>
      <c r="I4" s="6"/>
      <c r="K4"/>
    </row>
    <row r="5" spans="1:11">
      <c r="A5" s="11"/>
      <c r="B5" s="22"/>
      <c r="C5" s="22"/>
      <c r="D5" s="2">
        <v>0</v>
      </c>
      <c r="E5" s="2">
        <v>0</v>
      </c>
      <c r="F5" s="7">
        <f t="shared" ref="F5:F25" si="0">D5-E5</f>
        <v>0</v>
      </c>
      <c r="G5" s="7">
        <f>F5*20%</f>
        <v>0</v>
      </c>
      <c r="H5" s="2"/>
      <c r="I5" s="1"/>
      <c r="K5"/>
    </row>
    <row r="6" spans="1:11">
      <c r="A6" s="11"/>
      <c r="B6" s="22"/>
      <c r="C6" s="22"/>
      <c r="D6" s="2">
        <v>0</v>
      </c>
      <c r="E6" s="2">
        <v>0</v>
      </c>
      <c r="F6" s="7">
        <f t="shared" si="0"/>
        <v>0</v>
      </c>
      <c r="G6" s="7">
        <f t="shared" ref="G6:G25" si="1">F6*20%</f>
        <v>0</v>
      </c>
      <c r="H6" s="2"/>
      <c r="I6" s="1"/>
      <c r="K6"/>
    </row>
    <row r="7" spans="1:11">
      <c r="A7" s="11"/>
      <c r="B7" s="22"/>
      <c r="C7" s="22"/>
      <c r="D7" s="2">
        <v>0</v>
      </c>
      <c r="E7" s="2">
        <v>0</v>
      </c>
      <c r="F7" s="7">
        <f t="shared" si="0"/>
        <v>0</v>
      </c>
      <c r="G7" s="7">
        <f t="shared" si="1"/>
        <v>0</v>
      </c>
      <c r="H7" s="2"/>
      <c r="I7" s="1"/>
      <c r="K7"/>
    </row>
    <row r="8" spans="1:11">
      <c r="A8" s="11"/>
      <c r="B8" s="22"/>
      <c r="C8" s="22"/>
      <c r="D8" s="2">
        <v>0</v>
      </c>
      <c r="E8" s="2">
        <v>0</v>
      </c>
      <c r="F8" s="7">
        <f t="shared" si="0"/>
        <v>0</v>
      </c>
      <c r="G8" s="7">
        <f t="shared" si="1"/>
        <v>0</v>
      </c>
      <c r="H8" s="2"/>
      <c r="I8" s="1"/>
      <c r="K8"/>
    </row>
    <row r="9" spans="1:11">
      <c r="A9" s="11"/>
      <c r="B9" s="22"/>
      <c r="C9" s="22"/>
      <c r="D9" s="2">
        <v>0</v>
      </c>
      <c r="E9" s="2">
        <v>0</v>
      </c>
      <c r="F9" s="7">
        <f t="shared" si="0"/>
        <v>0</v>
      </c>
      <c r="G9" s="7">
        <f t="shared" si="1"/>
        <v>0</v>
      </c>
      <c r="H9" s="2"/>
      <c r="I9" s="1"/>
      <c r="K9"/>
    </row>
    <row r="10" spans="1:11">
      <c r="A10" s="11"/>
      <c r="B10" s="22"/>
      <c r="C10" s="22"/>
      <c r="D10" s="2">
        <v>0</v>
      </c>
      <c r="E10" s="2">
        <v>0</v>
      </c>
      <c r="F10" s="7">
        <f t="shared" si="0"/>
        <v>0</v>
      </c>
      <c r="G10" s="7">
        <f t="shared" si="1"/>
        <v>0</v>
      </c>
      <c r="H10" s="2"/>
      <c r="I10" s="1"/>
      <c r="K10"/>
    </row>
    <row r="11" spans="1:11">
      <c r="A11" s="11"/>
      <c r="B11" s="22"/>
      <c r="C11" s="22"/>
      <c r="D11" s="2">
        <v>0</v>
      </c>
      <c r="E11" s="2">
        <v>0</v>
      </c>
      <c r="F11" s="7">
        <f t="shared" si="0"/>
        <v>0</v>
      </c>
      <c r="G11" s="7">
        <f t="shared" si="1"/>
        <v>0</v>
      </c>
      <c r="H11" s="2"/>
      <c r="I11" s="1"/>
      <c r="K11"/>
    </row>
    <row r="12" spans="1:11">
      <c r="A12" s="11"/>
      <c r="B12" s="22"/>
      <c r="C12" s="22"/>
      <c r="D12" s="2">
        <v>0</v>
      </c>
      <c r="E12" s="2">
        <v>0</v>
      </c>
      <c r="F12" s="7">
        <f t="shared" si="0"/>
        <v>0</v>
      </c>
      <c r="G12" s="7">
        <f t="shared" si="1"/>
        <v>0</v>
      </c>
      <c r="H12" s="2"/>
      <c r="I12" s="1"/>
      <c r="K12"/>
    </row>
    <row r="13" spans="1:11">
      <c r="A13" s="11"/>
      <c r="B13" s="22"/>
      <c r="C13" s="22"/>
      <c r="D13" s="2">
        <v>0</v>
      </c>
      <c r="E13" s="2">
        <v>0</v>
      </c>
      <c r="F13" s="7">
        <f t="shared" si="0"/>
        <v>0</v>
      </c>
      <c r="G13" s="7">
        <f t="shared" si="1"/>
        <v>0</v>
      </c>
      <c r="H13" s="2"/>
      <c r="I13" s="1"/>
      <c r="K13"/>
    </row>
    <row r="14" spans="1:11">
      <c r="A14" s="11"/>
      <c r="B14" s="22"/>
      <c r="C14" s="22"/>
      <c r="D14" s="2">
        <v>0</v>
      </c>
      <c r="E14" s="2">
        <v>0</v>
      </c>
      <c r="F14" s="7">
        <f t="shared" si="0"/>
        <v>0</v>
      </c>
      <c r="G14" s="7">
        <f t="shared" si="1"/>
        <v>0</v>
      </c>
      <c r="H14" s="2"/>
      <c r="I14" s="1"/>
      <c r="K14"/>
    </row>
    <row r="15" spans="1:11">
      <c r="A15" s="11"/>
      <c r="B15" s="22"/>
      <c r="C15" s="22"/>
      <c r="D15" s="2">
        <v>0</v>
      </c>
      <c r="E15" s="2">
        <v>0</v>
      </c>
      <c r="F15" s="7">
        <f t="shared" si="0"/>
        <v>0</v>
      </c>
      <c r="G15" s="7">
        <f t="shared" si="1"/>
        <v>0</v>
      </c>
      <c r="H15" s="2"/>
      <c r="I15" s="1"/>
      <c r="K15"/>
    </row>
    <row r="16" spans="1:11">
      <c r="A16" s="11"/>
      <c r="B16" s="22"/>
      <c r="C16" s="22"/>
      <c r="D16" s="2">
        <v>0</v>
      </c>
      <c r="E16" s="2">
        <v>0</v>
      </c>
      <c r="F16" s="7">
        <f t="shared" si="0"/>
        <v>0</v>
      </c>
      <c r="G16" s="7">
        <f t="shared" si="1"/>
        <v>0</v>
      </c>
      <c r="H16" s="2"/>
      <c r="I16" s="1"/>
      <c r="K16"/>
    </row>
    <row r="17" spans="1:11">
      <c r="A17" s="11"/>
      <c r="B17" s="22"/>
      <c r="C17" s="22"/>
      <c r="D17" s="2">
        <v>0</v>
      </c>
      <c r="E17" s="2">
        <v>0</v>
      </c>
      <c r="F17" s="7">
        <f t="shared" si="0"/>
        <v>0</v>
      </c>
      <c r="G17" s="7">
        <f t="shared" si="1"/>
        <v>0</v>
      </c>
      <c r="H17" s="2"/>
      <c r="I17" s="1"/>
      <c r="K17"/>
    </row>
    <row r="18" spans="1:11">
      <c r="A18" s="11"/>
      <c r="B18" s="22"/>
      <c r="C18" s="22"/>
      <c r="D18" s="2">
        <v>0</v>
      </c>
      <c r="E18" s="2">
        <v>0</v>
      </c>
      <c r="F18" s="7">
        <f t="shared" si="0"/>
        <v>0</v>
      </c>
      <c r="G18" s="7">
        <f t="shared" si="1"/>
        <v>0</v>
      </c>
      <c r="H18" s="2"/>
      <c r="I18" s="1"/>
      <c r="K18"/>
    </row>
    <row r="19" spans="1:11">
      <c r="A19" s="11"/>
      <c r="B19" s="22"/>
      <c r="C19" s="22"/>
      <c r="D19" s="2">
        <v>0</v>
      </c>
      <c r="E19" s="2">
        <v>0</v>
      </c>
      <c r="F19" s="7">
        <f t="shared" si="0"/>
        <v>0</v>
      </c>
      <c r="G19" s="7">
        <f t="shared" si="1"/>
        <v>0</v>
      </c>
      <c r="H19" s="2"/>
      <c r="I19" s="1"/>
      <c r="K19"/>
    </row>
    <row r="20" spans="1:11">
      <c r="A20" s="11"/>
      <c r="B20" s="22"/>
      <c r="C20" s="22"/>
      <c r="D20" s="2">
        <v>0</v>
      </c>
      <c r="E20" s="2">
        <v>0</v>
      </c>
      <c r="F20" s="7">
        <f t="shared" si="0"/>
        <v>0</v>
      </c>
      <c r="G20" s="7">
        <f t="shared" si="1"/>
        <v>0</v>
      </c>
      <c r="H20" s="2"/>
      <c r="I20" s="1"/>
      <c r="K20"/>
    </row>
    <row r="21" spans="1:11">
      <c r="A21" s="11"/>
      <c r="B21" s="22"/>
      <c r="C21" s="22"/>
      <c r="D21" s="2">
        <v>0</v>
      </c>
      <c r="E21" s="2">
        <v>0</v>
      </c>
      <c r="F21" s="7">
        <f t="shared" si="0"/>
        <v>0</v>
      </c>
      <c r="G21" s="7">
        <f t="shared" si="1"/>
        <v>0</v>
      </c>
      <c r="H21" s="2"/>
      <c r="I21" s="1"/>
      <c r="K21"/>
    </row>
    <row r="22" spans="1:11">
      <c r="A22" s="11"/>
      <c r="B22" s="22"/>
      <c r="C22" s="22"/>
      <c r="D22" s="2">
        <v>0</v>
      </c>
      <c r="E22" s="2">
        <v>0</v>
      </c>
      <c r="F22" s="7">
        <f t="shared" si="0"/>
        <v>0</v>
      </c>
      <c r="G22" s="7">
        <f t="shared" si="1"/>
        <v>0</v>
      </c>
      <c r="H22" s="2"/>
      <c r="I22" s="1"/>
      <c r="K22"/>
    </row>
    <row r="23" spans="1:11">
      <c r="A23" s="11"/>
      <c r="B23" s="22"/>
      <c r="C23" s="22"/>
      <c r="D23" s="2">
        <v>0</v>
      </c>
      <c r="E23" s="2">
        <v>0</v>
      </c>
      <c r="F23" s="7">
        <f t="shared" si="0"/>
        <v>0</v>
      </c>
      <c r="G23" s="7">
        <f t="shared" si="1"/>
        <v>0</v>
      </c>
      <c r="H23" s="2"/>
      <c r="I23" s="1"/>
      <c r="K23"/>
    </row>
    <row r="24" spans="1:11">
      <c r="A24" s="11"/>
      <c r="B24" s="22"/>
      <c r="C24" s="22"/>
      <c r="D24" s="2">
        <v>0</v>
      </c>
      <c r="E24" s="2">
        <v>0</v>
      </c>
      <c r="F24" s="7">
        <f t="shared" si="0"/>
        <v>0</v>
      </c>
      <c r="G24" s="7">
        <f t="shared" si="1"/>
        <v>0</v>
      </c>
      <c r="H24" s="2"/>
      <c r="I24" s="1"/>
      <c r="K24"/>
    </row>
    <row r="25" spans="1:11" ht="16" thickBot="1">
      <c r="A25" s="13"/>
      <c r="B25" s="23"/>
      <c r="C25" s="23"/>
      <c r="D25" s="2">
        <v>0</v>
      </c>
      <c r="E25" s="2">
        <v>0</v>
      </c>
      <c r="F25" s="7">
        <f t="shared" si="0"/>
        <v>0</v>
      </c>
      <c r="G25" s="7">
        <f t="shared" si="1"/>
        <v>0</v>
      </c>
      <c r="H25" s="5"/>
      <c r="I25" s="4"/>
      <c r="K25"/>
    </row>
    <row r="26" spans="1:11" ht="16" thickBot="1">
      <c r="A26" s="8" t="s">
        <v>2</v>
      </c>
      <c r="B26" s="24"/>
      <c r="C26" s="24"/>
      <c r="D26" s="10">
        <f>SUM(D4:D25)</f>
        <v>0</v>
      </c>
      <c r="E26" s="10">
        <f>SUM(E4:E25)</f>
        <v>0</v>
      </c>
      <c r="F26" s="10">
        <f>SUM(F4:F25)</f>
        <v>0</v>
      </c>
      <c r="G26" s="10">
        <f>SUM(G4:G25)</f>
        <v>0</v>
      </c>
      <c r="H26" s="132">
        <f>J183</f>
        <v>700000</v>
      </c>
      <c r="I26" s="133">
        <f>D26-H26</f>
        <v>-700000</v>
      </c>
      <c r="K26"/>
    </row>
    <row r="27" spans="1:11" ht="16" thickBot="1"/>
    <row r="28" spans="1:11" s="87" customFormat="1" ht="32" thickBot="1">
      <c r="A28" s="281" t="s">
        <v>45</v>
      </c>
      <c r="B28" s="282"/>
      <c r="C28" s="282"/>
      <c r="D28" s="282"/>
      <c r="E28" s="282"/>
      <c r="F28" s="282"/>
      <c r="G28" s="282"/>
      <c r="H28" s="282"/>
      <c r="I28" s="283"/>
      <c r="J28" s="191"/>
    </row>
    <row r="29" spans="1:11" s="20" customFormat="1" ht="26" customHeight="1" thickBot="1">
      <c r="A29" s="193" t="s">
        <v>37</v>
      </c>
      <c r="B29" s="194" t="s">
        <v>38</v>
      </c>
      <c r="C29" s="195" t="s">
        <v>9</v>
      </c>
      <c r="D29" s="194" t="s">
        <v>3</v>
      </c>
      <c r="E29" s="195" t="s">
        <v>48</v>
      </c>
      <c r="F29" s="194" t="s">
        <v>49</v>
      </c>
      <c r="G29" s="196" t="s">
        <v>44</v>
      </c>
      <c r="H29" s="196" t="s">
        <v>7</v>
      </c>
      <c r="I29" s="196" t="s">
        <v>36</v>
      </c>
    </row>
    <row r="30" spans="1:11" s="20" customFormat="1" ht="21.75" customHeight="1">
      <c r="A30" s="91" t="s">
        <v>50</v>
      </c>
      <c r="B30" s="92"/>
      <c r="C30" s="93"/>
      <c r="D30" s="92"/>
      <c r="E30" s="93"/>
      <c r="F30" s="92"/>
      <c r="G30" s="134"/>
      <c r="H30" s="145"/>
      <c r="I30" s="92"/>
    </row>
    <row r="31" spans="1:11">
      <c r="A31" s="1"/>
      <c r="B31" s="1"/>
      <c r="C31" s="1"/>
      <c r="D31" s="2"/>
      <c r="E31" s="41">
        <v>7.4999999999999997E-2</v>
      </c>
      <c r="F31" s="3">
        <f t="shared" ref="F31:F39" si="2">E31*D31</f>
        <v>0</v>
      </c>
      <c r="G31" s="135"/>
      <c r="H31" s="2"/>
      <c r="I31" s="1"/>
      <c r="K31"/>
    </row>
    <row r="32" spans="1:11">
      <c r="A32" s="1"/>
      <c r="B32" s="1"/>
      <c r="C32" s="1"/>
      <c r="D32" s="2"/>
      <c r="E32" s="41">
        <v>7.4999999999999997E-2</v>
      </c>
      <c r="F32" s="3">
        <f t="shared" si="2"/>
        <v>0</v>
      </c>
      <c r="G32" s="135"/>
      <c r="H32" s="2"/>
      <c r="I32" s="1"/>
      <c r="K32"/>
    </row>
    <row r="33" spans="1:11">
      <c r="A33" s="1"/>
      <c r="B33" s="1"/>
      <c r="C33" s="1"/>
      <c r="D33" s="2"/>
      <c r="E33" s="41">
        <v>7.4999999999999997E-2</v>
      </c>
      <c r="F33" s="3">
        <f t="shared" si="2"/>
        <v>0</v>
      </c>
      <c r="G33" s="135"/>
      <c r="H33" s="2"/>
      <c r="I33" s="1"/>
      <c r="K33"/>
    </row>
    <row r="34" spans="1:11">
      <c r="A34" s="1"/>
      <c r="B34" s="1"/>
      <c r="C34" s="1"/>
      <c r="D34" s="2"/>
      <c r="E34" s="41">
        <v>7.4999999999999997E-2</v>
      </c>
      <c r="F34" s="3">
        <f t="shared" si="2"/>
        <v>0</v>
      </c>
      <c r="G34" s="135"/>
      <c r="H34" s="2"/>
      <c r="I34" s="1"/>
      <c r="K34"/>
    </row>
    <row r="35" spans="1:11">
      <c r="A35" s="1"/>
      <c r="B35" s="1"/>
      <c r="C35" s="1"/>
      <c r="D35" s="2"/>
      <c r="E35" s="41">
        <v>7.4999999999999997E-2</v>
      </c>
      <c r="F35" s="3">
        <f t="shared" si="2"/>
        <v>0</v>
      </c>
      <c r="G35" s="135"/>
      <c r="H35" s="2"/>
      <c r="I35" s="1"/>
      <c r="K35"/>
    </row>
    <row r="36" spans="1:11">
      <c r="A36" s="1"/>
      <c r="B36" s="1"/>
      <c r="C36" s="1"/>
      <c r="D36" s="2"/>
      <c r="E36" s="41">
        <v>7.4999999999999997E-2</v>
      </c>
      <c r="F36" s="3">
        <f t="shared" si="2"/>
        <v>0</v>
      </c>
      <c r="G36" s="135"/>
      <c r="H36" s="2"/>
      <c r="I36" s="1"/>
      <c r="K36"/>
    </row>
    <row r="37" spans="1:11">
      <c r="A37" s="1"/>
      <c r="B37" s="1"/>
      <c r="C37" s="1"/>
      <c r="D37" s="2"/>
      <c r="E37" s="41">
        <v>7.4999999999999997E-2</v>
      </c>
      <c r="F37" s="3">
        <f t="shared" si="2"/>
        <v>0</v>
      </c>
      <c r="G37" s="135"/>
      <c r="H37" s="2"/>
      <c r="I37" s="1"/>
      <c r="K37"/>
    </row>
    <row r="38" spans="1:11">
      <c r="A38" s="1"/>
      <c r="B38" s="1"/>
      <c r="C38" s="1"/>
      <c r="D38" s="2"/>
      <c r="E38" s="41">
        <v>7.4999999999999997E-2</v>
      </c>
      <c r="F38" s="3">
        <f t="shared" si="2"/>
        <v>0</v>
      </c>
      <c r="G38" s="135"/>
      <c r="H38" s="2"/>
      <c r="I38" s="1"/>
      <c r="K38"/>
    </row>
    <row r="39" spans="1:11" ht="16" thickBot="1">
      <c r="A39" s="1"/>
      <c r="B39" s="1"/>
      <c r="C39" s="1"/>
      <c r="D39" s="2"/>
      <c r="E39" s="41">
        <v>7.4999999999999997E-2</v>
      </c>
      <c r="F39" s="3">
        <f t="shared" si="2"/>
        <v>0</v>
      </c>
      <c r="G39" s="135"/>
      <c r="H39" s="5"/>
      <c r="I39" s="4"/>
      <c r="K39"/>
    </row>
    <row r="40" spans="1:11" ht="16" thickBot="1">
      <c r="A40" s="8" t="s">
        <v>51</v>
      </c>
      <c r="B40" s="24"/>
      <c r="C40" s="24"/>
      <c r="D40" s="10">
        <f>SUM(D31:D39)</f>
        <v>0</v>
      </c>
      <c r="E40" s="10"/>
      <c r="F40" s="10">
        <f>SUM(F31:F39)</f>
        <v>0</v>
      </c>
      <c r="G40" s="136"/>
      <c r="H40" s="132">
        <f>J195</f>
        <v>50000</v>
      </c>
      <c r="I40" s="133">
        <f>D40-H40</f>
        <v>-50000</v>
      </c>
      <c r="K40"/>
    </row>
    <row r="41" spans="1:11">
      <c r="A41" s="11"/>
      <c r="B41" s="22"/>
      <c r="C41" s="22"/>
      <c r="D41" s="2"/>
      <c r="E41" s="36"/>
      <c r="F41" s="3"/>
      <c r="G41" s="135"/>
      <c r="H41" s="7"/>
      <c r="I41" s="6"/>
      <c r="K41"/>
    </row>
    <row r="42" spans="1:11">
      <c r="A42" s="88" t="s">
        <v>52</v>
      </c>
      <c r="B42" s="22"/>
      <c r="C42" s="22"/>
      <c r="D42" s="2"/>
      <c r="E42" s="36"/>
      <c r="F42" s="3"/>
      <c r="G42" s="135"/>
      <c r="H42" s="2"/>
      <c r="I42" s="1"/>
      <c r="K42"/>
    </row>
    <row r="43" spans="1:11">
      <c r="A43" s="11"/>
      <c r="B43" s="22"/>
      <c r="C43" s="22"/>
      <c r="D43" s="2"/>
      <c r="E43" s="36">
        <v>3.5000000000000003E-2</v>
      </c>
      <c r="F43" s="3">
        <f t="shared" ref="F43:F50" si="3">E43*D43</f>
        <v>0</v>
      </c>
      <c r="G43" s="135"/>
      <c r="H43" s="2"/>
      <c r="I43" s="1"/>
      <c r="K43"/>
    </row>
    <row r="44" spans="1:11">
      <c r="A44" s="11"/>
      <c r="B44" s="22"/>
      <c r="C44" s="22"/>
      <c r="D44" s="2"/>
      <c r="E44" s="36">
        <v>3.5000000000000003E-2</v>
      </c>
      <c r="F44" s="3">
        <f t="shared" si="3"/>
        <v>0</v>
      </c>
      <c r="G44" s="135"/>
      <c r="H44" s="2"/>
      <c r="I44" s="1"/>
      <c r="K44"/>
    </row>
    <row r="45" spans="1:11">
      <c r="A45" s="11"/>
      <c r="B45" s="22"/>
      <c r="C45" s="22"/>
      <c r="D45" s="2"/>
      <c r="E45" s="36">
        <v>3.5000000000000003E-2</v>
      </c>
      <c r="F45" s="3">
        <f t="shared" si="3"/>
        <v>0</v>
      </c>
      <c r="G45" s="135"/>
      <c r="H45" s="2"/>
      <c r="I45" s="1"/>
      <c r="K45"/>
    </row>
    <row r="46" spans="1:11">
      <c r="A46" s="11"/>
      <c r="B46" s="22"/>
      <c r="C46" s="22"/>
      <c r="D46" s="2"/>
      <c r="E46" s="36">
        <v>3.5000000000000003E-2</v>
      </c>
      <c r="F46" s="3">
        <f t="shared" si="3"/>
        <v>0</v>
      </c>
      <c r="G46" s="135"/>
      <c r="H46" s="2"/>
      <c r="I46" s="1"/>
      <c r="K46"/>
    </row>
    <row r="47" spans="1:11">
      <c r="A47" s="11"/>
      <c r="B47" s="22"/>
      <c r="C47" s="22"/>
      <c r="D47" s="2"/>
      <c r="E47" s="36">
        <v>3.5000000000000003E-2</v>
      </c>
      <c r="F47" s="3">
        <f t="shared" si="3"/>
        <v>0</v>
      </c>
      <c r="G47" s="135"/>
      <c r="H47" s="2"/>
      <c r="I47" s="1"/>
      <c r="K47"/>
    </row>
    <row r="48" spans="1:11">
      <c r="A48" s="11"/>
      <c r="B48" s="22"/>
      <c r="C48" s="22"/>
      <c r="D48" s="2"/>
      <c r="E48" s="36">
        <v>3.5000000000000003E-2</v>
      </c>
      <c r="F48" s="3">
        <f t="shared" si="3"/>
        <v>0</v>
      </c>
      <c r="G48" s="135"/>
      <c r="H48" s="2"/>
      <c r="I48" s="1"/>
      <c r="K48"/>
    </row>
    <row r="49" spans="1:11">
      <c r="A49" s="11"/>
      <c r="B49" s="22"/>
      <c r="C49" s="22"/>
      <c r="D49" s="2"/>
      <c r="E49" s="36">
        <v>3.5000000000000003E-2</v>
      </c>
      <c r="F49" s="3">
        <f t="shared" si="3"/>
        <v>0</v>
      </c>
      <c r="G49" s="135"/>
      <c r="H49" s="2"/>
      <c r="I49" s="1"/>
      <c r="K49"/>
    </row>
    <row r="50" spans="1:11" ht="16" thickBot="1">
      <c r="A50" s="11"/>
      <c r="B50" s="22"/>
      <c r="C50" s="22"/>
      <c r="D50" s="2"/>
      <c r="E50" s="36">
        <v>3.5000000000000003E-2</v>
      </c>
      <c r="F50" s="3">
        <f t="shared" si="3"/>
        <v>0</v>
      </c>
      <c r="G50" s="135"/>
      <c r="H50" s="5"/>
      <c r="I50" s="4"/>
      <c r="K50"/>
    </row>
    <row r="51" spans="1:11" ht="16" thickBot="1">
      <c r="A51" s="8" t="s">
        <v>53</v>
      </c>
      <c r="B51" s="24"/>
      <c r="C51" s="24"/>
      <c r="D51" s="10">
        <f>SUM(D43:D50)</f>
        <v>0</v>
      </c>
      <c r="E51" s="10"/>
      <c r="F51" s="10">
        <f>SUM(F43:F50)</f>
        <v>0</v>
      </c>
      <c r="G51" s="136"/>
      <c r="H51" s="132">
        <f>J193</f>
        <v>800000</v>
      </c>
      <c r="I51" s="133">
        <f>D51-H51</f>
        <v>-800000</v>
      </c>
      <c r="K51"/>
    </row>
    <row r="52" spans="1:11">
      <c r="A52" s="90" t="s">
        <v>54</v>
      </c>
      <c r="B52" s="22"/>
      <c r="C52" s="22"/>
      <c r="D52" s="2"/>
      <c r="E52" s="36"/>
      <c r="F52" s="3"/>
      <c r="G52" s="135"/>
      <c r="H52" s="7"/>
      <c r="I52" s="6"/>
      <c r="K52"/>
    </row>
    <row r="53" spans="1:11">
      <c r="A53" s="11"/>
      <c r="B53" s="22"/>
      <c r="C53" s="22"/>
      <c r="D53" s="2"/>
      <c r="E53" s="36">
        <v>7.4999999999999997E-2</v>
      </c>
      <c r="F53" s="3">
        <f t="shared" ref="F53:F60" si="4">E53*D53</f>
        <v>0</v>
      </c>
      <c r="G53" s="135"/>
      <c r="H53" s="2"/>
      <c r="I53" s="1"/>
      <c r="K53"/>
    </row>
    <row r="54" spans="1:11">
      <c r="A54" s="13"/>
      <c r="B54" s="23"/>
      <c r="C54" s="22"/>
      <c r="D54" s="2"/>
      <c r="E54" s="36">
        <v>7.4999999999999997E-2</v>
      </c>
      <c r="F54" s="3">
        <f t="shared" si="4"/>
        <v>0</v>
      </c>
      <c r="G54" s="143"/>
      <c r="H54" s="2"/>
      <c r="I54" s="1"/>
      <c r="K54"/>
    </row>
    <row r="55" spans="1:11">
      <c r="A55" s="13"/>
      <c r="B55" s="23"/>
      <c r="C55" s="22"/>
      <c r="D55" s="2"/>
      <c r="E55" s="36">
        <v>7.4999999999999997E-2</v>
      </c>
      <c r="F55" s="3">
        <f t="shared" si="4"/>
        <v>0</v>
      </c>
      <c r="G55" s="143"/>
      <c r="H55" s="2"/>
      <c r="I55" s="1"/>
      <c r="K55"/>
    </row>
    <row r="56" spans="1:11">
      <c r="A56" s="13"/>
      <c r="B56" s="23"/>
      <c r="C56" s="22"/>
      <c r="D56" s="2"/>
      <c r="E56" s="36">
        <v>7.4999999999999997E-2</v>
      </c>
      <c r="F56" s="3">
        <f t="shared" si="4"/>
        <v>0</v>
      </c>
      <c r="G56" s="143"/>
      <c r="H56" s="2"/>
      <c r="I56" s="1"/>
      <c r="K56"/>
    </row>
    <row r="57" spans="1:11">
      <c r="A57" s="13"/>
      <c r="B57" s="23"/>
      <c r="C57" s="22"/>
      <c r="D57" s="2"/>
      <c r="E57" s="36">
        <v>7.4999999999999997E-2</v>
      </c>
      <c r="F57" s="3">
        <f t="shared" si="4"/>
        <v>0</v>
      </c>
      <c r="G57" s="143"/>
      <c r="H57" s="2"/>
      <c r="I57" s="1"/>
      <c r="K57"/>
    </row>
    <row r="58" spans="1:11">
      <c r="A58" s="13"/>
      <c r="B58" s="23"/>
      <c r="C58" s="22"/>
      <c r="D58" s="2"/>
      <c r="E58" s="36">
        <v>7.4999999999999997E-2</v>
      </c>
      <c r="F58" s="3">
        <f t="shared" si="4"/>
        <v>0</v>
      </c>
      <c r="G58" s="143"/>
      <c r="H58" s="2"/>
      <c r="I58" s="1"/>
      <c r="K58"/>
    </row>
    <row r="59" spans="1:11">
      <c r="A59" s="13"/>
      <c r="B59" s="23"/>
      <c r="C59" s="22"/>
      <c r="D59" s="2"/>
      <c r="E59" s="36">
        <v>7.4999999999999997E-2</v>
      </c>
      <c r="F59" s="3">
        <f t="shared" si="4"/>
        <v>0</v>
      </c>
      <c r="G59" s="143"/>
      <c r="H59" s="2"/>
      <c r="I59" s="1"/>
      <c r="K59"/>
    </row>
    <row r="60" spans="1:11" ht="16" thickBot="1">
      <c r="A60" s="13"/>
      <c r="B60" s="23"/>
      <c r="C60" s="22"/>
      <c r="D60" s="2"/>
      <c r="E60" s="36">
        <v>7.4999999999999997E-2</v>
      </c>
      <c r="F60" s="3">
        <f t="shared" si="4"/>
        <v>0</v>
      </c>
      <c r="G60" s="143"/>
      <c r="H60" s="5"/>
      <c r="I60" s="4"/>
      <c r="K60"/>
    </row>
    <row r="61" spans="1:11" ht="16" thickBot="1">
      <c r="A61" s="8" t="s">
        <v>55</v>
      </c>
      <c r="B61" s="24"/>
      <c r="C61" s="24"/>
      <c r="D61" s="10">
        <f>SUM(D53:D60)</f>
        <v>0</v>
      </c>
      <c r="E61" s="10"/>
      <c r="F61" s="10">
        <f>SUM(F53:F60)</f>
        <v>0</v>
      </c>
      <c r="G61" s="136"/>
      <c r="H61" s="132">
        <f>J197</f>
        <v>30000</v>
      </c>
      <c r="I61" s="133">
        <f>D61-H61</f>
        <v>-30000</v>
      </c>
      <c r="K61"/>
    </row>
    <row r="62" spans="1:11">
      <c r="A62" s="13"/>
      <c r="B62" s="23"/>
      <c r="C62" s="22"/>
      <c r="D62" s="2"/>
      <c r="E62" s="41"/>
      <c r="F62" s="3">
        <f t="shared" ref="F62:F68" si="5">E62*D62</f>
        <v>0</v>
      </c>
      <c r="G62" s="143"/>
      <c r="H62" s="7"/>
      <c r="I62" s="6"/>
      <c r="K62"/>
    </row>
    <row r="63" spans="1:11">
      <c r="A63" s="11" t="s">
        <v>56</v>
      </c>
      <c r="B63" s="1"/>
      <c r="C63" s="1"/>
      <c r="D63" s="2"/>
      <c r="E63" s="41">
        <v>0.05</v>
      </c>
      <c r="F63" s="3">
        <f t="shared" si="5"/>
        <v>0</v>
      </c>
      <c r="G63" s="135"/>
      <c r="H63" s="2"/>
      <c r="I63" s="1"/>
      <c r="K63"/>
    </row>
    <row r="64" spans="1:11">
      <c r="A64" s="11"/>
      <c r="B64" s="1"/>
      <c r="C64" s="1"/>
      <c r="D64" s="2"/>
      <c r="E64" s="41">
        <v>0.05</v>
      </c>
      <c r="F64" s="3">
        <f t="shared" si="5"/>
        <v>0</v>
      </c>
      <c r="G64" s="135"/>
      <c r="H64" s="2"/>
      <c r="I64" s="1"/>
      <c r="K64"/>
    </row>
    <row r="65" spans="1:11">
      <c r="A65" s="11"/>
      <c r="B65" s="1"/>
      <c r="C65" s="1"/>
      <c r="D65" s="2"/>
      <c r="E65" s="41">
        <v>0.05</v>
      </c>
      <c r="F65" s="3">
        <f t="shared" si="5"/>
        <v>0</v>
      </c>
      <c r="G65" s="135"/>
      <c r="H65" s="2"/>
      <c r="I65" s="1"/>
      <c r="K65"/>
    </row>
    <row r="66" spans="1:11">
      <c r="A66" s="11"/>
      <c r="B66" s="1"/>
      <c r="C66" s="1"/>
      <c r="D66" s="2"/>
      <c r="E66" s="41">
        <v>0.05</v>
      </c>
      <c r="F66" s="3">
        <f t="shared" si="5"/>
        <v>0</v>
      </c>
      <c r="G66" s="135"/>
      <c r="H66" s="2"/>
      <c r="I66" s="1"/>
      <c r="K66"/>
    </row>
    <row r="67" spans="1:11">
      <c r="A67" s="11"/>
      <c r="B67" s="1"/>
      <c r="C67" s="1"/>
      <c r="D67" s="2"/>
      <c r="E67" s="41">
        <v>0.05</v>
      </c>
      <c r="F67" s="3">
        <f t="shared" si="5"/>
        <v>0</v>
      </c>
      <c r="G67" s="135"/>
      <c r="H67" s="2"/>
      <c r="I67" s="1"/>
      <c r="K67"/>
    </row>
    <row r="68" spans="1:11" ht="16" thickBot="1">
      <c r="A68" s="13"/>
      <c r="B68" s="4"/>
      <c r="C68" s="4"/>
      <c r="D68" s="5"/>
      <c r="E68" s="118">
        <v>0.05</v>
      </c>
      <c r="F68" s="44">
        <f t="shared" si="5"/>
        <v>0</v>
      </c>
      <c r="G68" s="143"/>
      <c r="H68" s="5"/>
      <c r="I68" s="4"/>
      <c r="K68"/>
    </row>
    <row r="69" spans="1:11" ht="16" thickBot="1">
      <c r="A69" s="8" t="s">
        <v>57</v>
      </c>
      <c r="B69" s="9"/>
      <c r="C69" s="9"/>
      <c r="D69" s="10">
        <f>SUM(D63:D68)</f>
        <v>0</v>
      </c>
      <c r="E69" s="10"/>
      <c r="F69" s="10">
        <f t="shared" ref="F69" si="6">SUM(F63:F68)</f>
        <v>0</v>
      </c>
      <c r="G69" s="131"/>
      <c r="H69" s="132">
        <f>J215</f>
        <v>20000</v>
      </c>
      <c r="I69" s="133">
        <f>D69-H69</f>
        <v>-20000</v>
      </c>
      <c r="K69"/>
    </row>
    <row r="70" spans="1:11">
      <c r="A70" s="13"/>
      <c r="B70" s="23"/>
      <c r="C70" s="22"/>
      <c r="D70" s="2"/>
      <c r="E70" s="41"/>
      <c r="F70" s="3">
        <f>E70*D70</f>
        <v>0</v>
      </c>
      <c r="G70" s="143"/>
      <c r="H70" s="7"/>
      <c r="I70" s="6"/>
      <c r="K70"/>
    </row>
    <row r="71" spans="1:11">
      <c r="A71" s="13"/>
      <c r="B71" s="23"/>
      <c r="C71" s="23"/>
      <c r="D71" s="2"/>
      <c r="E71" s="41"/>
      <c r="F71" s="3">
        <f>E71*D71</f>
        <v>0</v>
      </c>
      <c r="G71" s="143"/>
      <c r="H71" s="2"/>
      <c r="I71" s="1"/>
      <c r="K71"/>
    </row>
    <row r="72" spans="1:11" ht="16" thickBot="1">
      <c r="A72" s="13"/>
      <c r="B72" s="23"/>
      <c r="C72" s="23"/>
      <c r="D72" s="5"/>
      <c r="E72" s="33"/>
      <c r="F72" s="44">
        <f>E72*D72</f>
        <v>0</v>
      </c>
      <c r="G72" s="143"/>
      <c r="H72" s="2"/>
      <c r="I72" s="1"/>
      <c r="K72"/>
    </row>
    <row r="73" spans="1:11" ht="16" thickBot="1">
      <c r="A73" s="126" t="s">
        <v>58</v>
      </c>
      <c r="B73" s="127"/>
      <c r="C73" s="127"/>
      <c r="D73" s="128">
        <f>D69+D61+D51+D40</f>
        <v>0</v>
      </c>
      <c r="E73" s="128"/>
      <c r="F73" s="128">
        <f>F69+F61+F51+F40</f>
        <v>0</v>
      </c>
      <c r="G73" s="128"/>
      <c r="H73" s="144">
        <f>H69+H61+H51+H40</f>
        <v>900000</v>
      </c>
      <c r="I73" s="144">
        <f t="shared" ref="I73" si="7">I69+I61+I51+I40</f>
        <v>-900000</v>
      </c>
      <c r="K73"/>
    </row>
    <row r="74" spans="1:11" ht="16" thickBot="1">
      <c r="A74" s="268"/>
      <c r="B74" s="268"/>
      <c r="C74" s="268"/>
      <c r="D74" s="268"/>
      <c r="E74" s="268"/>
      <c r="F74" s="268"/>
      <c r="G74" s="268"/>
      <c r="H74" s="268"/>
      <c r="I74" s="268"/>
      <c r="J74" s="288"/>
      <c r="K74" s="192"/>
    </row>
    <row r="75" spans="1:11" s="87" customFormat="1" ht="32" thickBot="1">
      <c r="A75" s="269" t="s">
        <v>59</v>
      </c>
      <c r="B75" s="270"/>
      <c r="C75" s="270"/>
      <c r="D75" s="270"/>
      <c r="E75" s="270"/>
      <c r="F75" s="270"/>
      <c r="G75" s="270"/>
      <c r="H75" s="270"/>
      <c r="I75" s="271"/>
      <c r="J75" s="191"/>
    </row>
    <row r="76" spans="1:11" s="20" customFormat="1" ht="35.25" customHeight="1" thickBot="1">
      <c r="A76" s="25" t="s">
        <v>37</v>
      </c>
      <c r="B76" s="28" t="s">
        <v>38</v>
      </c>
      <c r="C76" s="30" t="s">
        <v>9</v>
      </c>
      <c r="D76" s="28" t="s">
        <v>3</v>
      </c>
      <c r="E76" s="30" t="s">
        <v>48</v>
      </c>
      <c r="F76" s="28" t="s">
        <v>49</v>
      </c>
      <c r="G76" s="150" t="s">
        <v>44</v>
      </c>
      <c r="H76" s="150" t="s">
        <v>7</v>
      </c>
      <c r="I76" s="150" t="s">
        <v>36</v>
      </c>
    </row>
    <row r="77" spans="1:11" s="20" customFormat="1" ht="19.5" customHeight="1">
      <c r="A77" s="19"/>
      <c r="B77" s="39"/>
      <c r="C77" s="40"/>
      <c r="D77" s="39"/>
      <c r="E77" s="40"/>
      <c r="F77" s="39"/>
      <c r="G77" s="151"/>
      <c r="H77" s="137"/>
      <c r="I77" s="138"/>
    </row>
    <row r="78" spans="1:11">
      <c r="A78" s="89" t="s">
        <v>60</v>
      </c>
      <c r="B78" s="1"/>
      <c r="C78" s="1"/>
      <c r="D78" s="2"/>
      <c r="E78" s="41">
        <v>0.05</v>
      </c>
      <c r="F78" s="3">
        <f t="shared" ref="F78:F83" si="8">E78*D78</f>
        <v>0</v>
      </c>
      <c r="G78" s="135"/>
      <c r="H78" s="2"/>
      <c r="I78" s="1"/>
      <c r="K78"/>
    </row>
    <row r="79" spans="1:11">
      <c r="A79" s="11"/>
      <c r="B79" s="1"/>
      <c r="C79" s="1"/>
      <c r="D79" s="2"/>
      <c r="E79" s="41">
        <v>0.05</v>
      </c>
      <c r="F79" s="3">
        <f t="shared" si="8"/>
        <v>0</v>
      </c>
      <c r="G79" s="135"/>
      <c r="H79" s="2"/>
      <c r="I79" s="1"/>
      <c r="K79"/>
    </row>
    <row r="80" spans="1:11">
      <c r="A80" s="11"/>
      <c r="B80" s="1"/>
      <c r="C80" s="1"/>
      <c r="D80" s="2"/>
      <c r="E80" s="41">
        <v>0.05</v>
      </c>
      <c r="F80" s="3">
        <f t="shared" si="8"/>
        <v>0</v>
      </c>
      <c r="G80" s="135"/>
      <c r="H80" s="2"/>
      <c r="I80" s="1"/>
      <c r="K80"/>
    </row>
    <row r="81" spans="1:11">
      <c r="A81" s="11"/>
      <c r="B81" s="1"/>
      <c r="C81" s="1"/>
      <c r="D81" s="2"/>
      <c r="E81" s="41">
        <v>0.05</v>
      </c>
      <c r="F81" s="3">
        <f t="shared" si="8"/>
        <v>0</v>
      </c>
      <c r="G81" s="135"/>
      <c r="H81" s="2"/>
      <c r="I81" s="1"/>
      <c r="K81"/>
    </row>
    <row r="82" spans="1:11">
      <c r="A82" s="11"/>
      <c r="B82" s="1"/>
      <c r="C82" s="1"/>
      <c r="D82" s="2"/>
      <c r="E82" s="41">
        <v>0.05</v>
      </c>
      <c r="F82" s="3">
        <f t="shared" si="8"/>
        <v>0</v>
      </c>
      <c r="G82" s="135"/>
      <c r="H82" s="2"/>
      <c r="I82" s="1"/>
      <c r="K82"/>
    </row>
    <row r="83" spans="1:11" ht="16" thickBot="1">
      <c r="A83" s="13"/>
      <c r="B83" s="4"/>
      <c r="C83" s="4"/>
      <c r="D83" s="5"/>
      <c r="E83" s="118">
        <v>0.05</v>
      </c>
      <c r="F83" s="44">
        <f t="shared" si="8"/>
        <v>0</v>
      </c>
      <c r="G83" s="143"/>
      <c r="H83" s="5"/>
      <c r="I83" s="4"/>
      <c r="K83"/>
    </row>
    <row r="84" spans="1:11" ht="16" thickBot="1">
      <c r="A84" s="8" t="s">
        <v>61</v>
      </c>
      <c r="B84" s="9"/>
      <c r="C84" s="9"/>
      <c r="D84" s="10">
        <f>SUM(D78:D83)</f>
        <v>0</v>
      </c>
      <c r="E84" s="10"/>
      <c r="F84" s="10">
        <f t="shared" ref="F84" si="9">SUM(F78:F83)</f>
        <v>0</v>
      </c>
      <c r="G84" s="131"/>
      <c r="H84" s="132">
        <f>J207</f>
        <v>90000</v>
      </c>
      <c r="I84" s="133">
        <f>D84-H84</f>
        <v>-90000</v>
      </c>
      <c r="K84"/>
    </row>
    <row r="85" spans="1:11">
      <c r="A85" s="11"/>
      <c r="B85" s="1"/>
      <c r="C85" s="1"/>
      <c r="D85" s="2"/>
      <c r="E85" s="32"/>
      <c r="F85" s="1"/>
      <c r="G85" s="135"/>
      <c r="H85" s="7"/>
      <c r="I85" s="6"/>
      <c r="K85"/>
    </row>
    <row r="86" spans="1:11">
      <c r="A86" s="89" t="s">
        <v>62</v>
      </c>
      <c r="B86" s="1"/>
      <c r="C86" s="1"/>
      <c r="D86" s="2"/>
      <c r="E86" s="41">
        <v>0.05</v>
      </c>
      <c r="F86" s="3">
        <f t="shared" ref="F86:F91" si="10">E86*D86</f>
        <v>0</v>
      </c>
      <c r="G86" s="135"/>
      <c r="H86" s="2"/>
      <c r="I86" s="1"/>
      <c r="K86"/>
    </row>
    <row r="87" spans="1:11">
      <c r="A87" s="11"/>
      <c r="B87" s="1"/>
      <c r="C87" s="1"/>
      <c r="D87" s="2"/>
      <c r="E87" s="41">
        <v>0.05</v>
      </c>
      <c r="F87" s="3">
        <f t="shared" si="10"/>
        <v>0</v>
      </c>
      <c r="G87" s="135"/>
      <c r="H87" s="2"/>
      <c r="I87" s="1"/>
      <c r="K87"/>
    </row>
    <row r="88" spans="1:11">
      <c r="A88" s="11"/>
      <c r="B88" s="1"/>
      <c r="C88" s="1"/>
      <c r="D88" s="2"/>
      <c r="E88" s="41">
        <v>0.05</v>
      </c>
      <c r="F88" s="3">
        <f t="shared" si="10"/>
        <v>0</v>
      </c>
      <c r="G88" s="135"/>
      <c r="H88" s="2"/>
      <c r="I88" s="1"/>
      <c r="K88"/>
    </row>
    <row r="89" spans="1:11">
      <c r="A89" s="11"/>
      <c r="B89" s="1"/>
      <c r="C89" s="1"/>
      <c r="D89" s="2"/>
      <c r="E89" s="41">
        <v>0.05</v>
      </c>
      <c r="F89" s="3">
        <f t="shared" si="10"/>
        <v>0</v>
      </c>
      <c r="G89" s="135"/>
      <c r="H89" s="2"/>
      <c r="I89" s="1"/>
      <c r="K89"/>
    </row>
    <row r="90" spans="1:11">
      <c r="A90" s="11"/>
      <c r="B90" s="1"/>
      <c r="C90" s="1"/>
      <c r="D90" s="2"/>
      <c r="E90" s="41">
        <v>0.05</v>
      </c>
      <c r="F90" s="3">
        <f t="shared" si="10"/>
        <v>0</v>
      </c>
      <c r="G90" s="135"/>
      <c r="H90" s="2"/>
      <c r="I90" s="1"/>
      <c r="K90"/>
    </row>
    <row r="91" spans="1:11" ht="16" thickBot="1">
      <c r="A91" s="13"/>
      <c r="B91" s="4"/>
      <c r="C91" s="4"/>
      <c r="D91" s="5"/>
      <c r="E91" s="118">
        <v>0.05</v>
      </c>
      <c r="F91" s="44">
        <f t="shared" si="10"/>
        <v>0</v>
      </c>
      <c r="G91" s="143"/>
      <c r="H91" s="5"/>
      <c r="I91" s="4"/>
      <c r="K91"/>
    </row>
    <row r="92" spans="1:11" ht="16" thickBot="1">
      <c r="A92" s="8" t="s">
        <v>63</v>
      </c>
      <c r="B92" s="9"/>
      <c r="C92" s="9"/>
      <c r="D92" s="10">
        <f>SUM(D86:D91)</f>
        <v>0</v>
      </c>
      <c r="E92" s="10"/>
      <c r="F92" s="10">
        <f>SUM(F86:F91)</f>
        <v>0</v>
      </c>
      <c r="G92" s="131"/>
      <c r="H92" s="132">
        <f>J191</f>
        <v>50000</v>
      </c>
      <c r="I92" s="133">
        <f>D92-H92</f>
        <v>-50000</v>
      </c>
      <c r="K92"/>
    </row>
    <row r="93" spans="1:11">
      <c r="A93" s="11"/>
      <c r="B93" s="1"/>
      <c r="C93" s="1"/>
      <c r="D93" s="2"/>
      <c r="E93" s="32"/>
      <c r="F93" s="1"/>
      <c r="G93" s="135"/>
      <c r="H93" s="7"/>
      <c r="I93" s="6"/>
      <c r="K93"/>
    </row>
    <row r="94" spans="1:11">
      <c r="A94" s="89" t="s">
        <v>17</v>
      </c>
      <c r="B94" s="1"/>
      <c r="C94" s="1"/>
      <c r="D94" s="2"/>
      <c r="E94" s="41">
        <v>0.05</v>
      </c>
      <c r="F94" s="3">
        <f t="shared" ref="F94:F102" si="11">E94*D94</f>
        <v>0</v>
      </c>
      <c r="G94" s="135"/>
      <c r="H94" s="2"/>
      <c r="I94" s="1"/>
      <c r="K94"/>
    </row>
    <row r="95" spans="1:11">
      <c r="A95" s="11"/>
      <c r="B95" s="1"/>
      <c r="C95" s="1"/>
      <c r="D95" s="2"/>
      <c r="E95" s="41">
        <v>0.05</v>
      </c>
      <c r="F95" s="3">
        <f t="shared" si="11"/>
        <v>0</v>
      </c>
      <c r="G95" s="135"/>
      <c r="H95" s="2"/>
      <c r="I95" s="1"/>
      <c r="K95"/>
    </row>
    <row r="96" spans="1:11">
      <c r="A96" s="11"/>
      <c r="B96" s="1"/>
      <c r="C96" s="1"/>
      <c r="D96" s="2"/>
      <c r="E96" s="41">
        <v>0.05</v>
      </c>
      <c r="F96" s="3">
        <f t="shared" si="11"/>
        <v>0</v>
      </c>
      <c r="G96" s="135"/>
      <c r="H96" s="2"/>
      <c r="I96" s="1"/>
      <c r="K96"/>
    </row>
    <row r="97" spans="1:11">
      <c r="A97" s="11"/>
      <c r="B97" s="1"/>
      <c r="C97" s="1"/>
      <c r="D97" s="2"/>
      <c r="E97" s="41">
        <v>0.05</v>
      </c>
      <c r="F97" s="3">
        <f t="shared" si="11"/>
        <v>0</v>
      </c>
      <c r="G97" s="135"/>
      <c r="H97" s="2"/>
      <c r="I97" s="1"/>
      <c r="K97"/>
    </row>
    <row r="98" spans="1:11">
      <c r="A98" s="11"/>
      <c r="B98" s="1"/>
      <c r="C98" s="1"/>
      <c r="D98" s="2"/>
      <c r="E98" s="41">
        <v>0.05</v>
      </c>
      <c r="F98" s="3">
        <f t="shared" si="11"/>
        <v>0</v>
      </c>
      <c r="G98" s="135"/>
      <c r="H98" s="2"/>
      <c r="I98" s="1"/>
      <c r="K98"/>
    </row>
    <row r="99" spans="1:11">
      <c r="A99" s="11"/>
      <c r="B99" s="1"/>
      <c r="C99" s="1"/>
      <c r="D99" s="2"/>
      <c r="E99" s="41">
        <v>0.05</v>
      </c>
      <c r="F99" s="3">
        <f t="shared" si="11"/>
        <v>0</v>
      </c>
      <c r="G99" s="135"/>
      <c r="H99" s="2"/>
      <c r="I99" s="1"/>
      <c r="K99"/>
    </row>
    <row r="100" spans="1:11">
      <c r="A100" s="11"/>
      <c r="B100" s="1"/>
      <c r="C100" s="1"/>
      <c r="D100" s="2"/>
      <c r="E100" s="41">
        <v>0.05</v>
      </c>
      <c r="F100" s="3">
        <f t="shared" si="11"/>
        <v>0</v>
      </c>
      <c r="G100" s="135"/>
      <c r="H100" s="2"/>
      <c r="I100" s="1"/>
      <c r="K100"/>
    </row>
    <row r="101" spans="1:11">
      <c r="A101" s="11"/>
      <c r="B101" s="1"/>
      <c r="C101" s="1"/>
      <c r="D101" s="2"/>
      <c r="E101" s="41">
        <v>0.05</v>
      </c>
      <c r="F101" s="3">
        <f t="shared" si="11"/>
        <v>0</v>
      </c>
      <c r="G101" s="135"/>
      <c r="H101" s="2"/>
      <c r="I101" s="1"/>
      <c r="K101"/>
    </row>
    <row r="102" spans="1:11" ht="16" thickBot="1">
      <c r="A102" s="11"/>
      <c r="B102" s="1"/>
      <c r="C102" s="1"/>
      <c r="D102" s="2"/>
      <c r="E102" s="41">
        <v>0.05</v>
      </c>
      <c r="F102" s="3">
        <f t="shared" si="11"/>
        <v>0</v>
      </c>
      <c r="G102" s="135"/>
      <c r="H102" s="5"/>
      <c r="I102" s="4"/>
      <c r="K102"/>
    </row>
    <row r="103" spans="1:11" ht="16" thickBot="1">
      <c r="A103" s="8" t="s">
        <v>64</v>
      </c>
      <c r="B103" s="9"/>
      <c r="C103" s="9"/>
      <c r="D103" s="125">
        <f>SUM(D94:D102)</f>
        <v>0</v>
      </c>
      <c r="E103" s="125"/>
      <c r="F103" s="125">
        <f>SUM(F94:F102)</f>
        <v>0</v>
      </c>
      <c r="G103" s="131"/>
      <c r="H103" s="132">
        <f>J189</f>
        <v>40000</v>
      </c>
      <c r="I103" s="133">
        <f>D103-H103</f>
        <v>-40000</v>
      </c>
      <c r="K103"/>
    </row>
    <row r="104" spans="1:11">
      <c r="A104" s="11"/>
      <c r="B104" s="1"/>
      <c r="C104" s="1"/>
      <c r="D104" s="2"/>
      <c r="E104" s="41"/>
      <c r="F104" s="3"/>
      <c r="G104" s="135"/>
      <c r="H104" s="7"/>
      <c r="I104" s="6"/>
      <c r="K104"/>
    </row>
    <row r="105" spans="1:11">
      <c r="A105" s="89" t="s">
        <v>65</v>
      </c>
      <c r="B105" s="1"/>
      <c r="C105" s="1"/>
      <c r="D105" s="2"/>
      <c r="E105" s="41">
        <v>0.05</v>
      </c>
      <c r="F105" s="3">
        <f t="shared" ref="F105:F110" si="12">E105*D105</f>
        <v>0</v>
      </c>
      <c r="G105" s="135"/>
      <c r="H105" s="2"/>
      <c r="I105" s="1"/>
      <c r="K105"/>
    </row>
    <row r="106" spans="1:11">
      <c r="A106" s="11"/>
      <c r="B106" s="1"/>
      <c r="C106" s="1"/>
      <c r="D106" s="2"/>
      <c r="E106" s="41">
        <v>0.05</v>
      </c>
      <c r="F106" s="3">
        <f t="shared" si="12"/>
        <v>0</v>
      </c>
      <c r="G106" s="135"/>
      <c r="H106" s="2"/>
      <c r="I106" s="1"/>
      <c r="K106"/>
    </row>
    <row r="107" spans="1:11">
      <c r="A107" s="11"/>
      <c r="B107" s="1"/>
      <c r="C107" s="1"/>
      <c r="D107" s="2"/>
      <c r="E107" s="41">
        <v>0.05</v>
      </c>
      <c r="F107" s="3">
        <f t="shared" si="12"/>
        <v>0</v>
      </c>
      <c r="G107" s="135"/>
      <c r="H107" s="2"/>
      <c r="I107" s="1"/>
      <c r="K107"/>
    </row>
    <row r="108" spans="1:11">
      <c r="A108" s="11"/>
      <c r="B108" s="1"/>
      <c r="C108" s="1"/>
      <c r="D108" s="2"/>
      <c r="E108" s="41">
        <v>0.05</v>
      </c>
      <c r="F108" s="3">
        <f t="shared" si="12"/>
        <v>0</v>
      </c>
      <c r="G108" s="135"/>
      <c r="H108" s="2"/>
      <c r="I108" s="1"/>
      <c r="K108"/>
    </row>
    <row r="109" spans="1:11">
      <c r="A109" s="11"/>
      <c r="B109" s="1"/>
      <c r="C109" s="1"/>
      <c r="D109" s="2"/>
      <c r="E109" s="41">
        <v>0.05</v>
      </c>
      <c r="F109" s="3">
        <f t="shared" si="12"/>
        <v>0</v>
      </c>
      <c r="G109" s="135"/>
      <c r="H109" s="2"/>
      <c r="I109" s="1"/>
      <c r="K109"/>
    </row>
    <row r="110" spans="1:11" ht="16" thickBot="1">
      <c r="A110" s="13"/>
      <c r="B110" s="4"/>
      <c r="C110" s="4"/>
      <c r="D110" s="5"/>
      <c r="E110" s="118">
        <v>0.05</v>
      </c>
      <c r="F110" s="44">
        <f t="shared" si="12"/>
        <v>0</v>
      </c>
      <c r="G110" s="143"/>
      <c r="H110" s="5"/>
      <c r="I110" s="4"/>
      <c r="K110"/>
    </row>
    <row r="111" spans="1:11" ht="16" thickBot="1">
      <c r="A111" s="8" t="s">
        <v>66</v>
      </c>
      <c r="B111" s="9"/>
      <c r="C111" s="9"/>
      <c r="D111" s="10">
        <f>SUM(D105:D110)</f>
        <v>0</v>
      </c>
      <c r="E111" s="10"/>
      <c r="F111" s="10">
        <f>SUM(F105:F110)</f>
        <v>0</v>
      </c>
      <c r="G111" s="131"/>
      <c r="H111" s="132">
        <f>J185</f>
        <v>77600</v>
      </c>
      <c r="I111" s="133">
        <f>D111-H111</f>
        <v>-77600</v>
      </c>
      <c r="K111"/>
    </row>
    <row r="112" spans="1:11">
      <c r="A112" s="11"/>
      <c r="B112" s="1"/>
      <c r="C112" s="1"/>
      <c r="D112" s="2"/>
      <c r="E112" s="32"/>
      <c r="F112" s="3"/>
      <c r="G112" s="135"/>
      <c r="H112" s="7"/>
      <c r="I112" s="6"/>
      <c r="K112"/>
    </row>
    <row r="113" spans="1:11">
      <c r="A113" s="89" t="s">
        <v>67</v>
      </c>
      <c r="B113" s="1"/>
      <c r="C113" s="1"/>
      <c r="D113" s="2"/>
      <c r="E113" s="41">
        <v>0.05</v>
      </c>
      <c r="F113" s="3">
        <f t="shared" ref="F113:F118" si="13">E113*D113</f>
        <v>0</v>
      </c>
      <c r="G113" s="135"/>
      <c r="H113" s="2"/>
      <c r="I113" s="1"/>
      <c r="K113"/>
    </row>
    <row r="114" spans="1:11">
      <c r="A114" s="11"/>
      <c r="B114" s="1"/>
      <c r="C114" s="1"/>
      <c r="D114" s="2"/>
      <c r="E114" s="41">
        <v>0.05</v>
      </c>
      <c r="F114" s="3">
        <f t="shared" si="13"/>
        <v>0</v>
      </c>
      <c r="G114" s="135"/>
      <c r="H114" s="2"/>
      <c r="I114" s="1"/>
      <c r="K114"/>
    </row>
    <row r="115" spans="1:11">
      <c r="A115" s="11"/>
      <c r="B115" s="1"/>
      <c r="C115" s="1"/>
      <c r="D115" s="2"/>
      <c r="E115" s="41">
        <v>0.05</v>
      </c>
      <c r="F115" s="3">
        <f t="shared" si="13"/>
        <v>0</v>
      </c>
      <c r="G115" s="135"/>
      <c r="H115" s="2"/>
      <c r="I115" s="1"/>
      <c r="K115"/>
    </row>
    <row r="116" spans="1:11">
      <c r="A116" s="11"/>
      <c r="B116" s="1"/>
      <c r="C116" s="1"/>
      <c r="D116" s="2"/>
      <c r="E116" s="41">
        <v>0.05</v>
      </c>
      <c r="F116" s="3">
        <f t="shared" si="13"/>
        <v>0</v>
      </c>
      <c r="G116" s="135"/>
      <c r="H116" s="2"/>
      <c r="I116" s="1"/>
      <c r="K116"/>
    </row>
    <row r="117" spans="1:11">
      <c r="A117" s="11"/>
      <c r="B117" s="1"/>
      <c r="C117" s="1"/>
      <c r="D117" s="2"/>
      <c r="E117" s="41">
        <v>0.05</v>
      </c>
      <c r="F117" s="3">
        <f t="shared" si="13"/>
        <v>0</v>
      </c>
      <c r="G117" s="135"/>
      <c r="H117" s="2"/>
      <c r="I117" s="1"/>
      <c r="K117"/>
    </row>
    <row r="118" spans="1:11" ht="16" thickBot="1">
      <c r="A118" s="13"/>
      <c r="B118" s="4"/>
      <c r="C118" s="4"/>
      <c r="D118" s="5"/>
      <c r="E118" s="118">
        <v>0.05</v>
      </c>
      <c r="F118" s="44">
        <f t="shared" si="13"/>
        <v>0</v>
      </c>
      <c r="G118" s="143"/>
      <c r="H118" s="5"/>
      <c r="I118" s="4"/>
      <c r="K118"/>
    </row>
    <row r="119" spans="1:11" ht="16" thickBot="1">
      <c r="A119" s="8" t="s">
        <v>68</v>
      </c>
      <c r="B119" s="9"/>
      <c r="C119" s="9"/>
      <c r="D119" s="10">
        <f>SUM(D113:D118)</f>
        <v>0</v>
      </c>
      <c r="E119" s="10"/>
      <c r="F119" s="10">
        <f>SUM(F113:F118)</f>
        <v>0</v>
      </c>
      <c r="G119" s="131"/>
      <c r="H119" s="132">
        <f>J187</f>
        <v>15000</v>
      </c>
      <c r="I119" s="133">
        <f>D119-H119</f>
        <v>-15000</v>
      </c>
      <c r="K119"/>
    </row>
    <row r="120" spans="1:11">
      <c r="A120" s="11"/>
      <c r="B120" s="1"/>
      <c r="C120" s="1"/>
      <c r="D120" s="2"/>
      <c r="E120" s="32"/>
      <c r="F120" s="1"/>
      <c r="G120" s="135"/>
      <c r="H120" s="7"/>
      <c r="I120" s="6"/>
      <c r="K120"/>
    </row>
    <row r="121" spans="1:11">
      <c r="A121" s="89" t="s">
        <v>69</v>
      </c>
      <c r="B121" s="1"/>
      <c r="C121" s="1"/>
      <c r="D121" s="2"/>
      <c r="E121" s="41">
        <v>0.03</v>
      </c>
      <c r="F121" s="3">
        <f t="shared" ref="F121:F126" si="14">E121*D121</f>
        <v>0</v>
      </c>
      <c r="G121" s="135"/>
      <c r="H121" s="2"/>
      <c r="I121" s="1"/>
      <c r="K121"/>
    </row>
    <row r="122" spans="1:11">
      <c r="A122" s="11"/>
      <c r="B122" s="1"/>
      <c r="C122" s="1"/>
      <c r="D122" s="2"/>
      <c r="E122" s="41">
        <v>0.03</v>
      </c>
      <c r="F122" s="3">
        <f t="shared" si="14"/>
        <v>0</v>
      </c>
      <c r="G122" s="135"/>
      <c r="H122" s="2"/>
      <c r="I122" s="1"/>
      <c r="K122"/>
    </row>
    <row r="123" spans="1:11">
      <c r="A123" s="11"/>
      <c r="B123" s="1"/>
      <c r="C123" s="1"/>
      <c r="D123" s="2"/>
      <c r="E123" s="41">
        <v>0.03</v>
      </c>
      <c r="F123" s="3">
        <f t="shared" si="14"/>
        <v>0</v>
      </c>
      <c r="G123" s="135"/>
      <c r="H123" s="2"/>
      <c r="I123" s="1"/>
      <c r="K123"/>
    </row>
    <row r="124" spans="1:11">
      <c r="A124" s="11"/>
      <c r="B124" s="1"/>
      <c r="C124" s="1"/>
      <c r="D124" s="2"/>
      <c r="E124" s="41">
        <v>0.03</v>
      </c>
      <c r="F124" s="3">
        <f t="shared" si="14"/>
        <v>0</v>
      </c>
      <c r="G124" s="135"/>
      <c r="H124" s="2"/>
      <c r="I124" s="1"/>
      <c r="K124"/>
    </row>
    <row r="125" spans="1:11">
      <c r="A125" s="11"/>
      <c r="B125" s="1"/>
      <c r="C125" s="1"/>
      <c r="D125" s="2"/>
      <c r="E125" s="41">
        <v>0.03</v>
      </c>
      <c r="F125" s="3">
        <f t="shared" si="14"/>
        <v>0</v>
      </c>
      <c r="G125" s="135"/>
      <c r="H125" s="2"/>
      <c r="I125" s="1"/>
      <c r="K125"/>
    </row>
    <row r="126" spans="1:11" ht="16" thickBot="1">
      <c r="A126" s="13"/>
      <c r="B126" s="4"/>
      <c r="C126" s="4"/>
      <c r="D126" s="5"/>
      <c r="E126" s="41">
        <v>0.03</v>
      </c>
      <c r="F126" s="44">
        <f t="shared" si="14"/>
        <v>0</v>
      </c>
      <c r="G126" s="143"/>
      <c r="H126" s="5"/>
      <c r="I126" s="4"/>
      <c r="K126"/>
    </row>
    <row r="127" spans="1:11" ht="16" thickBot="1">
      <c r="A127" s="8" t="s">
        <v>70</v>
      </c>
      <c r="B127" s="9"/>
      <c r="C127" s="9"/>
      <c r="D127" s="10">
        <f>SUM(D121:D126)</f>
        <v>0</v>
      </c>
      <c r="E127" s="10"/>
      <c r="F127" s="10">
        <f>SUM(F121:F126)</f>
        <v>0</v>
      </c>
      <c r="G127" s="131"/>
      <c r="H127" s="132">
        <f>J211</f>
        <v>15000</v>
      </c>
      <c r="I127" s="133">
        <f>D127-H127</f>
        <v>-15000</v>
      </c>
      <c r="K127"/>
    </row>
    <row r="128" spans="1:11">
      <c r="A128" s="11"/>
      <c r="B128" s="1"/>
      <c r="C128" s="1"/>
      <c r="D128" s="2"/>
      <c r="E128" s="32"/>
      <c r="F128" s="1"/>
      <c r="G128" s="135"/>
      <c r="H128" s="7"/>
      <c r="I128" s="6"/>
      <c r="K128"/>
    </row>
    <row r="129" spans="1:11">
      <c r="A129" s="89" t="s">
        <v>71</v>
      </c>
      <c r="B129" s="1"/>
      <c r="C129" s="1"/>
      <c r="D129" s="2"/>
      <c r="E129" s="41">
        <v>0.05</v>
      </c>
      <c r="F129" s="3">
        <f t="shared" ref="F129:F134" si="15">E129*D129</f>
        <v>0</v>
      </c>
      <c r="G129" s="135"/>
      <c r="H129" s="2"/>
      <c r="I129" s="1"/>
      <c r="K129"/>
    </row>
    <row r="130" spans="1:11">
      <c r="A130" s="11"/>
      <c r="B130" s="1"/>
      <c r="C130" s="1"/>
      <c r="D130" s="2"/>
      <c r="E130" s="41">
        <v>0.05</v>
      </c>
      <c r="F130" s="3">
        <f t="shared" si="15"/>
        <v>0</v>
      </c>
      <c r="G130" s="135"/>
      <c r="H130" s="2"/>
      <c r="I130" s="1"/>
      <c r="K130"/>
    </row>
    <row r="131" spans="1:11">
      <c r="A131" s="11"/>
      <c r="B131" s="1"/>
      <c r="C131" s="1"/>
      <c r="D131" s="2"/>
      <c r="E131" s="41">
        <v>0.05</v>
      </c>
      <c r="F131" s="3">
        <f t="shared" si="15"/>
        <v>0</v>
      </c>
      <c r="G131" s="135"/>
      <c r="H131" s="2"/>
      <c r="I131" s="1"/>
      <c r="K131"/>
    </row>
    <row r="132" spans="1:11">
      <c r="A132" s="11"/>
      <c r="B132" s="1"/>
      <c r="C132" s="1"/>
      <c r="D132" s="2"/>
      <c r="E132" s="41">
        <v>0.05</v>
      </c>
      <c r="F132" s="3">
        <f t="shared" si="15"/>
        <v>0</v>
      </c>
      <c r="G132" s="135"/>
      <c r="H132" s="2"/>
      <c r="I132" s="1"/>
      <c r="K132"/>
    </row>
    <row r="133" spans="1:11">
      <c r="A133" s="11"/>
      <c r="B133" s="1"/>
      <c r="C133" s="1"/>
      <c r="D133" s="2"/>
      <c r="E133" s="41">
        <v>0.05</v>
      </c>
      <c r="F133" s="3">
        <f t="shared" si="15"/>
        <v>0</v>
      </c>
      <c r="G133" s="135"/>
      <c r="H133" s="2"/>
      <c r="I133" s="1"/>
      <c r="K133"/>
    </row>
    <row r="134" spans="1:11" ht="16" thickBot="1">
      <c r="A134" s="13"/>
      <c r="B134" s="4"/>
      <c r="C134" s="4"/>
      <c r="D134" s="5"/>
      <c r="E134" s="118">
        <v>0.05</v>
      </c>
      <c r="F134" s="44">
        <f t="shared" si="15"/>
        <v>0</v>
      </c>
      <c r="G134" s="143"/>
      <c r="H134" s="5"/>
      <c r="I134" s="4"/>
      <c r="K134"/>
    </row>
    <row r="135" spans="1:11" ht="16" thickBot="1">
      <c r="A135" s="8" t="s">
        <v>72</v>
      </c>
      <c r="B135" s="9"/>
      <c r="C135" s="9"/>
      <c r="D135" s="10">
        <f>SUM(D129:D134)</f>
        <v>0</v>
      </c>
      <c r="E135" s="10"/>
      <c r="F135" s="10">
        <f>SUM(F129:F134)</f>
        <v>0</v>
      </c>
      <c r="G135" s="131"/>
      <c r="H135" s="132">
        <f>J213</f>
        <v>100000</v>
      </c>
      <c r="I135" s="133">
        <f>D135-H135</f>
        <v>-100000</v>
      </c>
      <c r="K135"/>
    </row>
    <row r="136" spans="1:11">
      <c r="A136" s="11"/>
      <c r="B136" s="1"/>
      <c r="C136" s="1"/>
      <c r="D136" s="2"/>
      <c r="E136" s="32"/>
      <c r="F136" s="1"/>
      <c r="G136" s="135"/>
      <c r="H136" s="7"/>
      <c r="I136" s="6"/>
      <c r="K136"/>
    </row>
    <row r="137" spans="1:11">
      <c r="A137" s="89" t="s">
        <v>73</v>
      </c>
      <c r="B137" s="1"/>
      <c r="C137" s="1"/>
      <c r="D137" s="2"/>
      <c r="E137" s="41">
        <v>0.05</v>
      </c>
      <c r="F137" s="3">
        <f t="shared" ref="F137:F142" si="16">E137*D137</f>
        <v>0</v>
      </c>
      <c r="G137" s="135"/>
      <c r="H137" s="2"/>
      <c r="I137" s="1"/>
      <c r="K137"/>
    </row>
    <row r="138" spans="1:11">
      <c r="A138" s="11"/>
      <c r="B138" s="1"/>
      <c r="C138" s="1"/>
      <c r="D138" s="2"/>
      <c r="E138" s="41">
        <v>0.05</v>
      </c>
      <c r="F138" s="3">
        <f t="shared" si="16"/>
        <v>0</v>
      </c>
      <c r="G138" s="135"/>
      <c r="H138" s="2"/>
      <c r="I138" s="1"/>
      <c r="K138"/>
    </row>
    <row r="139" spans="1:11">
      <c r="A139" s="11"/>
      <c r="B139" s="1"/>
      <c r="C139" s="1"/>
      <c r="D139" s="2"/>
      <c r="E139" s="41">
        <v>0.05</v>
      </c>
      <c r="F139" s="3">
        <f t="shared" si="16"/>
        <v>0</v>
      </c>
      <c r="G139" s="135"/>
      <c r="H139" s="2"/>
      <c r="I139" s="1"/>
      <c r="K139"/>
    </row>
    <row r="140" spans="1:11">
      <c r="A140" s="11"/>
      <c r="B140" s="1"/>
      <c r="C140" s="1"/>
      <c r="D140" s="2"/>
      <c r="E140" s="41">
        <v>0.05</v>
      </c>
      <c r="F140" s="3">
        <f t="shared" si="16"/>
        <v>0</v>
      </c>
      <c r="G140" s="135"/>
      <c r="H140" s="2"/>
      <c r="I140" s="1"/>
      <c r="K140"/>
    </row>
    <row r="141" spans="1:11">
      <c r="A141" s="11"/>
      <c r="B141" s="1"/>
      <c r="C141" s="1"/>
      <c r="D141" s="2"/>
      <c r="E141" s="41">
        <v>0.05</v>
      </c>
      <c r="F141" s="3">
        <f t="shared" si="16"/>
        <v>0</v>
      </c>
      <c r="G141" s="135"/>
      <c r="H141" s="2"/>
      <c r="I141" s="1"/>
      <c r="K141"/>
    </row>
    <row r="142" spans="1:11" ht="16" thickBot="1">
      <c r="A142" s="13"/>
      <c r="B142" s="4"/>
      <c r="C142" s="4"/>
      <c r="D142" s="5"/>
      <c r="E142" s="118">
        <v>0.05</v>
      </c>
      <c r="F142" s="44">
        <f t="shared" si="16"/>
        <v>0</v>
      </c>
      <c r="G142" s="143"/>
      <c r="H142" s="5"/>
      <c r="I142" s="4"/>
      <c r="K142"/>
    </row>
    <row r="143" spans="1:11" ht="16" thickBot="1">
      <c r="A143" s="8" t="s">
        <v>74</v>
      </c>
      <c r="B143" s="9"/>
      <c r="C143" s="9"/>
      <c r="D143" s="10">
        <f>SUM(D137:D142)</f>
        <v>0</v>
      </c>
      <c r="E143" s="10"/>
      <c r="F143" s="10">
        <f>SUM(F137:F142)</f>
        <v>0</v>
      </c>
      <c r="G143" s="131"/>
      <c r="H143" s="132">
        <f>J217</f>
        <v>90000</v>
      </c>
      <c r="I143" s="133">
        <f>D143-H143</f>
        <v>-90000</v>
      </c>
      <c r="K143"/>
    </row>
    <row r="144" spans="1:11">
      <c r="A144" s="11"/>
      <c r="B144" s="1"/>
      <c r="C144" s="1"/>
      <c r="D144" s="2"/>
      <c r="E144" s="32"/>
      <c r="F144" s="1"/>
      <c r="G144" s="135"/>
      <c r="H144" s="7"/>
      <c r="I144" s="6"/>
      <c r="K144"/>
    </row>
    <row r="145" spans="1:16">
      <c r="A145" s="11"/>
      <c r="B145" s="1"/>
      <c r="C145" s="1"/>
      <c r="D145" s="2"/>
      <c r="E145" s="32"/>
      <c r="F145" s="1"/>
      <c r="G145" s="135"/>
      <c r="H145" s="2"/>
      <c r="I145" s="1"/>
      <c r="K145"/>
    </row>
    <row r="146" spans="1:16">
      <c r="A146" s="11"/>
      <c r="B146" s="1"/>
      <c r="C146" s="1"/>
      <c r="D146" s="2"/>
      <c r="E146" s="32"/>
      <c r="F146" s="1"/>
      <c r="G146" s="135"/>
      <c r="H146" s="2"/>
      <c r="I146" s="135"/>
      <c r="K146"/>
    </row>
    <row r="147" spans="1:16" ht="16" thickBot="1">
      <c r="A147" s="122" t="s">
        <v>75</v>
      </c>
      <c r="B147" s="123"/>
      <c r="C147" s="123"/>
      <c r="D147" s="124">
        <f>D143+D135+D127+D119+D111+D103+D92+D84</f>
        <v>0</v>
      </c>
      <c r="E147" s="124"/>
      <c r="F147" s="124">
        <f t="shared" ref="F147" si="17">F143+F135+F127+F119+F111+F103+F92+F84</f>
        <v>0</v>
      </c>
      <c r="G147" s="124"/>
      <c r="H147" s="124">
        <f>H143+H135+H127+H119+H111+H103+H92+H84</f>
        <v>477600</v>
      </c>
      <c r="I147" s="190">
        <f t="shared" ref="I147" si="18">I143+I135+I127+I119+I111+I103+I92+I84</f>
        <v>-477600</v>
      </c>
      <c r="K147"/>
    </row>
    <row r="148" spans="1:16" ht="16" thickBot="1"/>
    <row r="149" spans="1:16" s="87" customFormat="1" ht="32" thickBot="1">
      <c r="A149" s="278" t="s">
        <v>76</v>
      </c>
      <c r="B149" s="279"/>
      <c r="C149" s="279"/>
      <c r="D149" s="279"/>
      <c r="E149" s="279"/>
      <c r="F149" s="279"/>
      <c r="G149" s="279"/>
      <c r="H149" s="279"/>
      <c r="I149" s="280"/>
      <c r="J149" s="112"/>
      <c r="M149"/>
      <c r="N149"/>
      <c r="O149"/>
      <c r="P149"/>
    </row>
    <row r="150" spans="1:16" s="20" customFormat="1" ht="35.25" customHeight="1" thickBot="1">
      <c r="A150" s="25" t="s">
        <v>37</v>
      </c>
      <c r="B150" s="28" t="s">
        <v>38</v>
      </c>
      <c r="C150" s="30" t="s">
        <v>9</v>
      </c>
      <c r="D150" s="28" t="s">
        <v>3</v>
      </c>
      <c r="E150" s="30" t="s">
        <v>48</v>
      </c>
      <c r="F150" s="28" t="s">
        <v>49</v>
      </c>
      <c r="G150" s="150" t="s">
        <v>44</v>
      </c>
      <c r="H150" s="150" t="s">
        <v>7</v>
      </c>
      <c r="I150" s="29" t="s">
        <v>36</v>
      </c>
      <c r="J150"/>
      <c r="K150"/>
      <c r="L150"/>
      <c r="M150"/>
    </row>
    <row r="151" spans="1:16">
      <c r="A151" s="14"/>
      <c r="B151" s="6"/>
      <c r="C151" s="6"/>
      <c r="D151" s="7"/>
      <c r="E151" s="36"/>
      <c r="F151" s="16"/>
      <c r="G151" s="156"/>
      <c r="H151" s="7"/>
      <c r="I151" s="6"/>
      <c r="K151"/>
    </row>
    <row r="152" spans="1:16">
      <c r="A152" s="89" t="s">
        <v>77</v>
      </c>
      <c r="B152" s="1"/>
      <c r="C152" s="1"/>
      <c r="D152" s="2">
        <v>0</v>
      </c>
      <c r="E152" s="41">
        <v>0.05</v>
      </c>
      <c r="F152" s="3">
        <f t="shared" ref="F152:F157" si="19">E152*D152</f>
        <v>0</v>
      </c>
      <c r="G152" s="135"/>
      <c r="H152" s="2"/>
      <c r="I152" s="1"/>
      <c r="K152"/>
    </row>
    <row r="153" spans="1:16">
      <c r="A153" s="11"/>
      <c r="B153" s="1"/>
      <c r="C153" s="1"/>
      <c r="D153" s="2"/>
      <c r="E153" s="41">
        <v>0.05</v>
      </c>
      <c r="F153" s="3">
        <f t="shared" si="19"/>
        <v>0</v>
      </c>
      <c r="G153" s="135"/>
      <c r="H153" s="2"/>
      <c r="I153" s="1"/>
      <c r="K153"/>
    </row>
    <row r="154" spans="1:16">
      <c r="A154" s="11"/>
      <c r="B154" s="1"/>
      <c r="C154" s="1"/>
      <c r="D154" s="2"/>
      <c r="E154" s="41">
        <v>0.05</v>
      </c>
      <c r="F154" s="3">
        <f t="shared" si="19"/>
        <v>0</v>
      </c>
      <c r="G154" s="135"/>
      <c r="H154" s="2"/>
      <c r="I154" s="1"/>
      <c r="K154"/>
    </row>
    <row r="155" spans="1:16">
      <c r="A155" s="11"/>
      <c r="B155" s="1"/>
      <c r="C155" s="1"/>
      <c r="D155" s="2"/>
      <c r="E155" s="41">
        <v>0.05</v>
      </c>
      <c r="F155" s="3">
        <f t="shared" si="19"/>
        <v>0</v>
      </c>
      <c r="G155" s="135"/>
      <c r="H155" s="2"/>
      <c r="I155" s="1"/>
      <c r="K155"/>
    </row>
    <row r="156" spans="1:16">
      <c r="A156" s="11"/>
      <c r="B156" s="1"/>
      <c r="C156" s="1"/>
      <c r="D156" s="2"/>
      <c r="E156" s="41">
        <v>0.05</v>
      </c>
      <c r="F156" s="3">
        <f t="shared" si="19"/>
        <v>0</v>
      </c>
      <c r="G156" s="135"/>
      <c r="H156" s="2"/>
      <c r="I156" s="1"/>
      <c r="K156"/>
    </row>
    <row r="157" spans="1:16" ht="16" thickBot="1">
      <c r="A157" s="13"/>
      <c r="B157" s="4"/>
      <c r="C157" s="4"/>
      <c r="D157" s="5"/>
      <c r="E157" s="118">
        <v>0.05</v>
      </c>
      <c r="F157" s="44">
        <f t="shared" si="19"/>
        <v>0</v>
      </c>
      <c r="G157" s="143"/>
      <c r="H157" s="5"/>
      <c r="I157" s="4"/>
      <c r="K157"/>
    </row>
    <row r="158" spans="1:16" ht="16" thickBot="1">
      <c r="A158" s="8" t="s">
        <v>78</v>
      </c>
      <c r="B158" s="9"/>
      <c r="C158" s="9"/>
      <c r="D158" s="10">
        <f>SUM(D152:D157)</f>
        <v>0</v>
      </c>
      <c r="E158" s="10"/>
      <c r="F158" s="10">
        <f t="shared" ref="F158" si="20">SUM(F152:F157)</f>
        <v>0</v>
      </c>
      <c r="G158" s="131"/>
      <c r="H158" s="132">
        <f>J201</f>
        <v>30000</v>
      </c>
      <c r="I158" s="133">
        <f>D158-H158</f>
        <v>-30000</v>
      </c>
      <c r="K158"/>
    </row>
    <row r="159" spans="1:16">
      <c r="A159" s="11"/>
      <c r="B159" s="1"/>
      <c r="C159" s="1"/>
      <c r="D159" s="2"/>
      <c r="E159" s="32"/>
      <c r="F159" s="1"/>
      <c r="G159" s="135"/>
      <c r="H159" s="7"/>
      <c r="I159" s="6"/>
      <c r="K159"/>
    </row>
    <row r="160" spans="1:16">
      <c r="A160" s="89" t="s">
        <v>79</v>
      </c>
      <c r="B160" s="1"/>
      <c r="C160" s="1"/>
      <c r="D160" s="2"/>
      <c r="E160" s="41">
        <v>0.05</v>
      </c>
      <c r="F160" s="3">
        <f t="shared" ref="F160:F165" si="21">E160*D160</f>
        <v>0</v>
      </c>
      <c r="G160" s="135"/>
      <c r="H160" s="2"/>
      <c r="I160" s="1"/>
      <c r="K160"/>
    </row>
    <row r="161" spans="1:11">
      <c r="A161" s="11"/>
      <c r="B161" s="1"/>
      <c r="C161" s="1"/>
      <c r="D161" s="2"/>
      <c r="E161" s="41">
        <v>0.05</v>
      </c>
      <c r="F161" s="3">
        <f t="shared" si="21"/>
        <v>0</v>
      </c>
      <c r="G161" s="135"/>
      <c r="H161" s="2"/>
      <c r="I161" s="1"/>
      <c r="K161"/>
    </row>
    <row r="162" spans="1:11">
      <c r="A162" s="11"/>
      <c r="B162" s="1"/>
      <c r="C162" s="1"/>
      <c r="D162" s="2"/>
      <c r="E162" s="41">
        <v>0.05</v>
      </c>
      <c r="F162" s="3">
        <f t="shared" si="21"/>
        <v>0</v>
      </c>
      <c r="G162" s="135"/>
      <c r="H162" s="2"/>
      <c r="I162" s="1"/>
      <c r="K162"/>
    </row>
    <row r="163" spans="1:11">
      <c r="A163" s="11"/>
      <c r="B163" s="1"/>
      <c r="C163" s="1"/>
      <c r="D163" s="2"/>
      <c r="E163" s="41">
        <v>0.05</v>
      </c>
      <c r="F163" s="3">
        <f t="shared" si="21"/>
        <v>0</v>
      </c>
      <c r="G163" s="135"/>
      <c r="H163" s="2"/>
      <c r="I163" s="1"/>
      <c r="K163"/>
    </row>
    <row r="164" spans="1:11">
      <c r="A164" s="11"/>
      <c r="B164" s="1"/>
      <c r="C164" s="1"/>
      <c r="D164" s="2"/>
      <c r="E164" s="41">
        <v>0.05</v>
      </c>
      <c r="F164" s="3">
        <f t="shared" si="21"/>
        <v>0</v>
      </c>
      <c r="G164" s="135"/>
      <c r="H164" s="2"/>
      <c r="I164" s="1"/>
      <c r="K164"/>
    </row>
    <row r="165" spans="1:11" ht="16" thickBot="1">
      <c r="A165" s="13"/>
      <c r="B165" s="4"/>
      <c r="C165" s="4"/>
      <c r="D165" s="5"/>
      <c r="E165" s="118">
        <v>0.05</v>
      </c>
      <c r="F165" s="44">
        <f t="shared" si="21"/>
        <v>0</v>
      </c>
      <c r="G165" s="143"/>
      <c r="H165" s="5"/>
      <c r="I165" s="4"/>
      <c r="K165"/>
    </row>
    <row r="166" spans="1:11" ht="16" thickBot="1">
      <c r="A166" s="8" t="s">
        <v>80</v>
      </c>
      <c r="B166" s="9"/>
      <c r="C166" s="9"/>
      <c r="D166" s="10">
        <f>SUM(D160:D165)</f>
        <v>0</v>
      </c>
      <c r="E166" s="10"/>
      <c r="F166" s="10">
        <f t="shared" ref="F166" si="22">SUM(F160:F165)</f>
        <v>0</v>
      </c>
      <c r="G166" s="131"/>
      <c r="H166" s="132">
        <f>J205</f>
        <v>25000</v>
      </c>
      <c r="I166" s="133">
        <f>D166-H166</f>
        <v>-25000</v>
      </c>
      <c r="K166"/>
    </row>
    <row r="167" spans="1:11">
      <c r="A167" s="11"/>
      <c r="B167" s="1"/>
      <c r="C167" s="1"/>
      <c r="D167" s="2"/>
      <c r="E167" s="32"/>
      <c r="F167" s="1"/>
      <c r="G167" s="135"/>
      <c r="H167" s="7"/>
      <c r="I167" s="6"/>
      <c r="K167"/>
    </row>
    <row r="168" spans="1:11">
      <c r="A168" s="89" t="s">
        <v>81</v>
      </c>
      <c r="B168" s="1"/>
      <c r="C168" s="1"/>
      <c r="D168" s="2"/>
      <c r="E168" s="41">
        <v>0.05</v>
      </c>
      <c r="F168" s="3">
        <f t="shared" ref="F168:F173" si="23">E168*D168</f>
        <v>0</v>
      </c>
      <c r="G168" s="135"/>
      <c r="H168" s="2"/>
      <c r="I168" s="1"/>
      <c r="K168"/>
    </row>
    <row r="169" spans="1:11">
      <c r="A169" s="11"/>
      <c r="B169" s="1"/>
      <c r="C169" s="1"/>
      <c r="D169" s="2"/>
      <c r="E169" s="41">
        <v>0.05</v>
      </c>
      <c r="F169" s="3">
        <f t="shared" si="23"/>
        <v>0</v>
      </c>
      <c r="G169" s="135"/>
      <c r="H169" s="2"/>
      <c r="I169" s="1"/>
      <c r="K169"/>
    </row>
    <row r="170" spans="1:11">
      <c r="A170" s="11"/>
      <c r="B170" s="1"/>
      <c r="C170" s="1"/>
      <c r="D170" s="2"/>
      <c r="E170" s="41">
        <v>0.05</v>
      </c>
      <c r="F170" s="3">
        <f t="shared" si="23"/>
        <v>0</v>
      </c>
      <c r="G170" s="135"/>
      <c r="H170" s="2"/>
      <c r="I170" s="1"/>
      <c r="K170"/>
    </row>
    <row r="171" spans="1:11">
      <c r="A171" s="11"/>
      <c r="B171" s="1"/>
      <c r="C171" s="1"/>
      <c r="D171" s="2"/>
      <c r="E171" s="41">
        <v>0.05</v>
      </c>
      <c r="F171" s="3">
        <f t="shared" si="23"/>
        <v>0</v>
      </c>
      <c r="G171" s="135"/>
      <c r="H171" s="2"/>
      <c r="I171" s="1"/>
      <c r="K171"/>
    </row>
    <row r="172" spans="1:11">
      <c r="A172" s="11"/>
      <c r="B172" s="1"/>
      <c r="C172" s="1"/>
      <c r="D172" s="2"/>
      <c r="E172" s="41">
        <v>0.05</v>
      </c>
      <c r="F172" s="3">
        <f t="shared" si="23"/>
        <v>0</v>
      </c>
      <c r="G172" s="135"/>
      <c r="H172" s="2"/>
      <c r="I172" s="1"/>
      <c r="K172"/>
    </row>
    <row r="173" spans="1:11" ht="16" thickBot="1">
      <c r="A173" s="13"/>
      <c r="B173" s="4"/>
      <c r="C173" s="4"/>
      <c r="D173" s="5"/>
      <c r="E173" s="118">
        <v>0.05</v>
      </c>
      <c r="F173" s="44">
        <f t="shared" si="23"/>
        <v>0</v>
      </c>
      <c r="G173" s="143"/>
      <c r="H173" s="2"/>
      <c r="I173" s="1"/>
      <c r="K173"/>
    </row>
    <row r="174" spans="1:11" ht="16" thickBot="1">
      <c r="A174" s="8" t="s">
        <v>82</v>
      </c>
      <c r="B174" s="9"/>
      <c r="C174" s="9"/>
      <c r="D174" s="10">
        <f>SUM(D168:D173)</f>
        <v>0</v>
      </c>
      <c r="E174" s="10"/>
      <c r="F174" s="10">
        <f t="shared" ref="F174" si="24">SUM(F168:F173)</f>
        <v>0</v>
      </c>
      <c r="G174" s="10"/>
      <c r="H174" s="10">
        <f>SUM(H168:H173)</f>
        <v>0</v>
      </c>
      <c r="I174" s="159">
        <f>SUM(I168:I173)</f>
        <v>0</v>
      </c>
      <c r="K174"/>
    </row>
    <row r="175" spans="1:11">
      <c r="A175" s="19"/>
      <c r="B175" s="129"/>
      <c r="C175" s="129"/>
      <c r="D175" s="130"/>
      <c r="E175" s="130"/>
      <c r="F175" s="130"/>
      <c r="G175" s="158"/>
      <c r="H175" s="7"/>
      <c r="I175" s="6"/>
      <c r="K175"/>
    </row>
    <row r="176" spans="1:11" ht="16" thickBot="1">
      <c r="A176" s="13"/>
      <c r="B176" s="4"/>
      <c r="C176" s="4"/>
      <c r="D176" s="5"/>
      <c r="E176" s="33"/>
      <c r="F176" s="4"/>
      <c r="G176" s="1"/>
      <c r="H176" s="2"/>
      <c r="I176" s="1"/>
      <c r="K176"/>
    </row>
    <row r="177" spans="1:12" ht="16" thickBot="1">
      <c r="A177" s="119" t="s">
        <v>83</v>
      </c>
      <c r="B177" s="120"/>
      <c r="C177" s="120"/>
      <c r="D177" s="121">
        <f t="shared" ref="D177:F177" si="25">D166+D158+D174</f>
        <v>0</v>
      </c>
      <c r="E177" s="121">
        <f t="shared" si="25"/>
        <v>0</v>
      </c>
      <c r="F177" s="121">
        <f t="shared" si="25"/>
        <v>0</v>
      </c>
      <c r="G177" s="121"/>
      <c r="H177" s="121">
        <f t="shared" ref="H177:I177" si="26">H166+H158+H174</f>
        <v>55000</v>
      </c>
      <c r="I177" s="163">
        <f t="shared" si="26"/>
        <v>-55000</v>
      </c>
      <c r="K177"/>
    </row>
    <row r="178" spans="1:12">
      <c r="A178" s="112"/>
      <c r="B178" s="112"/>
      <c r="C178" s="112"/>
      <c r="D178" s="162"/>
      <c r="E178" s="162"/>
      <c r="F178" s="162"/>
      <c r="G178" s="162"/>
      <c r="H178" s="162"/>
      <c r="I178" s="162"/>
      <c r="J178" s="162"/>
      <c r="K178" s="162"/>
      <c r="L178" s="162"/>
    </row>
    <row r="179" spans="1:12" ht="16" thickBot="1">
      <c r="A179" s="112"/>
      <c r="B179" s="112"/>
      <c r="C179" s="112"/>
      <c r="D179" s="162"/>
      <c r="E179" s="162"/>
      <c r="F179" s="162"/>
      <c r="G179" s="162"/>
      <c r="H179" s="162"/>
      <c r="I179" s="162"/>
      <c r="J179" s="162"/>
      <c r="K179" s="162"/>
      <c r="L179" s="162"/>
    </row>
    <row r="180" spans="1:12" ht="16" thickBot="1">
      <c r="A180" s="119" t="s">
        <v>84</v>
      </c>
      <c r="B180" s="120"/>
      <c r="C180" s="120"/>
      <c r="D180" s="121">
        <f>D177+D147+D73+D26</f>
        <v>0</v>
      </c>
      <c r="E180" s="121">
        <f t="shared" ref="E180:G180" si="27">E177+E147+E73+E26</f>
        <v>0</v>
      </c>
      <c r="F180" s="121">
        <f t="shared" si="27"/>
        <v>0</v>
      </c>
      <c r="G180" s="121">
        <f t="shared" si="27"/>
        <v>0</v>
      </c>
      <c r="H180" s="121" t="e">
        <f>H177+H147+H73+#REF!</f>
        <v>#REF!</v>
      </c>
      <c r="I180" s="163">
        <f>I177+I147+I73+H26</f>
        <v>-732600</v>
      </c>
      <c r="J180" s="162"/>
      <c r="K180"/>
    </row>
    <row r="181" spans="1:12">
      <c r="K181"/>
    </row>
    <row r="182" spans="1:12">
      <c r="A182" s="35" t="s">
        <v>2</v>
      </c>
      <c r="B182" s="35" t="s">
        <v>3</v>
      </c>
      <c r="C182" s="35"/>
      <c r="D182" s="35" t="s">
        <v>5</v>
      </c>
      <c r="E182" s="35"/>
      <c r="F182" s="35" t="s">
        <v>7</v>
      </c>
      <c r="G182" s="35" t="s">
        <v>8</v>
      </c>
      <c r="I182" s="202" t="s">
        <v>9</v>
      </c>
      <c r="J182" s="203" t="s">
        <v>3</v>
      </c>
      <c r="K182"/>
    </row>
    <row r="183" spans="1:12" ht="15" customHeight="1">
      <c r="A183" s="18"/>
      <c r="B183" s="34">
        <f>D26</f>
        <v>0</v>
      </c>
      <c r="C183" s="34"/>
      <c r="D183" s="34">
        <f>G26</f>
        <v>0</v>
      </c>
      <c r="E183" s="34"/>
      <c r="F183" s="3">
        <f>H26</f>
        <v>700000</v>
      </c>
      <c r="G183" s="109">
        <f>I26</f>
        <v>-700000</v>
      </c>
      <c r="I183" s="272" t="s">
        <v>11</v>
      </c>
      <c r="J183" s="273">
        <v>700000</v>
      </c>
      <c r="K183"/>
    </row>
    <row r="184" spans="1:12" ht="15" customHeight="1">
      <c r="A184" s="18"/>
      <c r="B184" s="18"/>
      <c r="C184" s="1"/>
      <c r="D184" s="1"/>
      <c r="E184" s="1"/>
      <c r="F184" s="1"/>
      <c r="G184" s="1"/>
      <c r="I184" s="272"/>
      <c r="J184" s="273"/>
      <c r="K184"/>
    </row>
    <row r="185" spans="1:12" ht="15" customHeight="1">
      <c r="A185" s="46" t="s">
        <v>13</v>
      </c>
      <c r="B185" s="46" t="s">
        <v>3</v>
      </c>
      <c r="C185" s="46"/>
      <c r="D185" s="46" t="s">
        <v>5</v>
      </c>
      <c r="E185" s="46"/>
      <c r="F185" s="46" t="s">
        <v>7</v>
      </c>
      <c r="G185" s="46" t="s">
        <v>8</v>
      </c>
      <c r="I185" s="272" t="s">
        <v>14</v>
      </c>
      <c r="J185" s="273">
        <v>77600</v>
      </c>
      <c r="K185"/>
    </row>
    <row r="186" spans="1:12" ht="15" customHeight="1">
      <c r="A186" s="18"/>
      <c r="B186" s="34">
        <f>D73</f>
        <v>0</v>
      </c>
      <c r="C186" s="3"/>
      <c r="D186" s="3">
        <f>F73</f>
        <v>0</v>
      </c>
      <c r="E186" s="3"/>
      <c r="F186" s="3">
        <f>H73</f>
        <v>900000</v>
      </c>
      <c r="G186" s="3">
        <f>I73</f>
        <v>-900000</v>
      </c>
      <c r="I186" s="272"/>
      <c r="J186" s="273"/>
      <c r="K186"/>
    </row>
    <row r="187" spans="1:12" ht="15" customHeight="1">
      <c r="A187" s="18"/>
      <c r="B187" s="18"/>
      <c r="C187" s="1"/>
      <c r="D187" s="1"/>
      <c r="E187" s="1"/>
      <c r="F187" s="1"/>
      <c r="G187" s="1"/>
      <c r="I187" s="272" t="s">
        <v>15</v>
      </c>
      <c r="J187" s="273">
        <v>15000</v>
      </c>
      <c r="K187"/>
    </row>
    <row r="188" spans="1:12" ht="15" customHeight="1">
      <c r="A188" s="47" t="s">
        <v>16</v>
      </c>
      <c r="B188" s="47" t="s">
        <v>3</v>
      </c>
      <c r="C188" s="47"/>
      <c r="D188" s="47" t="s">
        <v>5</v>
      </c>
      <c r="E188" s="47"/>
      <c r="F188" s="47" t="s">
        <v>7</v>
      </c>
      <c r="G188" s="47" t="s">
        <v>8</v>
      </c>
      <c r="I188" s="272"/>
      <c r="J188" s="273"/>
      <c r="K188"/>
    </row>
    <row r="189" spans="1:12" ht="15" customHeight="1">
      <c r="A189" s="18"/>
      <c r="B189" s="34">
        <f>D147</f>
        <v>0</v>
      </c>
      <c r="C189" s="3"/>
      <c r="D189" s="3">
        <f>F147</f>
        <v>0</v>
      </c>
      <c r="E189" s="3"/>
      <c r="F189" s="3">
        <f>H147</f>
        <v>477600</v>
      </c>
      <c r="G189" s="3">
        <f>I147</f>
        <v>-477600</v>
      </c>
      <c r="I189" s="272" t="s">
        <v>17</v>
      </c>
      <c r="J189" s="273">
        <v>40000</v>
      </c>
      <c r="K189"/>
    </row>
    <row r="190" spans="1:12" ht="15" customHeight="1">
      <c r="A190" s="1"/>
      <c r="B190" s="1"/>
      <c r="C190" s="1"/>
      <c r="D190" s="1"/>
      <c r="E190" s="1"/>
      <c r="F190" s="1"/>
      <c r="G190" s="1"/>
      <c r="I190" s="272"/>
      <c r="J190" s="273"/>
      <c r="K190"/>
    </row>
    <row r="191" spans="1:12" ht="15" customHeight="1">
      <c r="A191" s="38" t="s">
        <v>18</v>
      </c>
      <c r="B191" s="38" t="s">
        <v>3</v>
      </c>
      <c r="C191" s="38"/>
      <c r="D191" s="38" t="s">
        <v>5</v>
      </c>
      <c r="E191" s="38"/>
      <c r="F191" s="38" t="s">
        <v>19</v>
      </c>
      <c r="G191" s="38" t="s">
        <v>8</v>
      </c>
      <c r="I191" s="272" t="s">
        <v>20</v>
      </c>
      <c r="J191" s="273">
        <v>50000</v>
      </c>
      <c r="K191"/>
    </row>
    <row r="192" spans="1:12" ht="15" customHeight="1">
      <c r="A192" s="1"/>
      <c r="B192" s="3">
        <f>D177</f>
        <v>0</v>
      </c>
      <c r="C192" s="3"/>
      <c r="D192" s="3">
        <f>F177</f>
        <v>0</v>
      </c>
      <c r="E192" s="3"/>
      <c r="F192" s="3">
        <f>H177</f>
        <v>55000</v>
      </c>
      <c r="G192" s="3">
        <f>I177</f>
        <v>-55000</v>
      </c>
      <c r="I192" s="272"/>
      <c r="J192" s="273"/>
      <c r="K192"/>
    </row>
    <row r="193" spans="1:11" ht="15" customHeight="1">
      <c r="A193" s="1"/>
      <c r="B193" s="1"/>
      <c r="C193" s="1"/>
      <c r="D193" s="1"/>
      <c r="E193" s="1"/>
      <c r="F193" s="1"/>
      <c r="G193" s="1"/>
      <c r="I193" s="272" t="s">
        <v>21</v>
      </c>
      <c r="J193" s="273">
        <v>800000</v>
      </c>
      <c r="K193"/>
    </row>
    <row r="194" spans="1:11" ht="15.75" customHeight="1">
      <c r="A194" s="106" t="s">
        <v>206</v>
      </c>
      <c r="B194" s="107" t="s">
        <v>3</v>
      </c>
      <c r="C194" s="107"/>
      <c r="D194" s="107" t="s">
        <v>5</v>
      </c>
      <c r="E194" s="107"/>
      <c r="F194" s="107" t="s">
        <v>7</v>
      </c>
      <c r="G194" s="107" t="s">
        <v>8</v>
      </c>
      <c r="I194" s="272"/>
      <c r="J194" s="273"/>
      <c r="K194"/>
    </row>
    <row r="195" spans="1:11" s="45" customFormat="1" ht="15.75" customHeight="1">
      <c r="A195" s="106" t="s">
        <v>23</v>
      </c>
      <c r="B195" s="108">
        <f>B189+B186+B183+B192</f>
        <v>0</v>
      </c>
      <c r="C195" s="108"/>
      <c r="D195" s="108">
        <f>D189+D186+D183+D192</f>
        <v>0</v>
      </c>
      <c r="E195" s="108"/>
      <c r="F195" s="108">
        <f t="shared" ref="F195:G195" si="28">F189+F186+F183+F192</f>
        <v>2132600</v>
      </c>
      <c r="G195" s="108">
        <f t="shared" si="28"/>
        <v>-2132600</v>
      </c>
      <c r="I195" s="272" t="s">
        <v>85</v>
      </c>
      <c r="J195" s="273">
        <v>50000</v>
      </c>
    </row>
    <row r="196" spans="1:11" ht="15" customHeight="1">
      <c r="I196" s="272"/>
      <c r="J196" s="273"/>
      <c r="K196"/>
    </row>
    <row r="197" spans="1:11" ht="15" customHeight="1">
      <c r="I197" s="272" t="s">
        <v>86</v>
      </c>
      <c r="J197" s="273">
        <v>30000</v>
      </c>
      <c r="K197"/>
    </row>
    <row r="198" spans="1:11" ht="15" customHeight="1">
      <c r="A198" s="198"/>
      <c r="I198" s="272"/>
      <c r="J198" s="273"/>
      <c r="K198"/>
    </row>
    <row r="199" spans="1:11" ht="15" customHeight="1">
      <c r="I199" s="275" t="s">
        <v>88</v>
      </c>
      <c r="J199" s="273">
        <v>50000</v>
      </c>
      <c r="K199"/>
    </row>
    <row r="200" spans="1:11" ht="15" customHeight="1">
      <c r="B200" s="192"/>
      <c r="D200" s="192"/>
      <c r="I200" s="275"/>
      <c r="J200" s="273"/>
      <c r="K200"/>
    </row>
    <row r="201" spans="1:11" ht="15" customHeight="1">
      <c r="B201" s="192"/>
      <c r="D201" s="192"/>
      <c r="I201" s="272" t="s">
        <v>92</v>
      </c>
      <c r="J201" s="273">
        <v>30000</v>
      </c>
      <c r="K201"/>
    </row>
    <row r="202" spans="1:11" ht="15" customHeight="1">
      <c r="B202" s="111"/>
      <c r="D202" s="192"/>
      <c r="I202" s="272"/>
      <c r="J202" s="273"/>
      <c r="K202"/>
    </row>
    <row r="203" spans="1:11" ht="15" customHeight="1">
      <c r="I203" s="275" t="s">
        <v>93</v>
      </c>
      <c r="J203" s="273">
        <v>20000</v>
      </c>
      <c r="K203"/>
    </row>
    <row r="204" spans="1:11" ht="15" customHeight="1">
      <c r="D204" s="111"/>
      <c r="I204" s="275"/>
      <c r="J204" s="273"/>
      <c r="K204"/>
    </row>
    <row r="205" spans="1:11" ht="15" customHeight="1">
      <c r="D205" s="111"/>
      <c r="I205" s="272" t="s">
        <v>96</v>
      </c>
      <c r="J205" s="273">
        <v>25000</v>
      </c>
      <c r="K205"/>
    </row>
    <row r="206" spans="1:11" ht="15" customHeight="1">
      <c r="I206" s="272"/>
      <c r="J206" s="273"/>
      <c r="K206"/>
    </row>
    <row r="207" spans="1:11" ht="15" customHeight="1">
      <c r="D207" s="111"/>
      <c r="I207" s="272" t="s">
        <v>60</v>
      </c>
      <c r="J207" s="273">
        <v>90000</v>
      </c>
      <c r="K207"/>
    </row>
    <row r="208" spans="1:11" ht="15" customHeight="1">
      <c r="I208" s="272"/>
      <c r="J208" s="273"/>
      <c r="K208"/>
    </row>
    <row r="209" spans="1:11" ht="15" customHeight="1">
      <c r="I209" s="275" t="s">
        <v>98</v>
      </c>
      <c r="J209" s="273">
        <v>30000</v>
      </c>
      <c r="K209"/>
    </row>
    <row r="210" spans="1:11" ht="15" customHeight="1">
      <c r="I210" s="275"/>
      <c r="J210" s="273"/>
      <c r="K210"/>
    </row>
    <row r="211" spans="1:11" s="110" customFormat="1" ht="15" customHeight="1">
      <c r="A211"/>
      <c r="B211"/>
      <c r="C211"/>
      <c r="D211"/>
      <c r="E211"/>
      <c r="F211"/>
      <c r="I211" s="272" t="s">
        <v>99</v>
      </c>
      <c r="J211" s="273">
        <v>15000</v>
      </c>
    </row>
    <row r="212" spans="1:11" s="110" customFormat="1" ht="15" customHeight="1">
      <c r="A212"/>
      <c r="B212"/>
      <c r="C212"/>
      <c r="D212"/>
      <c r="E212"/>
      <c r="F212"/>
      <c r="I212" s="272"/>
      <c r="J212" s="273"/>
    </row>
    <row r="213" spans="1:11" s="110" customFormat="1" ht="15" customHeight="1">
      <c r="A213"/>
      <c r="B213"/>
      <c r="C213"/>
      <c r="D213"/>
      <c r="E213"/>
      <c r="F213"/>
      <c r="I213" s="272" t="s">
        <v>100</v>
      </c>
      <c r="J213" s="273">
        <v>100000</v>
      </c>
    </row>
    <row r="214" spans="1:11" s="110" customFormat="1" ht="15" customHeight="1">
      <c r="A214"/>
      <c r="B214"/>
      <c r="C214"/>
      <c r="D214"/>
      <c r="E214"/>
      <c r="F214"/>
      <c r="I214" s="272"/>
      <c r="J214" s="273"/>
    </row>
    <row r="215" spans="1:11" s="110" customFormat="1" ht="15" customHeight="1">
      <c r="A215"/>
      <c r="B215"/>
      <c r="C215"/>
      <c r="D215"/>
      <c r="E215"/>
      <c r="F215"/>
      <c r="I215" s="272" t="s">
        <v>101</v>
      </c>
      <c r="J215" s="273">
        <v>20000</v>
      </c>
    </row>
    <row r="216" spans="1:11" s="110" customFormat="1" ht="15" customHeight="1">
      <c r="A216"/>
      <c r="B216"/>
      <c r="C216"/>
      <c r="D216"/>
      <c r="E216"/>
      <c r="F216"/>
      <c r="I216" s="272"/>
      <c r="J216" s="273"/>
    </row>
    <row r="217" spans="1:11" s="110" customFormat="1" ht="15" customHeight="1">
      <c r="A217"/>
      <c r="B217"/>
      <c r="C217"/>
      <c r="D217"/>
      <c r="E217"/>
      <c r="F217"/>
      <c r="I217" s="272" t="s">
        <v>102</v>
      </c>
      <c r="J217" s="273">
        <v>90000</v>
      </c>
    </row>
    <row r="218" spans="1:11" s="110" customFormat="1" ht="15" customHeight="1">
      <c r="A218"/>
      <c r="B218"/>
      <c r="C218"/>
      <c r="D218"/>
      <c r="E218"/>
      <c r="F218"/>
      <c r="I218" s="272"/>
      <c r="J218" s="273"/>
    </row>
    <row r="219" spans="1:11">
      <c r="K219"/>
    </row>
    <row r="220" spans="1:11" s="110" customFormat="1">
      <c r="A220"/>
      <c r="B220"/>
      <c r="C220"/>
      <c r="D220"/>
      <c r="E220"/>
      <c r="F220"/>
      <c r="I220"/>
      <c r="J220" s="111">
        <f>SUM(J183:J218)</f>
        <v>2232600</v>
      </c>
    </row>
    <row r="221" spans="1:11">
      <c r="K221"/>
    </row>
  </sheetData>
  <mergeCells count="42">
    <mergeCell ref="I215:I216"/>
    <mergeCell ref="J215:J216"/>
    <mergeCell ref="I217:I218"/>
    <mergeCell ref="J217:J218"/>
    <mergeCell ref="I211:I212"/>
    <mergeCell ref="J211:J212"/>
    <mergeCell ref="I213:I214"/>
    <mergeCell ref="J213:J214"/>
    <mergeCell ref="I207:I208"/>
    <mergeCell ref="J207:J208"/>
    <mergeCell ref="I209:I210"/>
    <mergeCell ref="J209:J210"/>
    <mergeCell ref="I203:I204"/>
    <mergeCell ref="J203:J204"/>
    <mergeCell ref="I205:I206"/>
    <mergeCell ref="J205:J206"/>
    <mergeCell ref="I199:I200"/>
    <mergeCell ref="J199:J200"/>
    <mergeCell ref="I201:I202"/>
    <mergeCell ref="J201:J202"/>
    <mergeCell ref="I195:I196"/>
    <mergeCell ref="J195:J196"/>
    <mergeCell ref="I197:I198"/>
    <mergeCell ref="J197:J198"/>
    <mergeCell ref="I191:I192"/>
    <mergeCell ref="J191:J192"/>
    <mergeCell ref="I193:I194"/>
    <mergeCell ref="J193:J194"/>
    <mergeCell ref="I187:I188"/>
    <mergeCell ref="J187:J188"/>
    <mergeCell ref="I189:I190"/>
    <mergeCell ref="J189:J190"/>
    <mergeCell ref="I183:I184"/>
    <mergeCell ref="J183:J184"/>
    <mergeCell ref="I185:I186"/>
    <mergeCell ref="J185:J186"/>
    <mergeCell ref="A1:I1"/>
    <mergeCell ref="A2:I2"/>
    <mergeCell ref="A28:I28"/>
    <mergeCell ref="A74:J74"/>
    <mergeCell ref="A75:I75"/>
    <mergeCell ref="A149:I1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65d2d4-e0ac-4771-9b9f-16f1264b094c" xsi:nil="true"/>
    <lcf76f155ced4ddcb4097134ff3c332f xmlns="fc86dac5-83f3-4df3-bc46-e252660a0b9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83FEE4C7C424BAC91C744ACE83DF7" ma:contentTypeVersion="16" ma:contentTypeDescription="Crée un document." ma:contentTypeScope="" ma:versionID="52da73f64262f03937002e0b660cedd1">
  <xsd:schema xmlns:xsd="http://www.w3.org/2001/XMLSchema" xmlns:xs="http://www.w3.org/2001/XMLSchema" xmlns:p="http://schemas.microsoft.com/office/2006/metadata/properties" xmlns:ns2="fc86dac5-83f3-4df3-bc46-e252660a0b98" xmlns:ns3="8865d2d4-e0ac-4771-9b9f-16f1264b094c" targetNamespace="http://schemas.microsoft.com/office/2006/metadata/properties" ma:root="true" ma:fieldsID="3a6d4772742a3f91e9e9a07a3829c2c7" ns2:_="" ns3:_="">
    <xsd:import namespace="fc86dac5-83f3-4df3-bc46-e252660a0b98"/>
    <xsd:import namespace="8865d2d4-e0ac-4771-9b9f-16f1264b0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6dac5-83f3-4df3-bc46-e252660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83d616e7-9de2-4440-badc-1c38404cc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5d2d4-e0ac-4771-9b9f-16f1264b0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2d1fdf-2053-4717-a740-9f3b558d630d}" ma:internalName="TaxCatchAll" ma:showField="CatchAllData" ma:web="8865d2d4-e0ac-4771-9b9f-16f1264b0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E2421-5BCF-4F23-BA6C-72EAC975892E}">
  <ds:schemaRefs>
    <ds:schemaRef ds:uri="http://www.w3.org/XML/1998/namespace"/>
    <ds:schemaRef ds:uri="http://purl.org/dc/dcmitype/"/>
    <ds:schemaRef ds:uri="8865d2d4-e0ac-4771-9b9f-16f1264b094c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c86dac5-83f3-4df3-bc46-e252660a0b98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ACB8F09-88F8-40F3-8F34-FF8C27539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297502-F8F0-4732-B8A5-870C10546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6dac5-83f3-4df3-bc46-e252660a0b98"/>
    <ds:schemaRef ds:uri="8865d2d4-e0ac-4771-9b9f-16f1264b09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Recap General</vt:lpstr>
      <vt:lpstr>Sales CB</vt:lpstr>
      <vt:lpstr>Sales GL</vt:lpstr>
      <vt:lpstr>Sales TV</vt:lpstr>
      <vt:lpstr>Sales 4</vt:lpstr>
      <vt:lpstr>Sales 5</vt:lpstr>
      <vt:lpstr>ComSales2023</vt:lpstr>
      <vt:lpstr>Sales report CB </vt:lpstr>
      <vt:lpstr>Sales report GL</vt:lpstr>
      <vt:lpstr>Sales report TV</vt:lpstr>
      <vt:lpstr>Briefing Sales</vt:lpstr>
      <vt:lpstr>ComSales2023!Zone_d_impression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Gonzague Lefere</dc:creator>
  <cp:keywords/>
  <dc:description/>
  <cp:lastModifiedBy>Microsoft Office User</cp:lastModifiedBy>
  <cp:revision/>
  <dcterms:created xsi:type="dcterms:W3CDTF">2022-01-25T13:38:13Z</dcterms:created>
  <dcterms:modified xsi:type="dcterms:W3CDTF">2023-01-12T16:36:15Z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0x010100C0B83FEE4C7C424BAC91C744ACE83DF7</vt:lpwstr>
  </property>
  <property fmtid="{D5CDD505-2E9C-101B-9397-08002B2CF9AE}" pid="3" name="MediaServiceImageTags">
    <vt:lpwstr/>
  </property>
</Properties>
</file>