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00" yWindow="576" windowWidth="14052" windowHeight="4056" activeTab="1"/>
  </bookViews>
  <sheets>
    <sheet name="Inicial" sheetId="1" r:id="rId1"/>
    <sheet name="Tabela Gasto x Consumo" sheetId="2" r:id="rId2"/>
    <sheet name="Macros" sheetId="3" r:id="rId3"/>
    <sheet name="Dicas - Medidas" sheetId="4" r:id="rId4"/>
    <sheet name="Medidas" sheetId="5" r:id="rId5"/>
    <sheet name="Video Aula" sheetId="6" r:id="rId6"/>
    <sheet name="Sheet1" sheetId="7" r:id="rId7"/>
  </sheets>
  <definedNames>
    <definedName name="Lista">#REF!</definedName>
  </definedNames>
  <calcPr calcId="144525"/>
</workbook>
</file>

<file path=xl/calcChain.xml><?xml version="1.0" encoding="utf-8"?>
<calcChain xmlns="http://schemas.openxmlformats.org/spreadsheetml/2006/main">
  <c r="I9" i="2" l="1"/>
  <c r="P5" i="5" l="1"/>
  <c r="O5" i="5"/>
  <c r="N5" i="5"/>
  <c r="M5" i="5"/>
  <c r="L5" i="5"/>
  <c r="K5" i="5"/>
  <c r="J5" i="5"/>
  <c r="I5" i="5"/>
  <c r="H5" i="5"/>
  <c r="G5" i="5"/>
  <c r="F5" i="5"/>
  <c r="E5" i="5"/>
  <c r="D5" i="5"/>
  <c r="C5" i="5"/>
  <c r="E6" i="3"/>
  <c r="H6" i="3" s="1"/>
  <c r="E5" i="3"/>
  <c r="G5" i="3" s="1"/>
  <c r="G4" i="3"/>
  <c r="E4" i="3"/>
  <c r="H4" i="3" s="1"/>
  <c r="B17" i="2"/>
  <c r="K11" i="2"/>
  <c r="AA10" i="2"/>
  <c r="I10" i="2"/>
  <c r="AA9" i="2"/>
  <c r="AA8" i="2"/>
  <c r="I8" i="2"/>
  <c r="AA7" i="2"/>
  <c r="I7" i="2"/>
  <c r="C7" i="2"/>
  <c r="B7" i="2"/>
  <c r="AA6" i="2"/>
  <c r="I6" i="2"/>
  <c r="AA5" i="2"/>
  <c r="I5" i="2"/>
  <c r="AA4" i="2"/>
  <c r="I4" i="2"/>
  <c r="D7" i="2" l="1"/>
  <c r="J4" i="2" s="1"/>
  <c r="H5" i="3"/>
  <c r="H8" i="3" s="1"/>
  <c r="G6" i="3"/>
  <c r="J10" i="2" l="1"/>
  <c r="J5" i="2"/>
  <c r="J7" i="2"/>
  <c r="J8" i="2"/>
  <c r="J9" i="2"/>
  <c r="J6" i="2"/>
  <c r="J11" i="2" l="1"/>
  <c r="K13" i="2" s="1"/>
  <c r="G15" i="2" s="1"/>
</calcChain>
</file>

<file path=xl/sharedStrings.xml><?xml version="1.0" encoding="utf-8"?>
<sst xmlns="http://schemas.openxmlformats.org/spreadsheetml/2006/main" count="88" uniqueCount="82">
  <si>
    <t>COMPARATIVO SEMANAL - GASTO ENERGÉTICO x CONSUMO</t>
  </si>
  <si>
    <t>PESO</t>
  </si>
  <si>
    <t>ALTURA(cm)</t>
  </si>
  <si>
    <t>IDADE</t>
  </si>
  <si>
    <t>SEXO</t>
  </si>
  <si>
    <t>***</t>
  </si>
  <si>
    <t>FA</t>
  </si>
  <si>
    <t>GASTO</t>
  </si>
  <si>
    <t>CONSUMO</t>
  </si>
  <si>
    <t>SEG</t>
  </si>
  <si>
    <t>SEDENTÁRIO - 1,2</t>
  </si>
  <si>
    <t>TER</t>
  </si>
  <si>
    <t>POUCA - 1,375</t>
  </si>
  <si>
    <t>MIFFLIN-ST JEON</t>
  </si>
  <si>
    <t>HARRIS BENEDICT</t>
  </si>
  <si>
    <t>TMB TOTAL</t>
  </si>
  <si>
    <t>QUA</t>
  </si>
  <si>
    <t>MODERADA - 1,55</t>
  </si>
  <si>
    <t>QUI</t>
  </si>
  <si>
    <t>INTENSA - 1,725</t>
  </si>
  <si>
    <t>SEX</t>
  </si>
  <si>
    <t>MUITO INTENSA - 1,9</t>
  </si>
  <si>
    <t xml:space="preserve">Fator atividade física </t>
  </si>
  <si>
    <t>SÁB</t>
  </si>
  <si>
    <t>POUCA</t>
  </si>
  <si>
    <r>
      <rPr>
        <sz val="9"/>
        <color rgb="FF5E17EB"/>
        <rFont val="Calibri"/>
      </rPr>
      <t xml:space="preserve">SEDENTÁRIO </t>
    </r>
    <r>
      <rPr>
        <sz val="9"/>
        <color rgb="FF000000"/>
        <rFont val="Calibri"/>
      </rPr>
      <t>- Trabalhos domésticos, ficar sentado por várias horas</t>
    </r>
  </si>
  <si>
    <t>DOM</t>
  </si>
  <si>
    <r>
      <rPr>
        <sz val="9"/>
        <color rgb="FF5E17EB"/>
        <rFont val="Calibri"/>
      </rPr>
      <t>POUCA</t>
    </r>
    <r>
      <rPr>
        <sz val="9"/>
        <color rgb="FF000000"/>
        <rFont val="Calibri"/>
      </rPr>
      <t xml:space="preserve"> - Caminhadas 6,4km/h, musculação além das citadas </t>
    </r>
  </si>
  <si>
    <t>TOTAL</t>
  </si>
  <si>
    <r>
      <rPr>
        <sz val="9"/>
        <color rgb="FF5E17EB"/>
        <rFont val="Calibri"/>
      </rPr>
      <t xml:space="preserve">MODERADA </t>
    </r>
    <r>
      <rPr>
        <sz val="9"/>
        <color rgb="FF000000"/>
        <rFont val="Calibri"/>
      </rPr>
      <t>- Ginástica aeróbica, corrida, natação</t>
    </r>
  </si>
  <si>
    <r>
      <rPr>
        <sz val="9"/>
        <color rgb="FF5E17EB"/>
        <rFont val="Calibri"/>
      </rPr>
      <t>INTENSA</t>
    </r>
    <r>
      <rPr>
        <sz val="9"/>
        <color rgb="FF000000"/>
        <rFont val="Calibri"/>
      </rPr>
      <t xml:space="preserve"> - Corrida, pular corda, ciclismo de intesindade moderada </t>
    </r>
  </si>
  <si>
    <t>DÉFICIT CALÓRICO</t>
  </si>
  <si>
    <r>
      <rPr>
        <sz val="9"/>
        <color rgb="FF5E17EB"/>
        <rFont val="Calibri"/>
      </rPr>
      <t>MUITO INTENSA</t>
    </r>
    <r>
      <rPr>
        <sz val="9"/>
        <color rgb="FF000000"/>
        <rFont val="Calibri"/>
      </rPr>
      <t xml:space="preserve"> - Ciclismo, corrida, natação em alta intensidade</t>
    </r>
  </si>
  <si>
    <t>IMC</t>
  </si>
  <si>
    <t>CÁLCULO DE MACRONUTRIENTES</t>
  </si>
  <si>
    <t>MACRONUTRIENTE</t>
  </si>
  <si>
    <t>G/KG</t>
  </si>
  <si>
    <t>GRAMAS</t>
  </si>
  <si>
    <t>KCAL</t>
  </si>
  <si>
    <t>PTN</t>
  </si>
  <si>
    <t>PROTEÍNA (PTN)</t>
  </si>
  <si>
    <t>LIP</t>
  </si>
  <si>
    <t>GORDURA (LIP)</t>
  </si>
  <si>
    <t>CHO</t>
  </si>
  <si>
    <t>CARBOIDRATO (CHO)</t>
  </si>
  <si>
    <t>TOTAL KCAL</t>
  </si>
  <si>
    <t xml:space="preserve">Ref: Nutrição no fisiculturismo, dieta, metabolismo e fisiologia, Dudu Haluch,  ISSN Exercise &amp; sports, Colin D. Willborn </t>
  </si>
  <si>
    <t>DICAS DE COMO REALIZAR AS MEDIDAS</t>
  </si>
  <si>
    <t>EVOLUÇÃO - MEDIDAS</t>
  </si>
  <si>
    <t>EVOLUÇÃO</t>
  </si>
  <si>
    <t>Data</t>
  </si>
  <si>
    <t>Peso</t>
  </si>
  <si>
    <t>Cintura</t>
  </si>
  <si>
    <t>Pescoço</t>
  </si>
  <si>
    <t>Quadril</t>
  </si>
  <si>
    <t>Coxa (Direito)</t>
  </si>
  <si>
    <t>Coxa (Esquerdo)</t>
  </si>
  <si>
    <t>Panturrilha (Direito)</t>
  </si>
  <si>
    <t>Panturrilha (Esquerdo)</t>
  </si>
  <si>
    <t>Abdômen</t>
  </si>
  <si>
    <t>Peitoral</t>
  </si>
  <si>
    <t>Braço Relaxado (Direito)</t>
  </si>
  <si>
    <t>Braço Relaxado (Esquerdo)</t>
  </si>
  <si>
    <t>Braço Contraído (Direito)</t>
  </si>
  <si>
    <t>Braço Contraído (Esquerdo)</t>
  </si>
  <si>
    <t>VÍDEO AULA</t>
  </si>
  <si>
    <t>ACESSE O SITE DO YOUTUBE CLICANDO NOS LINKS</t>
  </si>
  <si>
    <t>https://youtu.be/Nbnh13oYDEE</t>
  </si>
  <si>
    <t>AULA TABELA X GASTO CALÓRICO</t>
  </si>
  <si>
    <t>https://youtu.be/AJjRBm3HqYc</t>
  </si>
  <si>
    <t>AULA MACRONUTRIENTES</t>
  </si>
  <si>
    <t>https://youtu.be/YVjJvkq07Mk</t>
  </si>
  <si>
    <t>AULA MEDIDAS</t>
  </si>
  <si>
    <t>https://youtu.be/BC5OKYDD7E8</t>
  </si>
  <si>
    <t>Referências macros Nutrition and Athletic Performance</t>
  </si>
  <si>
    <t>https://journals.lww.com/acsm-msse/Fulltext/2016/03000/Nutrition_and_Athletic_Performance.25.aspx</t>
  </si>
  <si>
    <t>Referência IMC</t>
  </si>
  <si>
    <t>https://www.ricardogozzano.com.br/calculadora-imc/</t>
  </si>
  <si>
    <t>Aluna/Paciente : Danny Albano</t>
  </si>
  <si>
    <t>Emerson Penteado</t>
  </si>
  <si>
    <t>SEDENTÁRIO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</si>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</sst>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_ ;[Red]\-#,##0.00\ "/>
    <numFmt numFmtId="165" formatCode="#,##0.0"/>
    <numFmt numFmtId="166" formatCode="#.0&quot; kg&quot;"/>
    <numFmt numFmtId="167" formatCode="#.0&quot; cm&quot;"/>
  </numFmts>
  <fonts count="18">
    <font>
      <sz val="11"/>
      <color rgb="FF000000"/>
      <name val="Calibri"/>
      <scheme val="minor"/>
    </font>
    <font>
      <sz val="10"/>
      <name val="Calibri"/>
    </font>
    <font>
      <sz val="11"/>
      <name val="Calibri"/>
    </font>
    <font>
      <b/>
      <sz val="16"/>
      <color rgb="FF333F4F"/>
      <name val="Corben"/>
    </font>
    <font>
      <b/>
      <sz val="11"/>
      <name val="Calibri"/>
    </font>
    <font>
      <b/>
      <sz val="10"/>
      <name val="Calibri"/>
    </font>
    <font>
      <sz val="11"/>
      <name val="Calibri"/>
    </font>
    <font>
      <sz val="9"/>
      <color rgb="FF5E17EB"/>
      <name val="Calibri"/>
    </font>
    <font>
      <sz val="12"/>
      <name val="Calibri"/>
    </font>
    <font>
      <b/>
      <sz val="14"/>
      <color rgb="FF222A35"/>
      <name val="Corben"/>
    </font>
    <font>
      <b/>
      <sz val="12"/>
      <name val="Calibri"/>
    </font>
    <font>
      <sz val="18"/>
      <color rgb="FF222A35"/>
      <name val="Corben"/>
    </font>
    <font>
      <sz val="12"/>
      <color rgb="FF202124"/>
      <name val="Arial"/>
    </font>
    <font>
      <b/>
      <sz val="12"/>
      <name val="Arial"/>
    </font>
    <font>
      <sz val="12"/>
      <name val="Arial"/>
    </font>
    <font>
      <u/>
      <sz val="11"/>
      <color rgb="FF0000FF"/>
      <name val="Calibri"/>
    </font>
    <font>
      <u/>
      <sz val="11"/>
      <name val="Calibri"/>
    </font>
    <font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002060"/>
        <bgColor rgb="FF002060"/>
      </patternFill>
    </fill>
    <fill>
      <patternFill patternType="solid">
        <fgColor rgb="FFFEF2CB"/>
        <bgColor rgb="FFFEF2CB"/>
      </patternFill>
    </fill>
    <fill>
      <patternFill patternType="solid">
        <fgColor rgb="FFFCFDFE"/>
        <bgColor rgb="FFFCFDFE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double">
        <color rgb="FF7F7F7F"/>
      </left>
      <right/>
      <top style="double">
        <color rgb="FF7F7F7F"/>
      </top>
      <bottom/>
      <diagonal/>
    </border>
    <border>
      <left/>
      <right/>
      <top style="double">
        <color rgb="FF7F7F7F"/>
      </top>
      <bottom/>
      <diagonal/>
    </border>
    <border>
      <left/>
      <right style="double">
        <color rgb="FF7F7F7F"/>
      </right>
      <top style="double">
        <color rgb="FF7F7F7F"/>
      </top>
      <bottom/>
      <diagonal/>
    </border>
    <border>
      <left style="double">
        <color rgb="FF7F7F7F"/>
      </left>
      <right/>
      <top/>
      <bottom/>
      <diagonal/>
    </border>
    <border>
      <left/>
      <right style="double">
        <color rgb="FF7F7F7F"/>
      </right>
      <top/>
      <bottom/>
      <diagonal/>
    </border>
    <border>
      <left style="double">
        <color rgb="FF7F7F7F"/>
      </left>
      <right/>
      <top/>
      <bottom style="double">
        <color rgb="FF7F7F7F"/>
      </bottom>
      <diagonal/>
    </border>
    <border>
      <left/>
      <right/>
      <top/>
      <bottom style="double">
        <color rgb="FF7F7F7F"/>
      </bottom>
      <diagonal/>
    </border>
    <border>
      <left/>
      <right style="double">
        <color rgb="FF7F7F7F"/>
      </right>
      <top/>
      <bottom style="double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7F7F7F"/>
      </bottom>
      <diagonal/>
    </border>
    <border>
      <left/>
      <right/>
      <top style="medium">
        <color rgb="FF000000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7F7F7F"/>
      </top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/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medium">
        <color rgb="FF000000"/>
      </right>
      <top/>
      <bottom style="thin">
        <color rgb="FF7F7F7F"/>
      </bottom>
      <diagonal/>
    </border>
    <border>
      <left style="medium">
        <color rgb="FF000000"/>
      </left>
      <right/>
      <top style="thin">
        <color rgb="FF7F7F7F"/>
      </top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/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/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21" xfId="0" applyNumberFormat="1" applyFont="1" applyBorder="1" applyAlignment="1">
      <alignment horizontal="center"/>
    </xf>
    <xf numFmtId="0" fontId="2" fillId="0" borderId="0" xfId="0" applyFont="1" applyAlignment="1"/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4" fontId="2" fillId="0" borderId="16" xfId="0" applyNumberFormat="1" applyFont="1" applyBorder="1" applyAlignment="1">
      <alignment horizontal="center"/>
    </xf>
    <xf numFmtId="4" fontId="2" fillId="0" borderId="17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center"/>
    </xf>
    <xf numFmtId="0" fontId="5" fillId="4" borderId="28" xfId="0" applyFont="1" applyFill="1" applyBorder="1"/>
    <xf numFmtId="0" fontId="5" fillId="4" borderId="29" xfId="0" applyFont="1" applyFill="1" applyBorder="1"/>
    <xf numFmtId="4" fontId="5" fillId="4" borderId="29" xfId="0" applyNumberFormat="1" applyFont="1" applyFill="1" applyBorder="1" applyAlignment="1">
      <alignment horizontal="center"/>
    </xf>
    <xf numFmtId="4" fontId="5" fillId="4" borderId="3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0" xfId="0" applyNumberFormat="1" applyFont="1" applyAlignment="1">
      <alignment horizontal="center"/>
    </xf>
    <xf numFmtId="164" fontId="5" fillId="5" borderId="33" xfId="0" applyNumberFormat="1" applyFont="1" applyFill="1" applyBorder="1" applyAlignment="1">
      <alignment horizontal="center"/>
    </xf>
    <xf numFmtId="0" fontId="7" fillId="0" borderId="0" xfId="0" applyFont="1" applyAlignment="1">
      <alignment vertical="top"/>
    </xf>
    <xf numFmtId="0" fontId="4" fillId="4" borderId="37" xfId="0" applyFont="1" applyFill="1" applyBorder="1" applyAlignment="1">
      <alignment horizontal="center"/>
    </xf>
    <xf numFmtId="4" fontId="4" fillId="0" borderId="38" xfId="0" applyNumberFormat="1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10" fillId="4" borderId="43" xfId="0" applyFont="1" applyFill="1" applyBorder="1" applyAlignment="1">
      <alignment horizontal="center" vertical="center"/>
    </xf>
    <xf numFmtId="4" fontId="10" fillId="4" borderId="44" xfId="0" applyNumberFormat="1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165" fontId="8" fillId="0" borderId="20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3" fontId="8" fillId="0" borderId="20" xfId="0" applyNumberFormat="1" applyFont="1" applyBorder="1" applyAlignment="1">
      <alignment horizontal="center" vertical="center"/>
    </xf>
    <xf numFmtId="4" fontId="8" fillId="0" borderId="21" xfId="0" applyNumberFormat="1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3" fontId="8" fillId="0" borderId="46" xfId="0" applyNumberFormat="1" applyFont="1" applyBorder="1" applyAlignment="1">
      <alignment horizontal="center" vertical="center"/>
    </xf>
    <xf numFmtId="4" fontId="8" fillId="0" borderId="47" xfId="0" applyNumberFormat="1" applyFont="1" applyBorder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4" fontId="10" fillId="0" borderId="48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14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0" fillId="5" borderId="49" xfId="0" applyNumberFormat="1" applyFont="1" applyFill="1" applyBorder="1" applyAlignment="1">
      <alignment horizontal="right" vertical="center"/>
    </xf>
    <xf numFmtId="166" fontId="10" fillId="5" borderId="50" xfId="0" applyNumberFormat="1" applyFont="1" applyFill="1" applyBorder="1" applyAlignment="1">
      <alignment horizontal="right" vertical="center"/>
    </xf>
    <xf numFmtId="167" fontId="10" fillId="5" borderId="50" xfId="0" applyNumberFormat="1" applyFont="1" applyFill="1" applyBorder="1" applyAlignment="1">
      <alignment horizontal="right" vertical="center"/>
    </xf>
    <xf numFmtId="167" fontId="10" fillId="5" borderId="3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14" fontId="2" fillId="0" borderId="26" xfId="0" applyNumberFormat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  <xf numFmtId="167" fontId="2" fillId="0" borderId="27" xfId="0" applyNumberFormat="1" applyFont="1" applyBorder="1" applyAlignment="1">
      <alignment horizontal="center" vertical="center" wrapText="1"/>
    </xf>
    <xf numFmtId="14" fontId="2" fillId="0" borderId="26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4" fontId="2" fillId="0" borderId="16" xfId="0" applyNumberFormat="1" applyFont="1" applyBorder="1" applyAlignment="1">
      <alignment horizontal="center" vertical="center"/>
    </xf>
    <xf numFmtId="166" fontId="2" fillId="0" borderId="17" xfId="0" applyNumberFormat="1" applyFont="1" applyBorder="1" applyAlignment="1">
      <alignment horizontal="right" vertical="center"/>
    </xf>
    <xf numFmtId="167" fontId="2" fillId="0" borderId="17" xfId="0" applyNumberFormat="1" applyFont="1" applyBorder="1" applyAlignment="1">
      <alignment horizontal="right" vertical="center"/>
    </xf>
    <xf numFmtId="0" fontId="13" fillId="6" borderId="1" xfId="0" applyFont="1" applyFill="1" applyBorder="1"/>
    <xf numFmtId="0" fontId="14" fillId="6" borderId="1" xfId="0" applyFont="1" applyFill="1" applyBorder="1"/>
    <xf numFmtId="0" fontId="2" fillId="6" borderId="1" xfId="0" applyFont="1" applyFill="1" applyBorder="1"/>
    <xf numFmtId="0" fontId="15" fillId="6" borderId="1" xfId="0" applyFont="1" applyFill="1" applyBorder="1"/>
    <xf numFmtId="0" fontId="16" fillId="6" borderId="1" xfId="0" applyFont="1" applyFill="1" applyBorder="1"/>
    <xf numFmtId="0" fontId="4" fillId="4" borderId="22" xfId="0" applyFont="1" applyFill="1" applyBorder="1" applyAlignment="1">
      <alignment horizontal="center"/>
    </xf>
    <xf numFmtId="0" fontId="6" fillId="0" borderId="23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5" fillId="5" borderId="31" xfId="0" applyFont="1" applyFill="1" applyBorder="1" applyAlignment="1">
      <alignment horizontal="center"/>
    </xf>
    <xf numFmtId="0" fontId="6" fillId="0" borderId="32" xfId="0" applyFont="1" applyBorder="1"/>
    <xf numFmtId="0" fontId="1" fillId="0" borderId="34" xfId="0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36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7" fillId="0" borderId="26" xfId="0" applyFont="1" applyBorder="1" applyAlignment="1">
      <alignment vertical="top"/>
    </xf>
    <xf numFmtId="0" fontId="6" fillId="0" borderId="27" xfId="0" applyFont="1" applyBorder="1"/>
    <xf numFmtId="0" fontId="5" fillId="4" borderId="24" xfId="0" applyFont="1" applyFill="1" applyBorder="1" applyAlignment="1">
      <alignment horizontal="center" vertical="center"/>
    </xf>
    <xf numFmtId="0" fontId="6" fillId="0" borderId="25" xfId="0" applyFont="1" applyBorder="1"/>
    <xf numFmtId="4" fontId="2" fillId="0" borderId="17" xfId="0" applyNumberFormat="1" applyFont="1" applyBorder="1" applyAlignment="1">
      <alignment horizontal="center"/>
    </xf>
    <xf numFmtId="0" fontId="7" fillId="0" borderId="0" xfId="0" applyFont="1" applyAlignment="1">
      <alignment vertical="top"/>
    </xf>
    <xf numFmtId="0" fontId="7" fillId="0" borderId="16" xfId="0" applyFont="1" applyBorder="1" applyAlignment="1">
      <alignment vertical="top"/>
    </xf>
    <xf numFmtId="0" fontId="10" fillId="4" borderId="41" xfId="0" applyFont="1" applyFill="1" applyBorder="1" applyAlignment="1">
      <alignment horizontal="center" vertical="center" wrapText="1"/>
    </xf>
    <xf numFmtId="0" fontId="6" fillId="0" borderId="42" xfId="0" applyFont="1" applyBorder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5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none"/>
      </fill>
    </dxf>
  </dxfs>
  <tableStyles count="1">
    <tableStyle name="Medidas-style" pivot="0" count="3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GASTO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'Tabela Gasto x Consumo'!$G$4:$G$10</c:f>
              <c:strCache>
                <c:ptCount val="7"/>
                <c:pt idx="0">
                  <c:v>SEG</c:v>
                </c:pt>
                <c:pt idx="1">
                  <c:v>TER</c:v>
                </c:pt>
                <c:pt idx="2">
                  <c:v>QUA</c:v>
                </c:pt>
                <c:pt idx="3">
                  <c:v>QUI</c:v>
                </c:pt>
                <c:pt idx="4">
                  <c:v>SEX</c:v>
                </c:pt>
                <c:pt idx="5">
                  <c:v>SÁB</c:v>
                </c:pt>
                <c:pt idx="6">
                  <c:v>DOM</c:v>
                </c:pt>
              </c:strCache>
            </c:strRef>
          </c:cat>
          <c:val>
            <c:numRef>
              <c:f>'Tabela Gasto x Consumo'!$J$4:$J$10</c:f>
              <c:numCache>
                <c:formatCode>#,##0.00</c:formatCode>
                <c:ptCount val="7"/>
                <c:pt idx="0">
                  <c:v>2296.2874999999999</c:v>
                </c:pt>
                <c:pt idx="1">
                  <c:v>2296.2874999999999</c:v>
                </c:pt>
                <c:pt idx="2">
                  <c:v>2296.2874999999999</c:v>
                </c:pt>
                <c:pt idx="3">
                  <c:v>2296.2874999999999</c:v>
                </c:pt>
                <c:pt idx="4">
                  <c:v>2296.2874999999999</c:v>
                </c:pt>
                <c:pt idx="5">
                  <c:v>2119.65</c:v>
                </c:pt>
                <c:pt idx="6">
                  <c:v>2119.65</c:v>
                </c:pt>
              </c:numCache>
            </c:numRef>
          </c:val>
        </c:ser>
        <c:ser>
          <c:idx val="1"/>
          <c:order val="1"/>
          <c:tx>
            <c:v>CONSUMO</c:v>
          </c:tx>
          <c:spPr>
            <a:solidFill>
              <a:srgbClr val="C00000"/>
            </a:solidFill>
            <a:ln cmpd="sng"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'Tabela Gasto x Consumo'!$G$4:$G$10</c:f>
              <c:strCache>
                <c:ptCount val="7"/>
                <c:pt idx="0">
                  <c:v>SEG</c:v>
                </c:pt>
                <c:pt idx="1">
                  <c:v>TER</c:v>
                </c:pt>
                <c:pt idx="2">
                  <c:v>QUA</c:v>
                </c:pt>
                <c:pt idx="3">
                  <c:v>QUI</c:v>
                </c:pt>
                <c:pt idx="4">
                  <c:v>SEX</c:v>
                </c:pt>
                <c:pt idx="5">
                  <c:v>SÁB</c:v>
                </c:pt>
                <c:pt idx="6">
                  <c:v>DOM</c:v>
                </c:pt>
              </c:strCache>
            </c:strRef>
          </c:cat>
          <c:val>
            <c:numRef>
              <c:f>'Tabela Gasto x Consumo'!$K$4:$K$10</c:f>
              <c:numCache>
                <c:formatCode>#,##0.00</c:formatCode>
                <c:ptCount val="7"/>
                <c:pt idx="0">
                  <c:v>1400</c:v>
                </c:pt>
                <c:pt idx="1">
                  <c:v>1400</c:v>
                </c:pt>
                <c:pt idx="2">
                  <c:v>1400</c:v>
                </c:pt>
                <c:pt idx="3">
                  <c:v>1400</c:v>
                </c:pt>
                <c:pt idx="4">
                  <c:v>1400</c:v>
                </c:pt>
                <c:pt idx="5">
                  <c:v>1400</c:v>
                </c:pt>
                <c:pt idx="6">
                  <c:v>1400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65632"/>
        <c:axId val="194567552"/>
      </c:barChart>
      <c:catAx>
        <c:axId val="19456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1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4567552"/>
        <c:crosses val="autoZero"/>
        <c:auto val="0"/>
        <c:lblAlgn val="ctr"/>
        <c:lblOffset val="100"/>
        <c:noMultiLvlLbl val="0"/>
      </c:catAx>
      <c:valAx>
        <c:axId val="194567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layout/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456563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 lvl="0">
                  <a:defRPr sz="1100" b="1" i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'Tabela Gasto x Consumo'!$J$3</c:f>
              <c:strCache>
                <c:ptCount val="1"/>
                <c:pt idx="0">
                  <c:v>GASTO</c:v>
                </c:pt>
              </c:strCache>
            </c:strRef>
          </c:cat>
          <c:val>
            <c:numRef>
              <c:f>'Tabela Gasto x Consumo'!$K$3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0"/>
          <c:cat>
            <c:strRef>
              <c:f>'Tabela Gasto x Consumo'!$J$3</c:f>
              <c:strCache>
                <c:ptCount val="1"/>
                <c:pt idx="0">
                  <c:v>GASTO</c:v>
                </c:pt>
              </c:strCache>
            </c:strRef>
          </c:cat>
          <c:val>
            <c:numRef>
              <c:f>'Tabela Gasto x Consumo'!$J$11</c:f>
              <c:numCache>
                <c:formatCode>#,##0.00</c:formatCode>
                <c:ptCount val="1"/>
                <c:pt idx="0">
                  <c:v>15720.737499999999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'Tabela Gasto x Consumo'!$J$3</c:f>
              <c:strCache>
                <c:ptCount val="1"/>
                <c:pt idx="0">
                  <c:v>GASTO</c:v>
                </c:pt>
              </c:strCache>
            </c:strRef>
          </c:cat>
          <c:val>
            <c:numRef>
              <c:f>'Tabela Gasto x Consumo'!$K$11</c:f>
              <c:numCache>
                <c:formatCode>#,##0.00</c:formatCode>
                <c:ptCount val="1"/>
                <c:pt idx="0">
                  <c:v>9800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216896"/>
        <c:axId val="195218816"/>
      </c:barChart>
      <c:catAx>
        <c:axId val="1952168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1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5218816"/>
        <c:crosses val="autoZero"/>
        <c:auto val="0"/>
        <c:lblAlgn val="ctr"/>
        <c:lblOffset val="100"/>
        <c:noMultiLvlLbl val="0"/>
      </c:catAx>
      <c:valAx>
        <c:axId val="195218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5216896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Macros!$G$3</c:f>
              <c:strCache>
                <c:ptCount val="1"/>
                <c:pt idx="0">
                  <c:v>GRAMAS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</c:dPt>
          <c:dPt>
            <c:idx val="1"/>
            <c:bubble3D val="0"/>
            <c:spPr>
              <a:solidFill>
                <a:srgbClr val="7030A0"/>
              </a:solidFill>
            </c:spPr>
          </c:dPt>
          <c:dPt>
            <c:idx val="2"/>
            <c:bubble3D val="0"/>
            <c:spPr>
              <a:solidFill>
                <a:srgbClr val="FBBC04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pt-BR" b="0" i="0">
                        <a:solidFill>
                          <a:srgbClr val="000000"/>
                        </a:solidFill>
                        <a:latin typeface="+mn-lt"/>
                      </a:rPr>
                      <a:t>[CELLREF]
[PORCENTAGEM]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pt-BR" b="0" i="0">
                        <a:solidFill>
                          <a:srgbClr val="000000"/>
                        </a:solidFill>
                        <a:latin typeface="+mn-lt"/>
                      </a:rPr>
                      <a:t>[CELLREF]
[PORCENTAGEM]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tx>
                <c:rich>
                  <a:bodyPr/>
                  <a:lstStyle/>
                  <a:p>
                    <a:r>
                      <a:rPr lang="pt-BR" b="0" i="0">
                        <a:solidFill>
                          <a:srgbClr val="000000"/>
                        </a:solidFill>
                        <a:latin typeface="+mn-lt"/>
                      </a:rPr>
                      <a:t>[CELLREF]
[PORCENTAGEM]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Macros!$D$4:$D$6</c:f>
              <c:strCache>
                <c:ptCount val="3"/>
                <c:pt idx="0">
                  <c:v>PROTEÍNA (PTN)</c:v>
                </c:pt>
                <c:pt idx="1">
                  <c:v>GORDURA (LIP)</c:v>
                </c:pt>
                <c:pt idx="2">
                  <c:v>CARBOIDRATO (CHO)</c:v>
                </c:pt>
              </c:strCache>
            </c:strRef>
          </c:cat>
          <c:val>
            <c:numRef>
              <c:f>Macros!$G$4:$G$6</c:f>
              <c:numCache>
                <c:formatCode>#,##0</c:formatCode>
                <c:ptCount val="3"/>
                <c:pt idx="0">
                  <c:v>98</c:v>
                </c:pt>
                <c:pt idx="1">
                  <c:v>98</c:v>
                </c:pt>
                <c:pt idx="2">
                  <c:v>215.60000000000002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Medidas!A1"/><Relationship Id="rId2" Type="http://schemas.openxmlformats.org/officeDocument/2006/relationships/hyperlink" Target="#Macros!A1"/><Relationship Id="rId1" Type="http://schemas.openxmlformats.org/officeDocument/2006/relationships/hyperlink" Target="#'Tabela Gasto x Consumo'!A1"/><Relationship Id="rId5" Type="http://schemas.openxmlformats.org/officeDocument/2006/relationships/image" Target="../media/image2.jpeg"/><Relationship Id="rId4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chart" Target="../charts/chart1.xml"/><Relationship Id="rId7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hyperlink" Target="#Inicial!A1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3.png"/><Relationship Id="rId1" Type="http://schemas.openxmlformats.org/officeDocument/2006/relationships/hyperlink" Target="#Inicial!A1"/><Relationship Id="rId4" Type="http://schemas.openxmlformats.org/officeDocument/2006/relationships/image" Target="../media/image8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jpeg"/><Relationship Id="rId7" Type="http://schemas.openxmlformats.org/officeDocument/2006/relationships/image" Target="../media/image15.png"/><Relationship Id="rId12" Type="http://schemas.openxmlformats.org/officeDocument/2006/relationships/image" Target="../media/image3.pn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6" Type="http://schemas.openxmlformats.org/officeDocument/2006/relationships/image" Target="../media/image14.png"/><Relationship Id="rId11" Type="http://schemas.openxmlformats.org/officeDocument/2006/relationships/hyperlink" Target="#Inicial!A1"/><Relationship Id="rId5" Type="http://schemas.openxmlformats.org/officeDocument/2006/relationships/image" Target="../media/image13.png"/><Relationship Id="rId10" Type="http://schemas.openxmlformats.org/officeDocument/2006/relationships/image" Target="../media/image17.png"/><Relationship Id="rId4" Type="http://schemas.openxmlformats.org/officeDocument/2006/relationships/image" Target="../media/image12.png"/><Relationship Id="rId9" Type="http://schemas.openxmlformats.org/officeDocument/2006/relationships/hyperlink" Target="#Medida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Dicas - Medidas'!A1"/><Relationship Id="rId2" Type="http://schemas.openxmlformats.org/officeDocument/2006/relationships/image" Target="../media/image3.png"/><Relationship Id="rId1" Type="http://schemas.openxmlformats.org/officeDocument/2006/relationships/hyperlink" Target="#Inicial!A1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390525</xdr:colOff>
      <xdr:row>1</xdr:row>
      <xdr:rowOff>114300</xdr:rowOff>
    </xdr:from>
    <xdr:ext cx="3352800" cy="781050"/>
    <xdr:sp macro="" textlink="">
      <xdr:nvSpPr>
        <xdr:cNvPr id="3" name="CaixaDeTexto 2">
          <a:hlinkClick xmlns:r="http://schemas.openxmlformats.org/officeDocument/2006/relationships" r:id="rId1"/>
          <a:extLst>
            <a:ext uri="{FF2B5EF4-FFF2-40B4-BE49-F238E27FC236}"/>
          </a:extLst>
        </xdr:cNvPr>
        <xdr:cNvSpPr txBox="1"/>
      </xdr:nvSpPr>
      <xdr:spPr>
        <a:xfrm>
          <a:off x="3143249" y="318581"/>
          <a:ext cx="3343276" cy="834207"/>
        </a:xfrm>
        <a:prstGeom prst="roundRect">
          <a:avLst>
            <a:gd name="adj" fmla="val 50000"/>
          </a:avLst>
        </a:prstGeom>
        <a:gradFill>
          <a:gsLst>
            <a:gs pos="0">
              <a:schemeClr val="accent1">
                <a:lumMod val="0"/>
                <a:lumOff val="100000"/>
              </a:schemeClr>
            </a:gs>
            <a:gs pos="35000">
              <a:schemeClr val="accent1">
                <a:lumMod val="0"/>
                <a:lumOff val="100000"/>
              </a:schemeClr>
            </a:gs>
            <a:gs pos="100000">
              <a:srgbClr val="FF5D5D"/>
            </a:gs>
          </a:gsLst>
          <a:path path="shape">
            <a:fillToRect l="50000" t="50000" r="50000" b="50000"/>
          </a:path>
        </a:gradFill>
        <a:ln w="12700" cap="flat" cmpd="sng" algn="ctr">
          <a:noFill/>
          <a:prstDash val="solid"/>
          <a:miter lim="800000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lvl="0" algn="ctr"/>
          <a:r>
            <a:rPr lang="pt-BR" sz="1600" b="1"/>
            <a:t>COMPARATIVO SEMANAL</a:t>
          </a:r>
        </a:p>
        <a:p>
          <a:pPr lvl="0" algn="ctr"/>
          <a:r>
            <a:rPr lang="pt-BR" sz="1600" b="1"/>
            <a:t>GASTO ENERGÉTICO x CONSUMO</a:t>
          </a:r>
        </a:p>
      </xdr:txBody>
    </xdr:sp>
    <xdr:clientData fLocksWithSheet="0"/>
  </xdr:oneCellAnchor>
  <xdr:oneCellAnchor>
    <xdr:from>
      <xdr:col>1</xdr:col>
      <xdr:colOff>85725</xdr:colOff>
      <xdr:row>17</xdr:row>
      <xdr:rowOff>180975</xdr:rowOff>
    </xdr:from>
    <xdr:ext cx="3876675" cy="457200"/>
    <xdr:sp macro="" textlink="">
      <xdr:nvSpPr>
        <xdr:cNvPr id="18" name="CaixaDeTexto 17">
          <a:extLst>
            <a:ext uri="{FF2B5EF4-FFF2-40B4-BE49-F238E27FC236}"/>
          </a:extLst>
        </xdr:cNvPr>
        <xdr:cNvSpPr txBox="1"/>
      </xdr:nvSpPr>
      <xdr:spPr>
        <a:xfrm>
          <a:off x="400050" y="3307080"/>
          <a:ext cx="3968115" cy="448492"/>
        </a:xfrm>
        <a:prstGeom prst="roundRect">
          <a:avLst/>
        </a:prstGeom>
        <a:noFill/>
        <a:ln>
          <a:noFill/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000" b="1"/>
            <a:t>INSTRUÇÕES</a:t>
          </a:r>
        </a:p>
        <a:p>
          <a:r>
            <a:rPr lang="pt-BR" sz="1000" b="1"/>
            <a:t>ESSA TABELA NÃO SUBSTITUI UMA CONSULTA COM NUTRICIONISTA</a:t>
          </a:r>
        </a:p>
      </xdr:txBody>
    </xdr:sp>
    <xdr:clientData fLocksWithSheet="0"/>
  </xdr:oneCellAnchor>
  <xdr:oneCellAnchor>
    <xdr:from>
      <xdr:col>12</xdr:col>
      <xdr:colOff>314325</xdr:colOff>
      <xdr:row>2</xdr:row>
      <xdr:rowOff>66675</xdr:rowOff>
    </xdr:from>
    <xdr:ext cx="1657350" cy="838200"/>
    <xdr:sp macro="" textlink="">
      <xdr:nvSpPr>
        <xdr:cNvPr id="22" name="CaixaDeTexto 21">
          <a:hlinkClick xmlns:r="http://schemas.openxmlformats.org/officeDocument/2006/relationships" r:id="rId2"/>
          <a:extLst>
            <a:ext uri="{FF2B5EF4-FFF2-40B4-BE49-F238E27FC236}"/>
          </a:extLst>
        </xdr:cNvPr>
        <xdr:cNvSpPr txBox="1"/>
      </xdr:nvSpPr>
      <xdr:spPr>
        <a:xfrm>
          <a:off x="7324726" y="466725"/>
          <a:ext cx="1657350" cy="885824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5000">
              <a:schemeClr val="accent1">
                <a:lumMod val="0"/>
                <a:lumOff val="100000"/>
              </a:schemeClr>
            </a:gs>
            <a:gs pos="100000">
              <a:srgbClr val="7030A0"/>
            </a:gs>
          </a:gsLst>
          <a:path path="shape">
            <a:fillToRect l="50000" t="50000" r="50000" b="50000"/>
          </a:path>
          <a:tileRect/>
        </a:gradFill>
        <a:ln w="12700" cap="flat" cmpd="sng" algn="ctr">
          <a:noFill/>
          <a:prstDash val="solid"/>
          <a:miter lim="800000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lvl="0" algn="ctr"/>
          <a:r>
            <a:rPr lang="pt-BR" sz="1600" b="1"/>
            <a:t>CÁLCULO DOS MACROS</a:t>
          </a:r>
        </a:p>
      </xdr:txBody>
    </xdr:sp>
    <xdr:clientData fLocksWithSheet="0"/>
  </xdr:oneCellAnchor>
  <xdr:oneCellAnchor>
    <xdr:from>
      <xdr:col>8</xdr:col>
      <xdr:colOff>428625</xdr:colOff>
      <xdr:row>9</xdr:row>
      <xdr:rowOff>123825</xdr:rowOff>
    </xdr:from>
    <xdr:ext cx="1743075" cy="838200"/>
    <xdr:sp macro="" textlink="">
      <xdr:nvSpPr>
        <xdr:cNvPr id="26" name="CaixaDeTexto 25">
          <a:hlinkClick xmlns:r="http://schemas.openxmlformats.org/officeDocument/2006/relationships" r:id="rId3"/>
          <a:extLst>
            <a:ext uri="{FF2B5EF4-FFF2-40B4-BE49-F238E27FC236}"/>
          </a:extLst>
        </xdr:cNvPr>
        <xdr:cNvSpPr txBox="1"/>
      </xdr:nvSpPr>
      <xdr:spPr>
        <a:xfrm>
          <a:off x="5122545" y="1788795"/>
          <a:ext cx="1779271" cy="847724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5000">
              <a:schemeClr val="accent1">
                <a:lumMod val="0"/>
                <a:lumOff val="100000"/>
              </a:schemeClr>
            </a:gs>
            <a:gs pos="100000">
              <a:schemeClr val="accent2">
                <a:lumMod val="75000"/>
              </a:schemeClr>
            </a:gs>
          </a:gsLst>
          <a:path path="shape">
            <a:fillToRect l="50000" t="50000" r="50000" b="50000"/>
          </a:path>
          <a:tileRect/>
        </a:gradFill>
        <a:ln w="12700" cap="flat" cmpd="sng" algn="ctr">
          <a:noFill/>
          <a:prstDash val="solid"/>
          <a:miter lim="800000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lvl="0" algn="ctr"/>
          <a:r>
            <a:rPr lang="pt-BR" sz="1600" b="1"/>
            <a:t>EVOLUÇÃO</a:t>
          </a:r>
        </a:p>
        <a:p>
          <a:pPr lvl="0" algn="ctr"/>
          <a:r>
            <a:rPr lang="pt-BR" sz="1600" b="1"/>
            <a:t>MEDIDAS</a:t>
          </a:r>
        </a:p>
      </xdr:txBody>
    </xdr:sp>
    <xdr:clientData fLocksWithSheet="0"/>
  </xdr:oneCellAnchor>
  <xdr:oneCellAnchor>
    <xdr:from>
      <xdr:col>1</xdr:col>
      <xdr:colOff>0</xdr:colOff>
      <xdr:row>1</xdr:row>
      <xdr:rowOff>9525</xdr:rowOff>
    </xdr:from>
    <xdr:ext cx="2914650" cy="2781300"/>
    <xdr:pic>
      <xdr:nvPicPr>
        <xdr:cNvPr id="6" name="image1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238125</xdr:colOff>
      <xdr:row>0</xdr:row>
      <xdr:rowOff>171450</xdr:rowOff>
    </xdr:from>
    <xdr:ext cx="2867025" cy="2619375"/>
    <xdr:pic>
      <xdr:nvPicPr>
        <xdr:cNvPr id="7" name="image2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16</xdr:row>
      <xdr:rowOff>85725</xdr:rowOff>
    </xdr:from>
    <xdr:ext cx="2990850" cy="962025"/>
    <xdr:sp macro="" textlink="">
      <xdr:nvSpPr>
        <xdr:cNvPr id="6" name="Retângulo 5">
          <a:extLst>
            <a:ext uri="{FF2B5EF4-FFF2-40B4-BE49-F238E27FC236}"/>
          </a:extLst>
        </xdr:cNvPr>
        <xdr:cNvSpPr/>
      </xdr:nvSpPr>
      <xdr:spPr>
        <a:xfrm>
          <a:off x="4257537" y="3022098"/>
          <a:ext cx="2991140" cy="96898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lvl="0" algn="ctr"/>
          <a:r>
            <a:rPr lang="pt-BR" sz="2800" b="1" cap="none" spc="0">
              <a:ln w="9525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1 KG DE GORDURA</a:t>
          </a:r>
        </a:p>
        <a:p>
          <a:pPr lvl="0" algn="ctr"/>
          <a:r>
            <a:rPr lang="pt-BR" sz="2800" b="1" cap="none" spc="0">
              <a:ln w="9525">
                <a:solidFill>
                  <a:sysClr val="windowText" lastClr="000000"/>
                </a:solidFill>
                <a:prstDash val="solid"/>
              </a:ln>
              <a:solidFill>
                <a:schemeClr val="tx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= 7.700 KCAL</a:t>
          </a:r>
        </a:p>
      </xdr:txBody>
    </xdr:sp>
    <xdr:clientData fLocksWithSheet="0"/>
  </xdr:oneCellAnchor>
  <xdr:oneCellAnchor>
    <xdr:from>
      <xdr:col>17</xdr:col>
      <xdr:colOff>314325</xdr:colOff>
      <xdr:row>0</xdr:row>
      <xdr:rowOff>66675</xdr:rowOff>
    </xdr:from>
    <xdr:ext cx="2000250" cy="381000"/>
    <xdr:grpSp>
      <xdr:nvGrpSpPr>
        <xdr:cNvPr id="14" name="Agrupar 13">
          <a:hlinkClick xmlns:r="http://schemas.openxmlformats.org/officeDocument/2006/relationships" r:id="rId1"/>
          <a:extLst>
            <a:ext uri="{FF2B5EF4-FFF2-40B4-BE49-F238E27FC236}"/>
          </a:extLst>
        </xdr:cNvPr>
        <xdr:cNvGrpSpPr/>
      </xdr:nvGrpSpPr>
      <xdr:grpSpPr>
        <a:xfrm>
          <a:off x="11325225" y="66675"/>
          <a:ext cx="2000250" cy="381000"/>
          <a:chOff x="10467975" y="0"/>
          <a:chExt cx="2000249" cy="371475"/>
        </a:xfrm>
      </xdr:grpSpPr>
      <xdr:pic>
        <xdr:nvPicPr>
          <xdr:cNvPr id="12" name="Imagem 11" descr="MC Indústria e Comércio Ltda./Produtos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/>
          </a:blip>
          <a:srcRect/>
          <a:stretch>
            <a:fillRect/>
          </a:stretch>
        </xdr:blipFill>
        <xdr:spPr bwMode="auto">
          <a:xfrm>
            <a:off x="12096749" y="0"/>
            <a:ext cx="371475" cy="371475"/>
          </a:xfrm>
          <a:prstGeom prst="rect">
            <a:avLst/>
          </a:prstGeom>
          <a:noFill/>
          <a:extLst/>
        </xdr:spPr>
      </xdr:pic>
      <xdr:sp macro="" textlink="">
        <xdr:nvSpPr>
          <xdr:cNvPr id="13" name="CaixaDeTexto 12">
            <a:extLst>
              <a:ext uri="{FF2B5EF4-FFF2-40B4-BE49-F238E27FC236}"/>
            </a:extLst>
          </xdr:cNvPr>
          <xdr:cNvSpPr txBox="1"/>
        </xdr:nvSpPr>
        <xdr:spPr>
          <a:xfrm>
            <a:off x="10467975" y="47625"/>
            <a:ext cx="167578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/>
              <a:t>VOLTAR PARA O MENU</a:t>
            </a:r>
          </a:p>
        </xdr:txBody>
      </xdr:sp>
    </xdr:grpSp>
    <xdr:clientData fLocksWithSheet="0"/>
  </xdr:oneCellAnchor>
  <xdr:oneCellAnchor>
    <xdr:from>
      <xdr:col>2</xdr:col>
      <xdr:colOff>47625</xdr:colOff>
      <xdr:row>17</xdr:row>
      <xdr:rowOff>152400</xdr:rowOff>
    </xdr:from>
    <xdr:ext cx="1238250" cy="333375"/>
    <xdr:sp macro="" textlink="">
      <xdr:nvSpPr>
        <xdr:cNvPr id="10" name="Retângulo 9">
          <a:extLst>
            <a:ext uri="{FF2B5EF4-FFF2-40B4-BE49-F238E27FC236}"/>
          </a:extLst>
        </xdr:cNvPr>
        <xdr:cNvSpPr/>
      </xdr:nvSpPr>
      <xdr:spPr>
        <a:xfrm>
          <a:off x="1244789" y="3597740"/>
          <a:ext cx="123925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lvl="0" algn="ctr"/>
          <a:r>
            <a:rPr lang="pt-BR" sz="1600" b="1" cap="none" spc="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1kg Gordura</a:t>
          </a:r>
        </a:p>
      </xdr:txBody>
    </xdr:sp>
    <xdr:clientData fLocksWithSheet="0"/>
  </xdr:oneCellAnchor>
  <xdr:oneCellAnchor>
    <xdr:from>
      <xdr:col>3</xdr:col>
      <xdr:colOff>180975</xdr:colOff>
      <xdr:row>17</xdr:row>
      <xdr:rowOff>152400</xdr:rowOff>
    </xdr:from>
    <xdr:ext cx="1257300" cy="333375"/>
    <xdr:sp macro="" textlink="">
      <xdr:nvSpPr>
        <xdr:cNvPr id="15" name="Retângulo 14">
          <a:extLst>
            <a:ext uri="{FF2B5EF4-FFF2-40B4-BE49-F238E27FC236}"/>
          </a:extLst>
        </xdr:cNvPr>
        <xdr:cNvSpPr/>
      </xdr:nvSpPr>
      <xdr:spPr>
        <a:xfrm>
          <a:off x="2475779" y="3598430"/>
          <a:ext cx="1258743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lvl="0" algn="ctr"/>
          <a:r>
            <a:rPr lang="pt-BR" sz="1600" b="1" cap="none" spc="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1kg Músculo</a:t>
          </a:r>
        </a:p>
      </xdr:txBody>
    </xdr:sp>
    <xdr:clientData fLocksWithSheet="0"/>
  </xdr:oneCellAnchor>
  <xdr:oneCellAnchor>
    <xdr:from>
      <xdr:col>11</xdr:col>
      <xdr:colOff>342900</xdr:colOff>
      <xdr:row>0</xdr:row>
      <xdr:rowOff>0</xdr:rowOff>
    </xdr:from>
    <xdr:ext cx="4572000" cy="2714625"/>
    <xdr:graphicFrame macro="">
      <xdr:nvGraphicFramePr>
        <xdr:cNvPr id="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114300</xdr:colOff>
      <xdr:row>15</xdr:row>
      <xdr:rowOff>171450</xdr:rowOff>
    </xdr:from>
    <xdr:ext cx="4591050" cy="1057275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10</xdr:col>
      <xdr:colOff>942975</xdr:colOff>
      <xdr:row>18</xdr:row>
      <xdr:rowOff>152400</xdr:rowOff>
    </xdr:from>
    <xdr:ext cx="390525" cy="314325"/>
    <xdr:pic>
      <xdr:nvPicPr>
        <xdr:cNvPr id="9" name="image3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771525</xdr:colOff>
      <xdr:row>16</xdr:row>
      <xdr:rowOff>47625</xdr:rowOff>
    </xdr:from>
    <xdr:ext cx="600075" cy="447675"/>
    <xdr:pic>
      <xdr:nvPicPr>
        <xdr:cNvPr id="11" name="image4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13</xdr:row>
      <xdr:rowOff>152400</xdr:rowOff>
    </xdr:from>
    <xdr:ext cx="733425" cy="952500"/>
    <xdr:pic>
      <xdr:nvPicPr>
        <xdr:cNvPr id="16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14</xdr:row>
      <xdr:rowOff>114300</xdr:rowOff>
    </xdr:from>
    <xdr:ext cx="628650" cy="828675"/>
    <xdr:pic>
      <xdr:nvPicPr>
        <xdr:cNvPr id="17" name="image6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19</xdr:row>
      <xdr:rowOff>57150</xdr:rowOff>
    </xdr:from>
    <xdr:ext cx="2371725" cy="1076325"/>
    <xdr:pic>
      <xdr:nvPicPr>
        <xdr:cNvPr id="18" name="image7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</xdr:colOff>
      <xdr:row>3</xdr:row>
      <xdr:rowOff>19050</xdr:rowOff>
    </xdr:from>
    <xdr:ext cx="238125" cy="285750"/>
    <xdr:sp macro="" textlink="">
      <xdr:nvSpPr>
        <xdr:cNvPr id="8193" name="Spinner 1" hidden="1">
          <a:extLst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5</xdr:col>
      <xdr:colOff>28575</xdr:colOff>
      <xdr:row>4</xdr:row>
      <xdr:rowOff>19050</xdr:rowOff>
    </xdr:from>
    <xdr:ext cx="238125" cy="285750"/>
    <xdr:sp macro="" textlink="">
      <xdr:nvSpPr>
        <xdr:cNvPr id="8194" name="Spinner 2" hidden="1">
          <a:extLst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895350</xdr:colOff>
      <xdr:row>5</xdr:row>
      <xdr:rowOff>171450</xdr:rowOff>
    </xdr:from>
    <xdr:ext cx="2362200" cy="600075"/>
    <xdr:sp macro="" textlink="">
      <xdr:nvSpPr>
        <xdr:cNvPr id="2" name="CaixaDeTexto 1">
          <a:extLst>
            <a:ext uri="{FF2B5EF4-FFF2-40B4-BE49-F238E27FC236}"/>
          </a:extLst>
        </xdr:cNvPr>
        <xdr:cNvSpPr txBox="1"/>
      </xdr:nvSpPr>
      <xdr:spPr>
        <a:xfrm>
          <a:off x="4654553" y="1793875"/>
          <a:ext cx="2366610" cy="60901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 algn="ctr"/>
          <a:r>
            <a:rPr lang="pt-BR" sz="1100" b="1"/>
            <a:t>PROTEÍNA (PTN)</a:t>
          </a:r>
        </a:p>
        <a:p>
          <a:pPr lvl="0" algn="ctr"/>
          <a:r>
            <a:rPr lang="pt-BR" sz="1100" b="0"/>
            <a:t>EMAGRECIMENTO: IDEAL DE 0,8 A 2,2</a:t>
          </a:r>
        </a:p>
        <a:p>
          <a:pPr lvl="0" algn="ctr"/>
          <a:r>
            <a:rPr lang="pt-BR" sz="1100" b="0"/>
            <a:t>HIPERTROFIA: IDEAL DE 1,5 A 2,0</a:t>
          </a:r>
        </a:p>
      </xdr:txBody>
    </xdr:sp>
    <xdr:clientData fLocksWithSheet="0"/>
  </xdr:oneCellAnchor>
  <xdr:oneCellAnchor>
    <xdr:from>
      <xdr:col>11</xdr:col>
      <xdr:colOff>142875</xdr:colOff>
      <xdr:row>0</xdr:row>
      <xdr:rowOff>76200</xdr:rowOff>
    </xdr:from>
    <xdr:ext cx="2190750" cy="371475"/>
    <xdr:grpSp>
      <xdr:nvGrpSpPr>
        <xdr:cNvPr id="7" name="Agrupar 6">
          <a:hlinkClick xmlns:r="http://schemas.openxmlformats.org/officeDocument/2006/relationships" r:id="rId1"/>
          <a:extLst>
            <a:ext uri="{FF2B5EF4-FFF2-40B4-BE49-F238E27FC236}"/>
          </a:extLst>
        </xdr:cNvPr>
        <xdr:cNvGrpSpPr/>
      </xdr:nvGrpSpPr>
      <xdr:grpSpPr>
        <a:xfrm>
          <a:off x="6115050" y="76200"/>
          <a:ext cx="2190750" cy="371475"/>
          <a:chOff x="10467975" y="0"/>
          <a:chExt cx="2000249" cy="371475"/>
        </a:xfrm>
      </xdr:grpSpPr>
      <xdr:pic>
        <xdr:nvPicPr>
          <xdr:cNvPr id="8" name="Imagem 7" descr="MC Indústria e Comércio Ltda./Produtos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/>
          </a:blip>
          <a:srcRect/>
          <a:stretch>
            <a:fillRect/>
          </a:stretch>
        </xdr:blipFill>
        <xdr:spPr bwMode="auto">
          <a:xfrm>
            <a:off x="12096749" y="0"/>
            <a:ext cx="371475" cy="371475"/>
          </a:xfrm>
          <a:prstGeom prst="rect">
            <a:avLst/>
          </a:prstGeom>
          <a:noFill/>
          <a:extLst/>
        </xdr:spPr>
      </xdr:pic>
      <xdr:sp macro="" textlink="">
        <xdr:nvSpPr>
          <xdr:cNvPr id="9" name="CaixaDeTexto 8">
            <a:extLst>
              <a:ext uri="{FF2B5EF4-FFF2-40B4-BE49-F238E27FC236}"/>
            </a:extLst>
          </xdr:cNvPr>
          <xdr:cNvSpPr txBox="1"/>
        </xdr:nvSpPr>
        <xdr:spPr>
          <a:xfrm>
            <a:off x="10467975" y="47625"/>
            <a:ext cx="167578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/>
              <a:t>VOLTAR PARA O MENU</a:t>
            </a:r>
          </a:p>
        </xdr:txBody>
      </xdr:sp>
    </xdr:grpSp>
    <xdr:clientData fLocksWithSheet="0"/>
  </xdr:oneCellAnchor>
  <xdr:oneCellAnchor>
    <xdr:from>
      <xdr:col>10</xdr:col>
      <xdr:colOff>1000125</xdr:colOff>
      <xdr:row>7</xdr:row>
      <xdr:rowOff>276225</xdr:rowOff>
    </xdr:from>
    <xdr:ext cx="2362200" cy="600075"/>
    <xdr:sp macro="" textlink="">
      <xdr:nvSpPr>
        <xdr:cNvPr id="10" name="CaixaDeTexto 9">
          <a:extLst>
            <a:ext uri="{FF2B5EF4-FFF2-40B4-BE49-F238E27FC236}"/>
          </a:extLst>
        </xdr:cNvPr>
        <xdr:cNvSpPr txBox="1"/>
      </xdr:nvSpPr>
      <xdr:spPr>
        <a:xfrm>
          <a:off x="7120290" y="2371725"/>
          <a:ext cx="2366610" cy="60901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 algn="ctr"/>
          <a:r>
            <a:rPr lang="pt-BR" sz="1100" b="1"/>
            <a:t>GORDURA (LIP)</a:t>
          </a:r>
        </a:p>
        <a:p>
          <a:pPr lvl="0" algn="ctr"/>
          <a:r>
            <a:rPr lang="pt-BR" sz="1100" b="0"/>
            <a:t>EMAGRECIMENTO: IDEAL DE 0,6 A 1,0</a:t>
          </a:r>
        </a:p>
        <a:p>
          <a:pPr lvl="0" algn="ctr"/>
          <a:r>
            <a:rPr lang="pt-BR" sz="1100" b="0"/>
            <a:t>HIPERTROFIA: IDEAL DE 0,6 A 1,0</a:t>
          </a:r>
        </a:p>
      </xdr:txBody>
    </xdr:sp>
    <xdr:clientData fLocksWithSheet="0"/>
  </xdr:oneCellAnchor>
  <xdr:oneCellAnchor>
    <xdr:from>
      <xdr:col>5</xdr:col>
      <xdr:colOff>28575</xdr:colOff>
      <xdr:row>5</xdr:row>
      <xdr:rowOff>19050</xdr:rowOff>
    </xdr:from>
    <xdr:ext cx="238125" cy="285750"/>
    <xdr:sp macro="" textlink="">
      <xdr:nvSpPr>
        <xdr:cNvPr id="8195" name="Spinner 3" hidden="1">
          <a:extLst>
            <a:ext uri="{FF2B5EF4-FFF2-40B4-BE49-F238E27FC236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895350</xdr:colOff>
      <xdr:row>8</xdr:row>
      <xdr:rowOff>47625</xdr:rowOff>
    </xdr:from>
    <xdr:ext cx="2257425" cy="600075"/>
    <xdr:sp macro="" textlink="">
      <xdr:nvSpPr>
        <xdr:cNvPr id="13" name="CaixaDeTexto 12">
          <a:extLst>
            <a:ext uri="{FF2B5EF4-FFF2-40B4-BE49-F238E27FC236}"/>
          </a:extLst>
        </xdr:cNvPr>
        <xdr:cNvSpPr txBox="1"/>
      </xdr:nvSpPr>
      <xdr:spPr>
        <a:xfrm>
          <a:off x="4663451" y="2470150"/>
          <a:ext cx="2259914" cy="60901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 algn="ctr"/>
          <a:r>
            <a:rPr lang="pt-BR" sz="1100" b="1"/>
            <a:t>CARBOIDRATO (CHO)</a:t>
          </a:r>
        </a:p>
        <a:p>
          <a:pPr lvl="0" algn="ctr"/>
          <a:r>
            <a:rPr lang="pt-BR" sz="1100" b="0"/>
            <a:t>EMAGRECIMENTO: IDEAL DE 1,2 A 4</a:t>
          </a:r>
        </a:p>
        <a:p>
          <a:pPr lvl="0" algn="ctr"/>
          <a:r>
            <a:rPr lang="pt-BR" sz="1100" b="0"/>
            <a:t>HIPERTROFIA: IDEAL DE 4 A 7</a:t>
          </a:r>
        </a:p>
      </xdr:txBody>
    </xdr:sp>
    <xdr:clientData fLocksWithSheet="0"/>
  </xdr:oneCellAnchor>
  <xdr:oneCellAnchor>
    <xdr:from>
      <xdr:col>7</xdr:col>
      <xdr:colOff>819150</xdr:colOff>
      <xdr:row>0</xdr:row>
      <xdr:rowOff>190500</xdr:rowOff>
    </xdr:from>
    <xdr:ext cx="1676400" cy="1695450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10</xdr:col>
      <xdr:colOff>476250</xdr:colOff>
      <xdr:row>1</xdr:row>
      <xdr:rowOff>123825</xdr:rowOff>
    </xdr:from>
    <xdr:ext cx="2962275" cy="1838325"/>
    <xdr:pic>
      <xdr:nvPicPr>
        <xdr:cNvPr id="12" name="image8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3</xdr:row>
      <xdr:rowOff>85725</xdr:rowOff>
    </xdr:from>
    <xdr:ext cx="2876550" cy="3076575"/>
    <xdr:grpSp>
      <xdr:nvGrpSpPr>
        <xdr:cNvPr id="11" name="Agrupar 10">
          <a:extLst>
            <a:ext uri="{FF2B5EF4-FFF2-40B4-BE49-F238E27FC236}"/>
          </a:extLst>
        </xdr:cNvPr>
        <xdr:cNvGrpSpPr/>
      </xdr:nvGrpSpPr>
      <xdr:grpSpPr>
        <a:xfrm>
          <a:off x="219075" y="676275"/>
          <a:ext cx="2876550" cy="3076575"/>
          <a:chOff x="962026" y="95250"/>
          <a:chExt cx="2880000" cy="2863406"/>
        </a:xfrm>
      </xdr:grpSpPr>
      <xdr:pic>
        <xdr:nvPicPr>
          <xdr:cNvPr id="2" name="Imagem 1" descr="Imagem sem legenda">
            <a:extLst>
              <a:ext uri="{FF2B5EF4-FFF2-40B4-BE49-F238E27FC236}"/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/>
          </a:blip>
          <a:srcRect/>
          <a:stretch>
            <a:fillRect/>
          </a:stretch>
        </xdr:blipFill>
        <xdr:spPr bwMode="auto">
          <a:xfrm>
            <a:off x="962026" y="400049"/>
            <a:ext cx="2880000" cy="2558607"/>
          </a:xfrm>
          <a:prstGeom prst="rect">
            <a:avLst/>
          </a:prstGeom>
          <a:noFill/>
          <a:extLst/>
        </xdr:spPr>
      </xdr:pic>
      <xdr:sp macro="" textlink="">
        <xdr:nvSpPr>
          <xdr:cNvPr id="10" name="CaixaDeTexto 9">
            <a:extLst>
              <a:ext uri="{FF2B5EF4-FFF2-40B4-BE49-F238E27FC236}"/>
            </a:extLst>
          </xdr:cNvPr>
          <xdr:cNvSpPr txBox="1"/>
        </xdr:nvSpPr>
        <xdr:spPr>
          <a:xfrm>
            <a:off x="1419225" y="95250"/>
            <a:ext cx="2070631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lvl="0" algn="ctr"/>
            <a:r>
              <a:rPr lang="pt-BR" sz="1100" b="1"/>
              <a:t>CIRCUNFERÊNCIAS DOS BRAÇOS</a:t>
            </a:r>
          </a:p>
          <a:p>
            <a:pPr lvl="0" algn="ctr"/>
            <a:r>
              <a:rPr lang="pt-BR" sz="1100" b="1"/>
              <a:t>RELAXADOS E CONTRAÍDOS</a:t>
            </a:r>
          </a:p>
        </xdr:txBody>
      </xdr:sp>
    </xdr:grpSp>
    <xdr:clientData fLocksWithSheet="0"/>
  </xdr:oneCellAnchor>
  <xdr:oneCellAnchor>
    <xdr:from>
      <xdr:col>1</xdr:col>
      <xdr:colOff>2543175</xdr:colOff>
      <xdr:row>4</xdr:row>
      <xdr:rowOff>66675</xdr:rowOff>
    </xdr:from>
    <xdr:ext cx="2886075" cy="2962275"/>
    <xdr:grpSp>
      <xdr:nvGrpSpPr>
        <xdr:cNvPr id="13" name="Agrupar 12">
          <a:extLst>
            <a:ext uri="{FF2B5EF4-FFF2-40B4-BE49-F238E27FC236}"/>
          </a:extLst>
        </xdr:cNvPr>
        <xdr:cNvGrpSpPr/>
      </xdr:nvGrpSpPr>
      <xdr:grpSpPr>
        <a:xfrm>
          <a:off x="3152775" y="857250"/>
          <a:ext cx="2886075" cy="2962275"/>
          <a:chOff x="4752975" y="209550"/>
          <a:chExt cx="2880000" cy="3118125"/>
        </a:xfrm>
      </xdr:grpSpPr>
      <xdr:pic>
        <xdr:nvPicPr>
          <xdr:cNvPr id="3" name="Imagem 2" descr="Imagem sem legenda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/>
          </a:blip>
          <a:srcRect/>
          <a:stretch>
            <a:fillRect/>
          </a:stretch>
        </xdr:blipFill>
        <xdr:spPr bwMode="auto">
          <a:xfrm>
            <a:off x="4752975" y="447675"/>
            <a:ext cx="2880000" cy="2880000"/>
          </a:xfrm>
          <a:prstGeom prst="rect">
            <a:avLst/>
          </a:prstGeom>
          <a:noFill/>
          <a:extLst/>
        </xdr:spPr>
      </xdr:pic>
      <xdr:sp macro="" textlink="">
        <xdr:nvSpPr>
          <xdr:cNvPr id="12" name="CaixaDeTexto 11">
            <a:extLst>
              <a:ext uri="{FF2B5EF4-FFF2-40B4-BE49-F238E27FC236}"/>
            </a:extLst>
          </xdr:cNvPr>
          <xdr:cNvSpPr txBox="1"/>
        </xdr:nvSpPr>
        <xdr:spPr>
          <a:xfrm>
            <a:off x="5200650" y="209550"/>
            <a:ext cx="20097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/>
              <a:t>CIRCUNFERÊNCIA DO PESCOÇO</a:t>
            </a:r>
          </a:p>
        </xdr:txBody>
      </xdr:sp>
    </xdr:grpSp>
    <xdr:clientData fLocksWithSheet="0"/>
  </xdr:oneCellAnchor>
  <xdr:oneCellAnchor>
    <xdr:from>
      <xdr:col>3</xdr:col>
      <xdr:colOff>1381125</xdr:colOff>
      <xdr:row>4</xdr:row>
      <xdr:rowOff>19050</xdr:rowOff>
    </xdr:from>
    <xdr:ext cx="2886075" cy="3000375"/>
    <xdr:grpSp>
      <xdr:nvGrpSpPr>
        <xdr:cNvPr id="15" name="Agrupar 14">
          <a:extLst>
            <a:ext uri="{FF2B5EF4-FFF2-40B4-BE49-F238E27FC236}"/>
          </a:extLst>
        </xdr:cNvPr>
        <xdr:cNvGrpSpPr/>
      </xdr:nvGrpSpPr>
      <xdr:grpSpPr>
        <a:xfrm>
          <a:off x="6134100" y="809625"/>
          <a:ext cx="2886075" cy="3000375"/>
          <a:chOff x="7848600" y="285750"/>
          <a:chExt cx="2880000" cy="3156225"/>
        </a:xfrm>
      </xdr:grpSpPr>
      <xdr:pic>
        <xdr:nvPicPr>
          <xdr:cNvPr id="4" name="Imagem 3" descr="Imagem sem legenda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/>
          </a:blip>
          <a:srcRect/>
          <a:stretch>
            <a:fillRect/>
          </a:stretch>
        </xdr:blipFill>
        <xdr:spPr bwMode="auto">
          <a:xfrm>
            <a:off x="7848600" y="561975"/>
            <a:ext cx="2880000" cy="2880000"/>
          </a:xfrm>
          <a:prstGeom prst="rect">
            <a:avLst/>
          </a:prstGeom>
          <a:noFill/>
          <a:extLst/>
        </xdr:spPr>
      </xdr:pic>
      <xdr:sp macro="" textlink="">
        <xdr:nvSpPr>
          <xdr:cNvPr id="14" name="CaixaDeTexto 13">
            <a:extLst>
              <a:ext uri="{FF2B5EF4-FFF2-40B4-BE49-F238E27FC236}"/>
            </a:extLst>
          </xdr:cNvPr>
          <xdr:cNvSpPr txBox="1"/>
        </xdr:nvSpPr>
        <xdr:spPr>
          <a:xfrm>
            <a:off x="8048626" y="285750"/>
            <a:ext cx="2457450" cy="438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lvl="0" algn="ctr"/>
            <a:r>
              <a:rPr lang="pt-BR" sz="1100" b="1"/>
              <a:t>CIRCUNFERÊNCIA DO PEITORAL - BUSTO</a:t>
            </a:r>
          </a:p>
          <a:p>
            <a:pPr lvl="0" algn="ctr"/>
            <a:r>
              <a:rPr lang="pt-BR" sz="1100" b="1"/>
              <a:t>(MEDE NA ALTURA DO MAMILO) </a:t>
            </a:r>
          </a:p>
        </xdr:txBody>
      </xdr:sp>
    </xdr:grpSp>
    <xdr:clientData fLocksWithSheet="0"/>
  </xdr:oneCellAnchor>
  <xdr:oneCellAnchor>
    <xdr:from>
      <xdr:col>8</xdr:col>
      <xdr:colOff>0</xdr:colOff>
      <xdr:row>4</xdr:row>
      <xdr:rowOff>9525</xdr:rowOff>
    </xdr:from>
    <xdr:ext cx="2790825" cy="3000375"/>
    <xdr:grpSp>
      <xdr:nvGrpSpPr>
        <xdr:cNvPr id="17" name="Agrupar 16">
          <a:extLst>
            <a:ext uri="{FF2B5EF4-FFF2-40B4-BE49-F238E27FC236}"/>
          </a:extLst>
        </xdr:cNvPr>
        <xdr:cNvGrpSpPr/>
      </xdr:nvGrpSpPr>
      <xdr:grpSpPr>
        <a:xfrm>
          <a:off x="9096375" y="800100"/>
          <a:ext cx="2790825" cy="3000375"/>
          <a:chOff x="9629775" y="428625"/>
          <a:chExt cx="2880000" cy="3156225"/>
        </a:xfrm>
      </xdr:grpSpPr>
      <xdr:pic>
        <xdr:nvPicPr>
          <xdr:cNvPr id="5" name="Imagem 4" descr="Imagem sem legenda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/>
          </a:blip>
          <a:srcRect/>
          <a:stretch>
            <a:fillRect/>
          </a:stretch>
        </xdr:blipFill>
        <xdr:spPr bwMode="auto">
          <a:xfrm>
            <a:off x="9629775" y="704850"/>
            <a:ext cx="2880000" cy="2880000"/>
          </a:xfrm>
          <a:prstGeom prst="rect">
            <a:avLst/>
          </a:prstGeom>
          <a:noFill/>
          <a:extLst/>
        </xdr:spPr>
      </xdr:pic>
      <xdr:sp macro="" textlink="">
        <xdr:nvSpPr>
          <xdr:cNvPr id="16" name="CaixaDeTexto 15">
            <a:extLst>
              <a:ext uri="{FF2B5EF4-FFF2-40B4-BE49-F238E27FC236}"/>
            </a:extLst>
          </xdr:cNvPr>
          <xdr:cNvSpPr txBox="1"/>
        </xdr:nvSpPr>
        <xdr:spPr>
          <a:xfrm>
            <a:off x="9839325" y="428625"/>
            <a:ext cx="2457450" cy="438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lvl="0" algn="ctr"/>
            <a:r>
              <a:rPr lang="pt-BR" sz="1100" b="1"/>
              <a:t>CIRCUNFERÊNCIA DA CINTURA</a:t>
            </a:r>
          </a:p>
          <a:p>
            <a:pPr lvl="0" algn="ctr"/>
            <a:r>
              <a:rPr lang="pt-BR" sz="1100" b="1"/>
              <a:t>(SE MEDE ACIMA DO UMBIGO)</a:t>
            </a:r>
          </a:p>
        </xdr:txBody>
      </xdr:sp>
    </xdr:grpSp>
    <xdr:clientData fLocksWithSheet="0"/>
  </xdr:oneCellAnchor>
  <xdr:oneCellAnchor>
    <xdr:from>
      <xdr:col>0</xdr:col>
      <xdr:colOff>133350</xdr:colOff>
      <xdr:row>21</xdr:row>
      <xdr:rowOff>9525</xdr:rowOff>
    </xdr:from>
    <xdr:ext cx="2876550" cy="2933700"/>
    <xdr:grpSp>
      <xdr:nvGrpSpPr>
        <xdr:cNvPr id="19" name="Agrupar 18">
          <a:extLst>
            <a:ext uri="{FF2B5EF4-FFF2-40B4-BE49-F238E27FC236}"/>
          </a:extLst>
        </xdr:cNvPr>
        <xdr:cNvGrpSpPr/>
      </xdr:nvGrpSpPr>
      <xdr:grpSpPr>
        <a:xfrm>
          <a:off x="133350" y="3876675"/>
          <a:ext cx="2876550" cy="2933700"/>
          <a:chOff x="419100" y="3829050"/>
          <a:chExt cx="2880000" cy="3099075"/>
        </a:xfrm>
      </xdr:grpSpPr>
      <xdr:pic>
        <xdr:nvPicPr>
          <xdr:cNvPr id="6" name="Imagem 5" descr="Imagem sem legenda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/>
          </a:blip>
          <a:srcRect/>
          <a:stretch>
            <a:fillRect/>
          </a:stretch>
        </xdr:blipFill>
        <xdr:spPr bwMode="auto">
          <a:xfrm>
            <a:off x="419100" y="4048125"/>
            <a:ext cx="2880000" cy="2880000"/>
          </a:xfrm>
          <a:prstGeom prst="rect">
            <a:avLst/>
          </a:prstGeom>
          <a:noFill/>
          <a:extLst/>
        </xdr:spPr>
      </xdr:pic>
      <xdr:sp macro="" textlink="">
        <xdr:nvSpPr>
          <xdr:cNvPr id="18" name="CaixaDeTexto 17">
            <a:extLst>
              <a:ext uri="{FF2B5EF4-FFF2-40B4-BE49-F238E27FC236}"/>
            </a:extLst>
          </xdr:cNvPr>
          <xdr:cNvSpPr txBox="1"/>
        </xdr:nvSpPr>
        <xdr:spPr>
          <a:xfrm>
            <a:off x="609600" y="3829050"/>
            <a:ext cx="2457450" cy="438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lvl="0" algn="ctr"/>
            <a:r>
              <a:rPr lang="pt-BR" sz="1100" b="1"/>
              <a:t>CIRCUNFERÊNCIA DO ABDÔMEN</a:t>
            </a:r>
          </a:p>
          <a:p>
            <a:pPr lvl="0" algn="ctr"/>
            <a:r>
              <a:rPr lang="pt-BR" sz="1100" b="1"/>
              <a:t>(ALTURA DO UMBIGO) </a:t>
            </a:r>
          </a:p>
        </xdr:txBody>
      </xdr:sp>
    </xdr:grpSp>
    <xdr:clientData fLocksWithSheet="0"/>
  </xdr:oneCellAnchor>
  <xdr:oneCellAnchor>
    <xdr:from>
      <xdr:col>1</xdr:col>
      <xdr:colOff>2552700</xdr:colOff>
      <xdr:row>21</xdr:row>
      <xdr:rowOff>19050</xdr:rowOff>
    </xdr:from>
    <xdr:ext cx="2886075" cy="2914650"/>
    <xdr:grpSp>
      <xdr:nvGrpSpPr>
        <xdr:cNvPr id="21" name="Agrupar 20">
          <a:extLst>
            <a:ext uri="{FF2B5EF4-FFF2-40B4-BE49-F238E27FC236}"/>
          </a:extLst>
        </xdr:cNvPr>
        <xdr:cNvGrpSpPr/>
      </xdr:nvGrpSpPr>
      <xdr:grpSpPr>
        <a:xfrm>
          <a:off x="3162300" y="3886200"/>
          <a:ext cx="2886075" cy="2914650"/>
          <a:chOff x="3905250" y="3829050"/>
          <a:chExt cx="2880000" cy="3080025"/>
        </a:xfrm>
      </xdr:grpSpPr>
      <xdr:pic>
        <xdr:nvPicPr>
          <xdr:cNvPr id="7" name="Imagem 6" descr="Imagem sem legenda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/>
          </a:blip>
          <a:srcRect/>
          <a:stretch>
            <a:fillRect/>
          </a:stretch>
        </xdr:blipFill>
        <xdr:spPr bwMode="auto">
          <a:xfrm>
            <a:off x="3905250" y="4029075"/>
            <a:ext cx="2880000" cy="2880000"/>
          </a:xfrm>
          <a:prstGeom prst="rect">
            <a:avLst/>
          </a:prstGeom>
          <a:noFill/>
          <a:extLst/>
        </xdr:spPr>
      </xdr:pic>
      <xdr:sp macro="" textlink="">
        <xdr:nvSpPr>
          <xdr:cNvPr id="20" name="CaixaDeTexto 19">
            <a:extLst>
              <a:ext uri="{FF2B5EF4-FFF2-40B4-BE49-F238E27FC236}"/>
            </a:extLst>
          </xdr:cNvPr>
          <xdr:cNvSpPr txBox="1"/>
        </xdr:nvSpPr>
        <xdr:spPr>
          <a:xfrm>
            <a:off x="4143375" y="3829050"/>
            <a:ext cx="2457450" cy="2571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lvl="0" algn="ctr"/>
            <a:r>
              <a:rPr lang="pt-BR" sz="1100" b="1"/>
              <a:t>CIRCUNFERÊNCIA DO QUADRIL </a:t>
            </a:r>
          </a:p>
        </xdr:txBody>
      </xdr:sp>
    </xdr:grpSp>
    <xdr:clientData fLocksWithSheet="0"/>
  </xdr:oneCellAnchor>
  <xdr:oneCellAnchor>
    <xdr:from>
      <xdr:col>3</xdr:col>
      <xdr:colOff>1390650</xdr:colOff>
      <xdr:row>20</xdr:row>
      <xdr:rowOff>171450</xdr:rowOff>
    </xdr:from>
    <xdr:ext cx="2933700" cy="2962275"/>
    <xdr:grpSp>
      <xdr:nvGrpSpPr>
        <xdr:cNvPr id="23" name="Agrupar 22">
          <a:extLst>
            <a:ext uri="{FF2B5EF4-FFF2-40B4-BE49-F238E27FC236}"/>
          </a:extLst>
        </xdr:cNvPr>
        <xdr:cNvGrpSpPr/>
      </xdr:nvGrpSpPr>
      <xdr:grpSpPr>
        <a:xfrm>
          <a:off x="6143625" y="3857625"/>
          <a:ext cx="2933700" cy="2962275"/>
          <a:chOff x="6143625" y="3609976"/>
          <a:chExt cx="2933700" cy="3127649"/>
        </a:xfrm>
      </xdr:grpSpPr>
      <xdr:pic>
        <xdr:nvPicPr>
          <xdr:cNvPr id="8" name="Imagem 7" descr="Imagem sem legenda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/>
          </a:blip>
          <a:srcRect/>
          <a:stretch>
            <a:fillRect/>
          </a:stretch>
        </xdr:blipFill>
        <xdr:spPr bwMode="auto">
          <a:xfrm>
            <a:off x="6162675" y="3857625"/>
            <a:ext cx="2880000" cy="2880000"/>
          </a:xfrm>
          <a:prstGeom prst="rect">
            <a:avLst/>
          </a:prstGeom>
          <a:noFill/>
          <a:extLst/>
        </xdr:spPr>
      </xdr:pic>
      <xdr:sp macro="" textlink="">
        <xdr:nvSpPr>
          <xdr:cNvPr id="22" name="CaixaDeTexto 21">
            <a:extLst>
              <a:ext uri="{FF2B5EF4-FFF2-40B4-BE49-F238E27FC236}"/>
            </a:extLst>
          </xdr:cNvPr>
          <xdr:cNvSpPr txBox="1"/>
        </xdr:nvSpPr>
        <xdr:spPr>
          <a:xfrm>
            <a:off x="6143625" y="3609976"/>
            <a:ext cx="2933700" cy="438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lvl="0" algn="ctr"/>
            <a:r>
              <a:rPr lang="pt-BR" sz="1100" b="1"/>
              <a:t>CIRCUNFERÊNCIA DA COXA</a:t>
            </a:r>
          </a:p>
          <a:p>
            <a:pPr lvl="0" algn="ctr"/>
            <a:r>
              <a:rPr lang="pt-BR" sz="1100" b="1"/>
              <a:t>(SE MEDE UM PALMO PARA BAIXO DO QUADRIL) </a:t>
            </a:r>
          </a:p>
        </xdr:txBody>
      </xdr:sp>
    </xdr:grpSp>
    <xdr:clientData fLocksWithSheet="0"/>
  </xdr:oneCellAnchor>
  <xdr:oneCellAnchor>
    <xdr:from>
      <xdr:col>8</xdr:col>
      <xdr:colOff>9525</xdr:colOff>
      <xdr:row>21</xdr:row>
      <xdr:rowOff>0</xdr:rowOff>
    </xdr:from>
    <xdr:ext cx="2847975" cy="2914650"/>
    <xdr:grpSp>
      <xdr:nvGrpSpPr>
        <xdr:cNvPr id="25" name="Agrupar 24">
          <a:extLst>
            <a:ext uri="{FF2B5EF4-FFF2-40B4-BE49-F238E27FC236}"/>
          </a:extLst>
        </xdr:cNvPr>
        <xdr:cNvGrpSpPr/>
      </xdr:nvGrpSpPr>
      <xdr:grpSpPr>
        <a:xfrm>
          <a:off x="9105900" y="3867150"/>
          <a:ext cx="2847975" cy="2914650"/>
          <a:chOff x="9105900" y="3629025"/>
          <a:chExt cx="2933700" cy="3080025"/>
        </a:xfrm>
      </xdr:grpSpPr>
      <xdr:pic>
        <xdr:nvPicPr>
          <xdr:cNvPr id="9" name="Imagem 8" descr="Imagem sem legenda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/>
          </a:blip>
          <a:srcRect/>
          <a:stretch>
            <a:fillRect/>
          </a:stretch>
        </xdr:blipFill>
        <xdr:spPr bwMode="auto">
          <a:xfrm>
            <a:off x="9134475" y="3829050"/>
            <a:ext cx="2880000" cy="2880000"/>
          </a:xfrm>
          <a:prstGeom prst="rect">
            <a:avLst/>
          </a:prstGeom>
          <a:noFill/>
          <a:extLst/>
        </xdr:spPr>
      </xdr:pic>
      <xdr:sp macro="" textlink="">
        <xdr:nvSpPr>
          <xdr:cNvPr id="24" name="CaixaDeTexto 23">
            <a:extLst>
              <a:ext uri="{FF2B5EF4-FFF2-40B4-BE49-F238E27FC236}"/>
            </a:extLst>
          </xdr:cNvPr>
          <xdr:cNvSpPr txBox="1"/>
        </xdr:nvSpPr>
        <xdr:spPr>
          <a:xfrm>
            <a:off x="9105900" y="3629025"/>
            <a:ext cx="2933700" cy="2571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lvl="0" algn="ctr"/>
            <a:r>
              <a:rPr lang="pt-BR" sz="1100" b="1"/>
              <a:t>CIRCUNFERÊNCIA DA PANTURRILHA</a:t>
            </a:r>
          </a:p>
        </xdr:txBody>
      </xdr:sp>
    </xdr:grpSp>
    <xdr:clientData fLocksWithSheet="0"/>
  </xdr:oneCellAnchor>
  <xdr:oneCellAnchor>
    <xdr:from>
      <xdr:col>3</xdr:col>
      <xdr:colOff>1676400</xdr:colOff>
      <xdr:row>0</xdr:row>
      <xdr:rowOff>161925</xdr:rowOff>
    </xdr:from>
    <xdr:ext cx="2943225" cy="542925"/>
    <xdr:grpSp>
      <xdr:nvGrpSpPr>
        <xdr:cNvPr id="34" name="Agrupar 33">
          <a:hlinkClick xmlns:r="http://schemas.openxmlformats.org/officeDocument/2006/relationships" r:id="rId9"/>
          <a:extLst>
            <a:ext uri="{FF2B5EF4-FFF2-40B4-BE49-F238E27FC236}"/>
          </a:extLst>
        </xdr:cNvPr>
        <xdr:cNvGrpSpPr/>
      </xdr:nvGrpSpPr>
      <xdr:grpSpPr>
        <a:xfrm>
          <a:off x="6429375" y="161925"/>
          <a:ext cx="2943225" cy="542925"/>
          <a:chOff x="6400800" y="76200"/>
          <a:chExt cx="2943225" cy="330196"/>
        </a:xfrm>
      </xdr:grpSpPr>
      <xdr:sp macro="" textlink="">
        <xdr:nvSpPr>
          <xdr:cNvPr id="32" name="CaixaDeTexto 31">
            <a:extLst>
              <a:ext uri="{FF2B5EF4-FFF2-40B4-BE49-F238E27FC236}"/>
            </a:extLst>
          </xdr:cNvPr>
          <xdr:cNvSpPr txBox="1"/>
        </xdr:nvSpPr>
        <xdr:spPr>
          <a:xfrm>
            <a:off x="6400800" y="76200"/>
            <a:ext cx="217170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600" b="1">
                <a:solidFill>
                  <a:srgbClr val="C00000"/>
                </a:solidFill>
              </a:rPr>
              <a:t>VOLTAR PARA MEDIDAS</a:t>
            </a:r>
          </a:p>
        </xdr:txBody>
      </xdr:sp>
      <xdr:pic>
        <xdr:nvPicPr>
          <xdr:cNvPr id="33" name="Imagem 32" descr="imagens de fita metrica para pintar e imprimir - Pesquisa Google | Fita  métrica, Fitas, Imprimir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/>
          </a:blip>
          <a:srcRect/>
          <a:stretch>
            <a:fillRect/>
          </a:stretch>
        </xdr:blipFill>
        <xdr:spPr bwMode="auto">
          <a:xfrm>
            <a:off x="8591550" y="76200"/>
            <a:ext cx="752475" cy="330196"/>
          </a:xfrm>
          <a:prstGeom prst="rect">
            <a:avLst/>
          </a:prstGeom>
          <a:noFill/>
          <a:extLst/>
        </xdr:spPr>
      </xdr:pic>
    </xdr:grpSp>
    <xdr:clientData fLocksWithSheet="0"/>
  </xdr:oneCellAnchor>
  <xdr:oneCellAnchor>
    <xdr:from>
      <xdr:col>9</xdr:col>
      <xdr:colOff>323850</xdr:colOff>
      <xdr:row>0</xdr:row>
      <xdr:rowOff>95250</xdr:rowOff>
    </xdr:from>
    <xdr:ext cx="1905000" cy="371475"/>
    <xdr:grpSp>
      <xdr:nvGrpSpPr>
        <xdr:cNvPr id="35" name="Agrupar 34">
          <a:hlinkClick xmlns:r="http://schemas.openxmlformats.org/officeDocument/2006/relationships" r:id="rId11"/>
          <a:extLst>
            <a:ext uri="{FF2B5EF4-FFF2-40B4-BE49-F238E27FC236}"/>
          </a:extLst>
        </xdr:cNvPr>
        <xdr:cNvGrpSpPr/>
      </xdr:nvGrpSpPr>
      <xdr:grpSpPr>
        <a:xfrm>
          <a:off x="10029825" y="95250"/>
          <a:ext cx="1905000" cy="371475"/>
          <a:chOff x="10467975" y="0"/>
          <a:chExt cx="2000249" cy="371475"/>
        </a:xfrm>
      </xdr:grpSpPr>
      <xdr:pic>
        <xdr:nvPicPr>
          <xdr:cNvPr id="36" name="Imagem 35" descr="MC Indústria e Comércio Ltda./Produtos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/>
          </a:blip>
          <a:srcRect/>
          <a:stretch>
            <a:fillRect/>
          </a:stretch>
        </xdr:blipFill>
        <xdr:spPr bwMode="auto">
          <a:xfrm>
            <a:off x="12096749" y="0"/>
            <a:ext cx="371475" cy="371475"/>
          </a:xfrm>
          <a:prstGeom prst="rect">
            <a:avLst/>
          </a:prstGeom>
          <a:noFill/>
          <a:extLst/>
        </xdr:spPr>
      </xdr:pic>
      <xdr:sp macro="" textlink="">
        <xdr:nvSpPr>
          <xdr:cNvPr id="37" name="CaixaDeTexto 36">
            <a:extLst>
              <a:ext uri="{FF2B5EF4-FFF2-40B4-BE49-F238E27FC236}"/>
            </a:extLst>
          </xdr:cNvPr>
          <xdr:cNvSpPr txBox="1"/>
        </xdr:nvSpPr>
        <xdr:spPr>
          <a:xfrm>
            <a:off x="10467975" y="47625"/>
            <a:ext cx="167578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/>
              <a:t>VOLTAR PARA O MENU</a:t>
            </a:r>
          </a:p>
        </xdr:txBody>
      </xdr: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9</xdr:row>
      <xdr:rowOff>0</xdr:rowOff>
    </xdr:from>
    <xdr:ext cx="304800" cy="295275"/>
    <xdr:sp macro="" textlink="">
      <xdr:nvSpPr>
        <xdr:cNvPr id="2" name="AutoShape 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11582400" y="2006600"/>
          <a:ext cx="304800" cy="298450"/>
        </a:xfrm>
        <a:prstGeom prst="rect">
          <a:avLst/>
        </a:prstGeom>
        <a:noFill/>
        <a:extLst/>
      </xdr:spPr>
    </xdr:sp>
    <xdr:clientData fLocksWithSheet="0"/>
  </xdr:oneCellAnchor>
  <xdr:oneCellAnchor>
    <xdr:from>
      <xdr:col>13</xdr:col>
      <xdr:colOff>114300</xdr:colOff>
      <xdr:row>1</xdr:row>
      <xdr:rowOff>76200</xdr:rowOff>
    </xdr:from>
    <xdr:ext cx="1990725" cy="371475"/>
    <xdr:grpSp>
      <xdr:nvGrpSpPr>
        <xdr:cNvPr id="4" name="Agrupar 3">
          <a:hlinkClick xmlns:r="http://schemas.openxmlformats.org/officeDocument/2006/relationships" r:id="rId1"/>
          <a:extLst>
            <a:ext uri="{FF2B5EF4-FFF2-40B4-BE49-F238E27FC236}"/>
          </a:extLst>
        </xdr:cNvPr>
        <xdr:cNvGrpSpPr/>
      </xdr:nvGrpSpPr>
      <xdr:grpSpPr>
        <a:xfrm>
          <a:off x="9039225" y="180975"/>
          <a:ext cx="1990725" cy="371475"/>
          <a:chOff x="10467975" y="0"/>
          <a:chExt cx="2000249" cy="371475"/>
        </a:xfrm>
      </xdr:grpSpPr>
      <xdr:pic>
        <xdr:nvPicPr>
          <xdr:cNvPr id="5" name="Imagem 4" descr="MC Indústria e Comércio Ltda./Produtos">
            <a:extLst>
              <a:ext uri="{FF2B5EF4-FFF2-40B4-BE49-F238E27FC236}"/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/>
          </a:blip>
          <a:srcRect/>
          <a:stretch>
            <a:fillRect/>
          </a:stretch>
        </xdr:blipFill>
        <xdr:spPr bwMode="auto">
          <a:xfrm>
            <a:off x="12096749" y="0"/>
            <a:ext cx="371475" cy="371475"/>
          </a:xfrm>
          <a:prstGeom prst="rect">
            <a:avLst/>
          </a:prstGeom>
          <a:noFill/>
          <a:extLst/>
        </xdr:spPr>
      </xdr:pic>
      <xdr:sp macro="" textlink="">
        <xdr:nvSpPr>
          <xdr:cNvPr id="6" name="CaixaDeTexto 5">
            <a:extLst>
              <a:ext uri="{FF2B5EF4-FFF2-40B4-BE49-F238E27FC236}"/>
            </a:extLst>
          </xdr:cNvPr>
          <xdr:cNvSpPr txBox="1"/>
        </xdr:nvSpPr>
        <xdr:spPr>
          <a:xfrm>
            <a:off x="10467975" y="47625"/>
            <a:ext cx="1675780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/>
              <a:t>VOLTAR PARA O MENU</a:t>
            </a:r>
          </a:p>
        </xdr:txBody>
      </xdr:sp>
    </xdr:grpSp>
    <xdr:clientData fLocksWithSheet="0"/>
  </xdr:oneCellAnchor>
  <xdr:oneCellAnchor>
    <xdr:from>
      <xdr:col>0</xdr:col>
      <xdr:colOff>38100</xdr:colOff>
      <xdr:row>1</xdr:row>
      <xdr:rowOff>19050</xdr:rowOff>
    </xdr:from>
    <xdr:ext cx="3152775" cy="523875"/>
    <xdr:sp macro="" textlink="">
      <xdr:nvSpPr>
        <xdr:cNvPr id="7" name="Retângulo 6">
          <a:hlinkClick xmlns:r="http://schemas.openxmlformats.org/officeDocument/2006/relationships" r:id="rId3"/>
          <a:extLst>
            <a:ext uri="{FF2B5EF4-FFF2-40B4-BE49-F238E27FC236}"/>
          </a:extLst>
        </xdr:cNvPr>
        <xdr:cNvSpPr/>
      </xdr:nvSpPr>
      <xdr:spPr>
        <a:xfrm>
          <a:off x="41420" y="120650"/>
          <a:ext cx="3155671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lvl="0" algn="ctr"/>
          <a:r>
            <a:rPr lang="pt-BR" sz="1400" b="1" cap="none" spc="0">
              <a:ln>
                <a:noFill/>
              </a:ln>
              <a:solidFill>
                <a:srgbClr val="C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DICAS DE COMO REALIZAR AS MEDIDAS</a:t>
          </a:r>
        </a:p>
        <a:p>
          <a:pPr lvl="0" algn="ctr"/>
          <a:r>
            <a:rPr lang="pt-BR" sz="1400" b="1" cap="none" spc="0">
              <a:ln>
                <a:noFill/>
              </a:ln>
              <a:solidFill>
                <a:srgbClr val="C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CLIQUE AQUI!</a:t>
          </a:r>
        </a:p>
      </xdr:txBody>
    </xdr:sp>
    <xdr:clientData fLocksWithSheet="0"/>
  </xdr:oneCellAnchor>
  <xdr:oneCellAnchor>
    <xdr:from>
      <xdr:col>5</xdr:col>
      <xdr:colOff>9525</xdr:colOff>
      <xdr:row>0</xdr:row>
      <xdr:rowOff>57150</xdr:rowOff>
    </xdr:from>
    <xdr:ext cx="1085850" cy="609600"/>
    <xdr:pic>
      <xdr:nvPicPr>
        <xdr:cNvPr id="8" name="image9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B6:P20">
  <tableColumns count="15">
    <tableColumn id="1" name="Data"/>
    <tableColumn id="2" name="Peso"/>
    <tableColumn id="3" name="Cintura"/>
    <tableColumn id="4" name="Pescoço"/>
    <tableColumn id="5" name="Quadril"/>
    <tableColumn id="6" name="Coxa (Direito)"/>
    <tableColumn id="7" name="Coxa (Esquerdo)"/>
    <tableColumn id="8" name="Panturrilha (Direito)"/>
    <tableColumn id="9" name="Panturrilha (Esquerdo)"/>
    <tableColumn id="10" name="Abdômen"/>
    <tableColumn id="11" name="Peitoral"/>
    <tableColumn id="12" name="Braço Relaxado (Direito)"/>
    <tableColumn id="13" name="Braço Relaxado (Esquerdo)"/>
    <tableColumn id="14" name="Braço Contraído (Direito)"/>
    <tableColumn id="15" name="Braço Contraído (Esquerdo)"/>
  </tableColumns>
  <tableStyleInfo name="Medidas-style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s.lww.com/acsm-msse/Fulltext/2016/03000/Nutrition_and_Athletic_Performance.25.aspx" TargetMode="External"/><Relationship Id="rId2" Type="http://schemas.openxmlformats.org/officeDocument/2006/relationships/hyperlink" Target="https://youtu.be/AJjRBm3HqYc" TargetMode="External"/><Relationship Id="rId1" Type="http://schemas.openxmlformats.org/officeDocument/2006/relationships/hyperlink" Target="https://youtu.be/Nbnh13oYD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"/>
  <sheetViews>
    <sheetView showGridLines="0" workbookViewId="0"/>
  </sheetViews>
  <sheetFormatPr defaultColWidth="14.44140625" defaultRowHeight="15" customHeight="1"/>
  <cols>
    <col min="1" max="1" width="4.5546875" customWidth="1"/>
    <col min="2" max="20" width="9.109375" customWidth="1"/>
    <col min="21" max="21" width="4.5546875" customWidth="1"/>
  </cols>
  <sheetData>
    <row r="1" spans="1:2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.25" customHeight="1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2"/>
    </row>
    <row r="3" spans="1:21" ht="14.25" customHeight="1">
      <c r="A3" s="1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2"/>
    </row>
    <row r="4" spans="1:21" ht="14.25" customHeight="1">
      <c r="A4" s="1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8"/>
      <c r="U4" s="2"/>
    </row>
    <row r="5" spans="1:21" ht="14.25" customHeight="1">
      <c r="A5" s="1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  <c r="U5" s="2"/>
    </row>
    <row r="6" spans="1:21" ht="14.25" customHeight="1">
      <c r="A6" s="1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U6" s="2"/>
    </row>
    <row r="7" spans="1:21" ht="14.25" customHeight="1">
      <c r="A7" s="1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2"/>
    </row>
    <row r="8" spans="1:21" ht="14.25" customHeight="1">
      <c r="A8" s="1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U8" s="2"/>
    </row>
    <row r="9" spans="1:21" ht="14.25" customHeight="1">
      <c r="A9" s="1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U9" s="2"/>
    </row>
    <row r="10" spans="1:21" ht="14.25" customHeight="1">
      <c r="A10" s="1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U10" s="2"/>
    </row>
    <row r="11" spans="1:21" ht="14.25" customHeight="1">
      <c r="A11" s="1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2"/>
    </row>
    <row r="12" spans="1:21" ht="14.25" customHeight="1">
      <c r="A12" s="1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2"/>
    </row>
    <row r="13" spans="1:21" ht="14.25" customHeight="1">
      <c r="A13" s="1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2"/>
    </row>
    <row r="14" spans="1:21" ht="14.25" customHeight="1">
      <c r="A14" s="1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2"/>
    </row>
    <row r="15" spans="1:21" ht="14.25" customHeight="1">
      <c r="A15" s="1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  <c r="U15" s="2"/>
    </row>
    <row r="16" spans="1:21" ht="14.25" customHeight="1">
      <c r="A16" s="1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  <c r="U16" s="2"/>
    </row>
    <row r="17" spans="1:21" ht="14.25" customHeight="1">
      <c r="A17" s="1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  <c r="U17" s="2"/>
    </row>
    <row r="18" spans="1:21" ht="16.5" customHeight="1">
      <c r="A18" s="1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  <c r="U18" s="2"/>
    </row>
    <row r="19" spans="1:21" ht="16.5" customHeight="1">
      <c r="A19" s="1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  <c r="U19" s="2"/>
    </row>
    <row r="20" spans="1:21" ht="14.25" customHeight="1">
      <c r="A20" s="1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  <c r="U20" s="2"/>
    </row>
    <row r="21" spans="1:21" ht="14.25" customHeight="1">
      <c r="A21" s="1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  <c r="U21" s="2"/>
    </row>
    <row r="22" spans="1:21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4.25" customHeight="1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14.25" customHeight="1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4.25" customHeight="1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4.25" customHeight="1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ht="14.25" customHeight="1">
      <c r="A27" s="1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4.25" customHeight="1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4.25" customHeight="1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4.25" customHeight="1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ht="14.25" customHeight="1">
      <c r="A31" s="1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4.25" customHeight="1">
      <c r="A32" s="1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4.25" customHeight="1">
      <c r="A33" s="1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4.25" customHeight="1">
      <c r="A34" s="1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ht="14.25" customHeight="1">
      <c r="A35" s="1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14.25" customHeight="1">
      <c r="A36" s="1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4.25" customHeight="1">
      <c r="A37" s="1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4.25" customHeight="1">
      <c r="A38" s="1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ht="14.25" customHeight="1">
      <c r="A39" s="1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4.25" customHeight="1">
      <c r="A40" s="1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4.25" customHeight="1">
      <c r="A41" s="1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4.25" customHeight="1">
      <c r="A42" s="1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4.25" customHeight="1">
      <c r="A43" s="1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4.25" customHeight="1">
      <c r="A44" s="1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4.25" customHeight="1">
      <c r="A45" s="1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4.25" customHeight="1">
      <c r="A46" s="1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4.25" customHeight="1">
      <c r="A47" s="1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4.25" customHeight="1">
      <c r="A48" s="1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4.25" customHeight="1">
      <c r="A49" s="1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4.25" customHeight="1">
      <c r="A50" s="1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4.25" customHeight="1">
      <c r="A51" s="1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4.25" customHeight="1">
      <c r="A52" s="1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4.25" customHeight="1">
      <c r="A53" s="1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4.25" customHeight="1">
      <c r="A54" s="1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ht="14.25" customHeight="1">
      <c r="A55" s="1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ht="14.25" customHeight="1">
      <c r="A56" s="1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ht="14.25" customHeight="1">
      <c r="A57" s="1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ht="14.25" customHeight="1">
      <c r="A58" s="1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ht="14.25" customHeight="1">
      <c r="A59" s="1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 ht="14.25" customHeight="1">
      <c r="A60" s="1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ht="14.25" customHeight="1">
      <c r="A61" s="1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ht="14.25" customHeight="1">
      <c r="A62" s="1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ht="14.25" customHeight="1">
      <c r="A63" s="1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ht="14.25" customHeight="1">
      <c r="A64" s="1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ht="14.25" customHeight="1">
      <c r="A65" s="1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ht="14.25" customHeight="1">
      <c r="A66" s="1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ht="14.25" customHeight="1">
      <c r="A67" s="1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14.25" customHeight="1">
      <c r="A68" s="1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ht="14.25" customHeight="1">
      <c r="A69" s="12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14.25" customHeight="1">
      <c r="A70" s="1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ht="14.25" customHeight="1">
      <c r="A71" s="12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ht="14.25" customHeight="1">
      <c r="A72" s="1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ht="14.25" customHeight="1">
      <c r="A73" s="12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14.25" customHeight="1">
      <c r="A74" s="1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14.25" customHeight="1">
      <c r="A75" s="1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ht="14.25" customHeight="1">
      <c r="A76" s="1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ht="14.25" customHeight="1">
      <c r="A77" s="1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14.25" customHeight="1">
      <c r="A78" s="1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14.25" customHeight="1">
      <c r="A79" s="1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14.25" customHeight="1">
      <c r="A80" s="1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ht="14.25" customHeight="1">
      <c r="A81" s="1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ht="14.25" customHeight="1">
      <c r="A82" s="1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ht="14.25" customHeight="1">
      <c r="A83" s="1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ht="14.25" customHeight="1">
      <c r="A84" s="1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ht="14.25" customHeight="1">
      <c r="A85" s="1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ht="14.25" customHeight="1">
      <c r="A86" s="1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ht="14.25" customHeight="1">
      <c r="A87" s="1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ht="14.25" customHeight="1">
      <c r="A88" s="1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ht="14.25" customHeight="1">
      <c r="A89" s="1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ht="14.25" customHeight="1">
      <c r="A90" s="1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ht="14.25" customHeight="1">
      <c r="A91" s="1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ht="14.25" customHeight="1">
      <c r="A92" s="12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ht="14.25" customHeight="1">
      <c r="A93" s="1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ht="14.25" customHeight="1">
      <c r="A94" s="12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ht="14.25" customHeight="1">
      <c r="A95" s="12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ht="14.25" customHeight="1">
      <c r="A96" s="1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ht="14.25" customHeight="1">
      <c r="A97" s="1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ht="14.25" customHeight="1">
      <c r="A98" s="1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ht="14.25" customHeight="1">
      <c r="A99" s="12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ht="14.25" customHeight="1">
      <c r="A100" s="12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</sheetData>
  <printOptions horizontalCentered="1"/>
  <pageMargins left="0.51181102362204722" right="0.51181102362204722" top="0.78740157480314965" bottom="0.78740157480314965" header="0" footer="0"/>
  <pageSetup paperSize="9" orientation="landscape"/>
  <headerFooter>
    <oddFooter>&amp;LPÁGINA &amp;P DE &amp;R@junior.nutricao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"/>
  <sheetViews>
    <sheetView showGridLines="0" tabSelected="1" workbookViewId="0">
      <selection activeCell="K13" sqref="K13"/>
    </sheetView>
  </sheetViews>
  <sheetFormatPr defaultColWidth="14.44140625" defaultRowHeight="15" customHeight="1"/>
  <cols>
    <col min="1" max="1" width="1.6640625" customWidth="1"/>
    <col min="2" max="2" width="16.109375" customWidth="1"/>
    <col min="3" max="3" width="16.5546875" customWidth="1"/>
    <col min="4" max="4" width="8.44140625" customWidth="1"/>
    <col min="5" max="5" width="16.6640625" customWidth="1"/>
    <col min="6" max="6" width="1.88671875" customWidth="1"/>
    <col min="7" max="7" width="6" customWidth="1"/>
    <col min="8" max="8" width="13.44140625" customWidth="1"/>
    <col min="9" max="9" width="6" customWidth="1"/>
    <col min="10" max="11" width="18.88671875" customWidth="1"/>
    <col min="12" max="23" width="6" customWidth="1"/>
    <col min="24" max="24" width="1.6640625" customWidth="1"/>
    <col min="25" max="25" width="4" hidden="1" customWidth="1"/>
    <col min="26" max="26" width="19.5546875" hidden="1" customWidth="1"/>
    <col min="27" max="27" width="6" hidden="1" customWidth="1"/>
  </cols>
  <sheetData>
    <row r="1" spans="1:27" ht="14.4">
      <c r="A1" s="7"/>
      <c r="B1" s="94" t="s">
        <v>0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7"/>
      <c r="T1" s="7"/>
      <c r="U1" s="7"/>
      <c r="V1" s="7"/>
      <c r="W1" s="7"/>
      <c r="X1" s="7"/>
      <c r="Y1" s="7"/>
      <c r="Z1" s="7"/>
      <c r="AA1" s="7"/>
    </row>
    <row r="2" spans="1:27" ht="26.25" customHeight="1">
      <c r="A2" s="7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7"/>
      <c r="T2" s="7"/>
      <c r="U2" s="7"/>
      <c r="V2" s="7"/>
      <c r="W2" s="7"/>
      <c r="X2" s="7"/>
      <c r="Y2" s="7"/>
      <c r="Z2" s="7"/>
      <c r="AA2" s="7"/>
    </row>
    <row r="3" spans="1:27" ht="14.4">
      <c r="A3" s="7"/>
      <c r="B3" s="13" t="s">
        <v>1</v>
      </c>
      <c r="C3" s="14" t="s">
        <v>2</v>
      </c>
      <c r="D3" s="14" t="s">
        <v>3</v>
      </c>
      <c r="E3" s="15" t="s">
        <v>4</v>
      </c>
      <c r="F3" s="16"/>
      <c r="G3" s="17" t="s">
        <v>5</v>
      </c>
      <c r="H3" s="18" t="s">
        <v>6</v>
      </c>
      <c r="I3" s="18" t="s">
        <v>6</v>
      </c>
      <c r="J3" s="18" t="s">
        <v>7</v>
      </c>
      <c r="K3" s="19" t="s">
        <v>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4.4">
      <c r="A4" s="7"/>
      <c r="B4" s="20">
        <v>98</v>
      </c>
      <c r="C4" s="21">
        <v>169</v>
      </c>
      <c r="D4" s="21">
        <v>25</v>
      </c>
      <c r="E4" s="22" t="s">
        <v>81</v>
      </c>
      <c r="F4" s="23"/>
      <c r="G4" s="24" t="s">
        <v>9</v>
      </c>
      <c r="H4" s="25" t="s">
        <v>24</v>
      </c>
      <c r="I4" s="25">
        <f t="shared" ref="I4:I10" si="0">IF(H4="SEDENTÁRIO",1.2,IF(H4="POUCA",1.3,IF(H4="MODERADA",1.4,IF(H4="INTENSA",1.5,IF(H4="MUITO INTENSA",1.82,"NULO")))))</f>
        <v>1.3</v>
      </c>
      <c r="J4" s="26">
        <f>IF(I4&gt;0,($D$7*I4-$D$7)+$D$7,"PREENCHA O FA")</f>
        <v>2296.2874999999999</v>
      </c>
      <c r="K4" s="27">
        <v>1400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10</v>
      </c>
      <c r="Z4" s="7">
        <v>1.2</v>
      </c>
      <c r="AA4" s="7" t="e">
        <f t="shared" ref="AA4:AA10" si="1">VLOOKUP(#REF!,$Y$4:$Z$8,2,0)</f>
        <v>#REF!</v>
      </c>
    </row>
    <row r="5" spans="1:27" ht="14.4">
      <c r="A5" s="7"/>
      <c r="B5" s="28">
        <v>105</v>
      </c>
      <c r="C5" s="7"/>
      <c r="D5" s="7"/>
      <c r="E5" s="7"/>
      <c r="F5" s="7"/>
      <c r="G5" s="24" t="s">
        <v>11</v>
      </c>
      <c r="H5" s="25" t="s">
        <v>24</v>
      </c>
      <c r="I5" s="25">
        <f t="shared" si="0"/>
        <v>1.3</v>
      </c>
      <c r="J5" s="26">
        <f t="shared" ref="J5:J10" si="2">IF(I5&gt;0,($D$7*I5-$D$7)+$D$7,"PREENCHA O FA")</f>
        <v>2296.2874999999999</v>
      </c>
      <c r="K5" s="27">
        <v>1400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 t="s">
        <v>12</v>
      </c>
      <c r="Z5" s="7">
        <v>1.375</v>
      </c>
      <c r="AA5" s="7" t="e">
        <f t="shared" si="1"/>
        <v>#REF!</v>
      </c>
    </row>
    <row r="6" spans="1:27" ht="14.4">
      <c r="A6" s="7"/>
      <c r="B6" s="29" t="s">
        <v>13</v>
      </c>
      <c r="C6" s="30" t="s">
        <v>14</v>
      </c>
      <c r="D6" s="92" t="s">
        <v>15</v>
      </c>
      <c r="E6" s="93"/>
      <c r="F6" s="16"/>
      <c r="G6" s="24" t="s">
        <v>16</v>
      </c>
      <c r="H6" s="25" t="s">
        <v>24</v>
      </c>
      <c r="I6" s="25">
        <f t="shared" si="0"/>
        <v>1.3</v>
      </c>
      <c r="J6" s="26">
        <f t="shared" si="2"/>
        <v>2296.2874999999999</v>
      </c>
      <c r="K6" s="27">
        <v>1400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 t="s">
        <v>17</v>
      </c>
      <c r="Z6" s="7">
        <v>1.55</v>
      </c>
      <c r="AA6" s="7" t="e">
        <f t="shared" si="1"/>
        <v>#REF!</v>
      </c>
    </row>
    <row r="7" spans="1:27" ht="14.4">
      <c r="A7" s="7"/>
      <c r="B7" s="31">
        <f>IF(E4="FEMININO",(10*B4)+(6.25*C4)-(5*D4)-161,(10*B4)+(6.25*C4)-(5*D4)+5)</f>
        <v>1750.25</v>
      </c>
      <c r="C7" s="32">
        <f>IF(E4="FEMININO",655+(9.6*B4)+(1.8*C4)-(4.7*D4),66+(13.7*B4)+(5*C4)-(6.8*D4))</f>
        <v>1782.5</v>
      </c>
      <c r="D7" s="108">
        <f>(B7+C7)/2</f>
        <v>1766.375</v>
      </c>
      <c r="E7" s="103"/>
      <c r="F7" s="33"/>
      <c r="G7" s="24" t="s">
        <v>18</v>
      </c>
      <c r="H7" s="25" t="s">
        <v>24</v>
      </c>
      <c r="I7" s="25">
        <f t="shared" si="0"/>
        <v>1.3</v>
      </c>
      <c r="J7" s="26">
        <f t="shared" si="2"/>
        <v>2296.2874999999999</v>
      </c>
      <c r="K7" s="27">
        <v>1400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 t="s">
        <v>19</v>
      </c>
      <c r="Z7" s="7">
        <v>1.7250000000000001</v>
      </c>
      <c r="AA7" s="7" t="e">
        <f t="shared" si="1"/>
        <v>#REF!</v>
      </c>
    </row>
    <row r="8" spans="1:27" ht="14.4">
      <c r="A8" s="7"/>
      <c r="B8" s="23"/>
      <c r="C8" s="7"/>
      <c r="D8" s="7"/>
      <c r="E8" s="7"/>
      <c r="F8" s="7"/>
      <c r="G8" s="24" t="s">
        <v>20</v>
      </c>
      <c r="H8" s="25" t="s">
        <v>24</v>
      </c>
      <c r="I8" s="25">
        <f t="shared" si="0"/>
        <v>1.3</v>
      </c>
      <c r="J8" s="26">
        <f t="shared" si="2"/>
        <v>2296.2874999999999</v>
      </c>
      <c r="K8" s="27">
        <v>1400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 t="s">
        <v>21</v>
      </c>
      <c r="Z8" s="7">
        <v>1.9</v>
      </c>
      <c r="AA8" s="7" t="e">
        <f t="shared" si="1"/>
        <v>#REF!</v>
      </c>
    </row>
    <row r="9" spans="1:27" ht="14.4">
      <c r="A9" s="7"/>
      <c r="B9" s="106" t="s">
        <v>22</v>
      </c>
      <c r="C9" s="107"/>
      <c r="D9" s="107"/>
      <c r="E9" s="93"/>
      <c r="F9" s="7"/>
      <c r="G9" s="24" t="s">
        <v>23</v>
      </c>
      <c r="H9" s="25" t="s">
        <v>80</v>
      </c>
      <c r="I9" s="25">
        <f>IF(H9="SEDENTÁRIO",1.2,IF(H9="POUCA",1.3,IF(H9="MODERADA",1.4,IF(H9="INTENSA",1.5,IF(H9="MUITO INTENSA",1.82,"NULO")))))</f>
        <v>1.2</v>
      </c>
      <c r="J9" s="26">
        <f t="shared" si="2"/>
        <v>2119.65</v>
      </c>
      <c r="K9" s="27">
        <v>1400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 t="e">
        <f t="shared" si="1"/>
        <v>#REF!</v>
      </c>
    </row>
    <row r="10" spans="1:27" ht="14.4">
      <c r="A10" s="7"/>
      <c r="B10" s="104" t="s">
        <v>25</v>
      </c>
      <c r="C10" s="95"/>
      <c r="D10" s="95"/>
      <c r="E10" s="105"/>
      <c r="F10" s="7"/>
      <c r="G10" s="24" t="s">
        <v>26</v>
      </c>
      <c r="H10" s="25" t="s">
        <v>80</v>
      </c>
      <c r="I10" s="25">
        <f t="shared" si="0"/>
        <v>1.2</v>
      </c>
      <c r="J10" s="26">
        <f t="shared" si="2"/>
        <v>2119.65</v>
      </c>
      <c r="K10" s="27">
        <v>1400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 t="e">
        <f t="shared" si="1"/>
        <v>#REF!</v>
      </c>
    </row>
    <row r="11" spans="1:27" ht="15.75" customHeight="1">
      <c r="A11" s="7"/>
      <c r="B11" s="104" t="s">
        <v>27</v>
      </c>
      <c r="C11" s="95"/>
      <c r="D11" s="95"/>
      <c r="E11" s="105"/>
      <c r="F11" s="7"/>
      <c r="G11" s="34" t="s">
        <v>28</v>
      </c>
      <c r="H11" s="35"/>
      <c r="I11" s="35"/>
      <c r="J11" s="36">
        <f t="shared" ref="J11:K11" si="3">SUM(J4:J10)</f>
        <v>15720.737499999999</v>
      </c>
      <c r="K11" s="37">
        <f t="shared" si="3"/>
        <v>9800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" customHeight="1">
      <c r="A12" s="7"/>
      <c r="B12" s="104" t="s">
        <v>29</v>
      </c>
      <c r="C12" s="95"/>
      <c r="D12" s="95"/>
      <c r="E12" s="105"/>
      <c r="F12" s="7"/>
      <c r="G12" s="38"/>
      <c r="H12" s="38"/>
      <c r="I12" s="38"/>
      <c r="J12" s="38"/>
      <c r="K12" s="39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>
      <c r="A13" s="7"/>
      <c r="B13" s="104" t="s">
        <v>30</v>
      </c>
      <c r="C13" s="95"/>
      <c r="D13" s="95"/>
      <c r="E13" s="105"/>
      <c r="F13" s="7"/>
      <c r="G13" s="96" t="s">
        <v>31</v>
      </c>
      <c r="H13" s="97"/>
      <c r="I13" s="97"/>
      <c r="J13" s="97"/>
      <c r="K13" s="40">
        <f>J11-K11</f>
        <v>5920.7374999999993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" customHeight="1">
      <c r="A14" s="7"/>
      <c r="B14" s="110" t="s">
        <v>32</v>
      </c>
      <c r="C14" s="102"/>
      <c r="D14" s="102"/>
      <c r="E14" s="103"/>
      <c r="F14" s="7"/>
      <c r="G14" s="38"/>
      <c r="H14" s="38"/>
      <c r="I14" s="38"/>
      <c r="J14" s="38"/>
      <c r="K14" s="3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23"/>
      <c r="Z14" s="7"/>
      <c r="AA14" s="7"/>
    </row>
    <row r="15" spans="1:27" ht="15" customHeight="1">
      <c r="A15" s="7"/>
      <c r="B15" s="109"/>
      <c r="C15" s="95"/>
      <c r="D15" s="95"/>
      <c r="E15" s="41"/>
      <c r="F15" s="7"/>
      <c r="G15" s="98" t="str">
        <f>IF(K13&gt;0,"PARABÉNS! VOCÊ ESTÁ NO CAMINHO CERTO!","VOCÊ CONSUMIU MAIS CALORIAS DO QUE GASTOU, NÃO DESISTA! VAMOS MELHORAR NA PRÓXIMA SEMANA")</f>
        <v>PARABÉNS! VOCÊ ESTÁ NO CAMINHO CERTO!</v>
      </c>
      <c r="H15" s="99"/>
      <c r="I15" s="99"/>
      <c r="J15" s="99"/>
      <c r="K15" s="10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23"/>
      <c r="Z15" s="7"/>
      <c r="AA15" s="7"/>
    </row>
    <row r="16" spans="1:27" ht="15.75" customHeight="1">
      <c r="A16" s="7"/>
      <c r="B16" s="42" t="s">
        <v>33</v>
      </c>
      <c r="C16" s="7"/>
      <c r="D16" s="7"/>
      <c r="E16" s="7"/>
      <c r="F16" s="7"/>
      <c r="G16" s="101"/>
      <c r="H16" s="102"/>
      <c r="I16" s="102"/>
      <c r="J16" s="102"/>
      <c r="K16" s="10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23"/>
      <c r="Z16" s="7"/>
      <c r="AA16" s="7"/>
    </row>
    <row r="17" spans="1:27" ht="15" customHeight="1">
      <c r="A17" s="7"/>
      <c r="B17" s="43">
        <f>IFERROR(B4/(C4/100)^2,"-")</f>
        <v>34.31252407128602</v>
      </c>
      <c r="C17" s="41"/>
      <c r="D17" s="41"/>
      <c r="E17" s="41"/>
      <c r="F17" s="7"/>
      <c r="G17" s="12"/>
      <c r="H17" s="12"/>
      <c r="I17" s="12"/>
      <c r="J17" s="12"/>
      <c r="K17" s="1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7"/>
      <c r="AA17" s="7"/>
    </row>
    <row r="18" spans="1:27" ht="14.4">
      <c r="A18" s="7"/>
      <c r="B18" s="44"/>
      <c r="C18" s="7"/>
      <c r="D18" s="7"/>
      <c r="E18" s="7"/>
      <c r="F18" s="7"/>
      <c r="G18" s="12"/>
      <c r="H18" s="12"/>
      <c r="I18" s="12"/>
      <c r="J18" s="12"/>
      <c r="K18" s="1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7"/>
      <c r="AA18" s="7"/>
    </row>
    <row r="19" spans="1:27" ht="15.75" customHeight="1">
      <c r="A19" s="7"/>
      <c r="B19" s="41"/>
      <c r="C19" s="41"/>
      <c r="D19" s="41"/>
      <c r="E19" s="41"/>
      <c r="F19" s="7"/>
      <c r="G19" s="12"/>
      <c r="H19" s="12"/>
      <c r="I19" s="12"/>
      <c r="J19" s="12"/>
      <c r="K19" s="7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7"/>
      <c r="AA19" s="7"/>
    </row>
    <row r="20" spans="1:27" ht="10.5" customHeight="1">
      <c r="A20" s="7"/>
      <c r="B20" s="7"/>
      <c r="C20" s="7"/>
      <c r="D20" s="7"/>
      <c r="E20" s="7"/>
      <c r="F20" s="7"/>
      <c r="G20" s="12"/>
      <c r="H20" s="12"/>
      <c r="I20" s="12"/>
      <c r="J20" s="12"/>
      <c r="K20" s="1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7"/>
      <c r="AA20" s="7"/>
    </row>
    <row r="21" spans="1:27" ht="15.75" customHeight="1">
      <c r="A21" s="7"/>
      <c r="B21" s="7"/>
      <c r="C21" s="7"/>
      <c r="D21" s="7"/>
      <c r="E21" s="7"/>
      <c r="F21" s="7"/>
      <c r="G21" s="12"/>
      <c r="H21" s="12"/>
      <c r="I21" s="12"/>
      <c r="J21" s="12"/>
      <c r="K21" s="7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7"/>
      <c r="AA21" s="7"/>
    </row>
    <row r="22" spans="1:27" ht="15.75" customHeight="1">
      <c r="A22" s="7"/>
      <c r="C22" s="7"/>
      <c r="D22" s="7"/>
      <c r="E22" s="7"/>
      <c r="F22" s="7"/>
      <c r="G22" s="12"/>
      <c r="H22" s="12"/>
      <c r="I22" s="12"/>
      <c r="J22" s="12"/>
      <c r="K22" s="1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>
      <c r="A23" s="7"/>
      <c r="B23" s="7"/>
      <c r="C23" s="7"/>
      <c r="D23" s="7"/>
      <c r="E23" s="7"/>
      <c r="F23" s="7"/>
      <c r="G23" s="12"/>
      <c r="H23" s="12"/>
      <c r="I23" s="12"/>
      <c r="J23" s="12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>
      <c r="A24" s="7"/>
      <c r="B24" s="7"/>
      <c r="C24" s="7"/>
      <c r="D24" s="7"/>
      <c r="E24" s="7"/>
      <c r="F24" s="7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>
      <c r="A25" s="7"/>
      <c r="B25" s="7"/>
      <c r="C25" s="7"/>
      <c r="D25" s="7"/>
      <c r="E25" s="7"/>
      <c r="F25" s="7"/>
      <c r="G25" s="12"/>
      <c r="H25" s="12"/>
      <c r="I25" s="12"/>
      <c r="J25" s="12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hidden="1" customHeight="1">
      <c r="A26" s="7"/>
      <c r="B26" s="7"/>
      <c r="C26" s="7"/>
      <c r="D26" s="7"/>
      <c r="E26" s="7"/>
      <c r="F26" s="7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hidden="1" customHeight="1">
      <c r="A27" s="7"/>
      <c r="B27" s="7"/>
      <c r="C27" s="7"/>
      <c r="D27" s="7"/>
      <c r="E27" s="7"/>
      <c r="F27" s="7"/>
      <c r="G27" s="12"/>
      <c r="H27" s="12"/>
      <c r="I27" s="12"/>
      <c r="J27" s="12"/>
      <c r="K27" s="1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hidden="1" customHeight="1">
      <c r="A28" s="7"/>
      <c r="B28" s="7"/>
      <c r="C28" s="7"/>
      <c r="D28" s="7"/>
      <c r="E28" s="7"/>
      <c r="F28" s="7"/>
      <c r="G28" s="12"/>
      <c r="H28" s="12"/>
      <c r="I28" s="12"/>
      <c r="J28" s="12"/>
      <c r="K28" s="1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>
      <c r="A29" s="7"/>
      <c r="B29" s="7"/>
      <c r="C29" s="7"/>
      <c r="D29" s="7"/>
      <c r="E29" s="7"/>
      <c r="F29" s="7"/>
      <c r="G29" s="12"/>
      <c r="H29" s="12"/>
      <c r="I29" s="12"/>
      <c r="J29" s="12"/>
      <c r="K29" s="1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>
      <c r="A30" s="7"/>
      <c r="B30" s="7" t="s">
        <v>78</v>
      </c>
      <c r="C30" s="7" t="s">
        <v>79</v>
      </c>
      <c r="D30" s="7"/>
      <c r="E30" s="7"/>
      <c r="F30" s="7"/>
      <c r="G30" s="12"/>
      <c r="H30" s="12"/>
      <c r="I30" s="12"/>
      <c r="J30" s="12"/>
      <c r="K30" s="1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>
      <c r="A31" s="7"/>
      <c r="B31" s="7"/>
      <c r="C31" s="7"/>
      <c r="D31" s="7"/>
      <c r="E31" s="7"/>
      <c r="F31" s="7"/>
      <c r="G31" s="12"/>
      <c r="H31" s="12"/>
      <c r="I31" s="12"/>
      <c r="J31" s="12"/>
      <c r="K31" s="1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>
      <c r="A32" s="7"/>
      <c r="B32" s="7"/>
      <c r="C32" s="7"/>
      <c r="D32" s="7"/>
      <c r="E32" s="7"/>
      <c r="F32" s="7"/>
      <c r="G32" s="12"/>
      <c r="H32" s="12"/>
      <c r="I32" s="12"/>
      <c r="J32" s="12"/>
      <c r="K32" s="1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>
      <c r="A33" s="7"/>
      <c r="B33" s="7"/>
      <c r="C33" s="7"/>
      <c r="D33" s="7"/>
      <c r="E33" s="7"/>
      <c r="F33" s="7"/>
      <c r="G33" s="12"/>
      <c r="H33" s="12"/>
      <c r="I33" s="12"/>
      <c r="J33" s="12"/>
      <c r="K33" s="1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>
      <c r="A34" s="7"/>
      <c r="B34" s="7"/>
      <c r="C34" s="7"/>
      <c r="D34" s="7"/>
      <c r="E34" s="7"/>
      <c r="F34" s="7"/>
      <c r="G34" s="12"/>
      <c r="H34" s="12"/>
      <c r="I34" s="12"/>
      <c r="J34" s="12"/>
      <c r="K34" s="1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>
      <c r="A35" s="7"/>
      <c r="B35" s="7"/>
      <c r="C35" s="7"/>
      <c r="D35" s="7"/>
      <c r="E35" s="7"/>
      <c r="F35" s="7"/>
      <c r="G35" s="12"/>
      <c r="H35" s="12"/>
      <c r="I35" s="12"/>
      <c r="J35" s="12"/>
      <c r="K35" s="1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>
      <c r="A36" s="7"/>
      <c r="B36" s="7"/>
      <c r="C36" s="7"/>
      <c r="D36" s="7"/>
      <c r="E36" s="7"/>
      <c r="F36" s="7"/>
      <c r="G36" s="12"/>
      <c r="H36" s="12"/>
      <c r="I36" s="12"/>
      <c r="J36" s="12"/>
      <c r="K36" s="1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>
      <c r="A37" s="7"/>
      <c r="B37" s="7"/>
      <c r="C37" s="7"/>
      <c r="D37" s="7"/>
      <c r="E37" s="7"/>
      <c r="F37" s="7"/>
      <c r="G37" s="12"/>
      <c r="H37" s="12"/>
      <c r="I37" s="12"/>
      <c r="J37" s="12"/>
      <c r="K37" s="1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>
      <c r="A38" s="7"/>
      <c r="B38" s="7"/>
      <c r="C38" s="7"/>
      <c r="D38" s="7"/>
      <c r="E38" s="7"/>
      <c r="F38" s="7"/>
      <c r="G38" s="12"/>
      <c r="H38" s="12"/>
      <c r="I38" s="12"/>
      <c r="J38" s="12"/>
      <c r="K38" s="1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>
      <c r="A39" s="7"/>
      <c r="B39" s="7"/>
      <c r="C39" s="7"/>
      <c r="D39" s="7"/>
      <c r="E39" s="7"/>
      <c r="F39" s="7"/>
      <c r="G39" s="12"/>
      <c r="H39" s="12"/>
      <c r="I39" s="12"/>
      <c r="J39" s="12"/>
      <c r="K39" s="1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>
      <c r="A40" s="7"/>
      <c r="B40" s="7"/>
      <c r="C40" s="7"/>
      <c r="D40" s="7"/>
      <c r="E40" s="7"/>
      <c r="F40" s="7"/>
      <c r="G40" s="12"/>
      <c r="H40" s="12"/>
      <c r="I40" s="12"/>
      <c r="J40" s="12"/>
      <c r="K40" s="12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>
      <c r="A41" s="7"/>
      <c r="B41" s="7"/>
      <c r="C41" s="7"/>
      <c r="D41" s="7"/>
      <c r="E41" s="7"/>
      <c r="F41" s="7"/>
      <c r="G41" s="12"/>
      <c r="H41" s="12"/>
      <c r="I41" s="12"/>
      <c r="J41" s="12"/>
      <c r="K41" s="12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>
      <c r="A42" s="7"/>
      <c r="B42" s="7"/>
      <c r="C42" s="7"/>
      <c r="D42" s="7"/>
      <c r="E42" s="7"/>
      <c r="F42" s="7"/>
      <c r="G42" s="12"/>
      <c r="H42" s="12"/>
      <c r="I42" s="12"/>
      <c r="J42" s="12"/>
      <c r="K42" s="12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>
      <c r="A43" s="7"/>
      <c r="B43" s="7"/>
      <c r="C43" s="7"/>
      <c r="D43" s="7"/>
      <c r="E43" s="7"/>
      <c r="F43" s="7"/>
      <c r="G43" s="12"/>
      <c r="H43" s="12"/>
      <c r="I43" s="12"/>
      <c r="J43" s="12"/>
      <c r="K43" s="12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7"/>
      <c r="B44" s="7"/>
      <c r="C44" s="7"/>
      <c r="D44" s="7"/>
      <c r="E44" s="7"/>
      <c r="F44" s="7"/>
      <c r="G44" s="12"/>
      <c r="H44" s="12"/>
      <c r="I44" s="12"/>
      <c r="J44" s="12"/>
      <c r="K44" s="12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7"/>
      <c r="B45" s="7"/>
      <c r="C45" s="7"/>
      <c r="D45" s="7"/>
      <c r="E45" s="7"/>
      <c r="F45" s="7"/>
      <c r="G45" s="12"/>
      <c r="H45" s="12"/>
      <c r="I45" s="12"/>
      <c r="J45" s="12"/>
      <c r="K45" s="12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7"/>
      <c r="B46" s="7"/>
      <c r="C46" s="7"/>
      <c r="D46" s="7"/>
      <c r="E46" s="7"/>
      <c r="F46" s="7"/>
      <c r="G46" s="12"/>
      <c r="H46" s="12"/>
      <c r="I46" s="12"/>
      <c r="J46" s="12"/>
      <c r="K46" s="12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7"/>
      <c r="B47" s="7"/>
      <c r="C47" s="7"/>
      <c r="D47" s="7"/>
      <c r="E47" s="7"/>
      <c r="F47" s="7"/>
      <c r="G47" s="12"/>
      <c r="H47" s="12"/>
      <c r="I47" s="12"/>
      <c r="J47" s="12"/>
      <c r="K47" s="12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7"/>
      <c r="B48" s="7"/>
      <c r="C48" s="7"/>
      <c r="D48" s="7"/>
      <c r="E48" s="7"/>
      <c r="F48" s="7"/>
      <c r="G48" s="12"/>
      <c r="H48" s="12"/>
      <c r="I48" s="12"/>
      <c r="J48" s="12"/>
      <c r="K48" s="12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7"/>
      <c r="B49" s="7"/>
      <c r="C49" s="7"/>
      <c r="D49" s="7"/>
      <c r="E49" s="7"/>
      <c r="F49" s="7"/>
      <c r="G49" s="12"/>
      <c r="H49" s="12"/>
      <c r="I49" s="12"/>
      <c r="J49" s="12"/>
      <c r="K49" s="12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7"/>
      <c r="B50" s="7"/>
      <c r="C50" s="7"/>
      <c r="D50" s="7"/>
      <c r="E50" s="7"/>
      <c r="F50" s="7"/>
      <c r="G50" s="12"/>
      <c r="H50" s="12"/>
      <c r="I50" s="12"/>
      <c r="J50" s="12"/>
      <c r="K50" s="12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7"/>
      <c r="B51" s="7"/>
      <c r="C51" s="7"/>
      <c r="D51" s="7"/>
      <c r="E51" s="7"/>
      <c r="F51" s="7"/>
      <c r="G51" s="12"/>
      <c r="H51" s="12"/>
      <c r="I51" s="12"/>
      <c r="J51" s="12"/>
      <c r="K51" s="12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7"/>
      <c r="B52" s="7"/>
      <c r="C52" s="7"/>
      <c r="D52" s="7"/>
      <c r="E52" s="7"/>
      <c r="F52" s="7"/>
      <c r="G52" s="12"/>
      <c r="H52" s="12"/>
      <c r="I52" s="12"/>
      <c r="J52" s="12"/>
      <c r="K52" s="12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7"/>
      <c r="B53" s="7"/>
      <c r="C53" s="7"/>
      <c r="D53" s="7"/>
      <c r="E53" s="7"/>
      <c r="F53" s="7"/>
      <c r="G53" s="12"/>
      <c r="H53" s="12"/>
      <c r="I53" s="12"/>
      <c r="J53" s="12"/>
      <c r="K53" s="12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7"/>
      <c r="B54" s="7"/>
      <c r="C54" s="7"/>
      <c r="D54" s="7"/>
      <c r="E54" s="7"/>
      <c r="F54" s="7"/>
      <c r="G54" s="12"/>
      <c r="H54" s="12"/>
      <c r="I54" s="12"/>
      <c r="J54" s="12"/>
      <c r="K54" s="12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7"/>
      <c r="B55" s="7"/>
      <c r="C55" s="7"/>
      <c r="D55" s="7"/>
      <c r="E55" s="7"/>
      <c r="F55" s="7"/>
      <c r="G55" s="12"/>
      <c r="H55" s="12"/>
      <c r="I55" s="12"/>
      <c r="J55" s="12"/>
      <c r="K55" s="12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7"/>
      <c r="B56" s="7"/>
      <c r="C56" s="7"/>
      <c r="D56" s="7"/>
      <c r="E56" s="7"/>
      <c r="F56" s="7"/>
      <c r="G56" s="12"/>
      <c r="H56" s="12"/>
      <c r="I56" s="12"/>
      <c r="J56" s="12"/>
      <c r="K56" s="12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7"/>
      <c r="B57" s="7"/>
      <c r="C57" s="7"/>
      <c r="D57" s="7"/>
      <c r="E57" s="7"/>
      <c r="F57" s="7"/>
      <c r="G57" s="12"/>
      <c r="H57" s="12"/>
      <c r="I57" s="12"/>
      <c r="J57" s="12"/>
      <c r="K57" s="12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7"/>
      <c r="B58" s="7"/>
      <c r="C58" s="7"/>
      <c r="D58" s="7"/>
      <c r="E58" s="7"/>
      <c r="F58" s="7"/>
      <c r="G58" s="12"/>
      <c r="H58" s="12"/>
      <c r="I58" s="12"/>
      <c r="J58" s="12"/>
      <c r="K58" s="12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7"/>
      <c r="B59" s="7"/>
      <c r="C59" s="7"/>
      <c r="D59" s="7"/>
      <c r="E59" s="7"/>
      <c r="F59" s="7"/>
      <c r="G59" s="12"/>
      <c r="H59" s="12"/>
      <c r="I59" s="12"/>
      <c r="J59" s="12"/>
      <c r="K59" s="12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7"/>
      <c r="B60" s="7"/>
      <c r="C60" s="7"/>
      <c r="D60" s="7"/>
      <c r="E60" s="7"/>
      <c r="F60" s="7"/>
      <c r="G60" s="12"/>
      <c r="H60" s="12"/>
      <c r="I60" s="12"/>
      <c r="J60" s="12"/>
      <c r="K60" s="12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7"/>
      <c r="B61" s="7"/>
      <c r="C61" s="7"/>
      <c r="D61" s="7"/>
      <c r="E61" s="7"/>
      <c r="F61" s="7"/>
      <c r="G61" s="12"/>
      <c r="H61" s="12"/>
      <c r="I61" s="12"/>
      <c r="J61" s="12"/>
      <c r="K61" s="12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7"/>
      <c r="B62" s="7"/>
      <c r="C62" s="7"/>
      <c r="D62" s="7"/>
      <c r="E62" s="7"/>
      <c r="F62" s="7"/>
      <c r="G62" s="12"/>
      <c r="H62" s="12"/>
      <c r="I62" s="12"/>
      <c r="J62" s="12"/>
      <c r="K62" s="12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7"/>
      <c r="B63" s="7"/>
      <c r="C63" s="7"/>
      <c r="D63" s="7"/>
      <c r="E63" s="7"/>
      <c r="F63" s="7"/>
      <c r="G63" s="12"/>
      <c r="H63" s="12"/>
      <c r="I63" s="12"/>
      <c r="J63" s="12"/>
      <c r="K63" s="12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7"/>
      <c r="B64" s="7"/>
      <c r="C64" s="7"/>
      <c r="D64" s="7"/>
      <c r="E64" s="7"/>
      <c r="F64" s="7"/>
      <c r="G64" s="12"/>
      <c r="H64" s="12"/>
      <c r="I64" s="12"/>
      <c r="J64" s="12"/>
      <c r="K64" s="12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7"/>
      <c r="B65" s="7"/>
      <c r="C65" s="7"/>
      <c r="D65" s="7"/>
      <c r="E65" s="7"/>
      <c r="F65" s="7"/>
      <c r="G65" s="12"/>
      <c r="H65" s="12"/>
      <c r="I65" s="12"/>
      <c r="J65" s="12"/>
      <c r="K65" s="12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7"/>
      <c r="B66" s="7"/>
      <c r="C66" s="7"/>
      <c r="D66" s="7"/>
      <c r="E66" s="7"/>
      <c r="F66" s="7"/>
      <c r="G66" s="12"/>
      <c r="H66" s="12"/>
      <c r="I66" s="12"/>
      <c r="J66" s="12"/>
      <c r="K66" s="12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7"/>
      <c r="B67" s="7"/>
      <c r="C67" s="7"/>
      <c r="D67" s="7"/>
      <c r="E67" s="7"/>
      <c r="F67" s="7"/>
      <c r="G67" s="12"/>
      <c r="H67" s="12"/>
      <c r="I67" s="12"/>
      <c r="J67" s="12"/>
      <c r="K67" s="12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7"/>
      <c r="B68" s="7"/>
      <c r="C68" s="7"/>
      <c r="D68" s="7"/>
      <c r="E68" s="7"/>
      <c r="F68" s="7"/>
      <c r="G68" s="12"/>
      <c r="H68" s="12"/>
      <c r="I68" s="12"/>
      <c r="J68" s="12"/>
      <c r="K68" s="12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7"/>
      <c r="B69" s="7"/>
      <c r="C69" s="7"/>
      <c r="D69" s="7"/>
      <c r="E69" s="7"/>
      <c r="F69" s="7"/>
      <c r="G69" s="12"/>
      <c r="H69" s="12"/>
      <c r="I69" s="12"/>
      <c r="J69" s="12"/>
      <c r="K69" s="12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7"/>
      <c r="B70" s="7"/>
      <c r="C70" s="7"/>
      <c r="D70" s="7"/>
      <c r="E70" s="7"/>
      <c r="F70" s="7"/>
      <c r="G70" s="12"/>
      <c r="H70" s="12"/>
      <c r="I70" s="12"/>
      <c r="J70" s="12"/>
      <c r="K70" s="12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7"/>
      <c r="B71" s="7"/>
      <c r="C71" s="7"/>
      <c r="D71" s="7"/>
      <c r="E71" s="7"/>
      <c r="F71" s="7"/>
      <c r="G71" s="12"/>
      <c r="H71" s="12"/>
      <c r="I71" s="12"/>
      <c r="J71" s="12"/>
      <c r="K71" s="12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7"/>
      <c r="B72" s="7"/>
      <c r="C72" s="7"/>
      <c r="D72" s="7"/>
      <c r="E72" s="7"/>
      <c r="F72" s="7"/>
      <c r="G72" s="12"/>
      <c r="H72" s="12"/>
      <c r="I72" s="12"/>
      <c r="J72" s="12"/>
      <c r="K72" s="12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7"/>
      <c r="B73" s="7"/>
      <c r="C73" s="7"/>
      <c r="D73" s="7"/>
      <c r="E73" s="7"/>
      <c r="F73" s="7"/>
      <c r="G73" s="12"/>
      <c r="H73" s="12"/>
      <c r="I73" s="12"/>
      <c r="J73" s="12"/>
      <c r="K73" s="12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7"/>
      <c r="B74" s="7"/>
      <c r="C74" s="7"/>
      <c r="D74" s="7"/>
      <c r="E74" s="7"/>
      <c r="F74" s="7"/>
      <c r="G74" s="12"/>
      <c r="H74" s="12"/>
      <c r="I74" s="12"/>
      <c r="J74" s="12"/>
      <c r="K74" s="12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7"/>
      <c r="B75" s="7"/>
      <c r="C75" s="7"/>
      <c r="D75" s="7"/>
      <c r="E75" s="7"/>
      <c r="F75" s="7"/>
      <c r="G75" s="12"/>
      <c r="H75" s="12"/>
      <c r="I75" s="12"/>
      <c r="J75" s="12"/>
      <c r="K75" s="12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7"/>
      <c r="B76" s="7"/>
      <c r="C76" s="7"/>
      <c r="D76" s="7"/>
      <c r="E76" s="7"/>
      <c r="F76" s="7"/>
      <c r="G76" s="12"/>
      <c r="H76" s="12"/>
      <c r="I76" s="12"/>
      <c r="J76" s="12"/>
      <c r="K76" s="12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7"/>
      <c r="B77" s="7"/>
      <c r="C77" s="7"/>
      <c r="D77" s="7"/>
      <c r="E77" s="7"/>
      <c r="F77" s="7"/>
      <c r="G77" s="12"/>
      <c r="H77" s="12"/>
      <c r="I77" s="12"/>
      <c r="J77" s="12"/>
      <c r="K77" s="12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7"/>
      <c r="B78" s="7"/>
      <c r="C78" s="7"/>
      <c r="D78" s="7"/>
      <c r="E78" s="7"/>
      <c r="F78" s="7"/>
      <c r="G78" s="12"/>
      <c r="H78" s="12"/>
      <c r="I78" s="12"/>
      <c r="J78" s="12"/>
      <c r="K78" s="12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7"/>
      <c r="B79" s="7"/>
      <c r="C79" s="7"/>
      <c r="D79" s="7"/>
      <c r="E79" s="7"/>
      <c r="F79" s="7"/>
      <c r="G79" s="12"/>
      <c r="H79" s="12"/>
      <c r="I79" s="12"/>
      <c r="J79" s="12"/>
      <c r="K79" s="12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7"/>
      <c r="B80" s="7"/>
      <c r="C80" s="7"/>
      <c r="D80" s="7"/>
      <c r="E80" s="7"/>
      <c r="F80" s="7"/>
      <c r="G80" s="12"/>
      <c r="H80" s="12"/>
      <c r="I80" s="12"/>
      <c r="J80" s="12"/>
      <c r="K80" s="12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7"/>
      <c r="B81" s="7"/>
      <c r="C81" s="7"/>
      <c r="D81" s="7"/>
      <c r="E81" s="7"/>
      <c r="F81" s="7"/>
      <c r="G81" s="12"/>
      <c r="H81" s="12"/>
      <c r="I81" s="12"/>
      <c r="J81" s="12"/>
      <c r="K81" s="12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7"/>
      <c r="B82" s="7"/>
      <c r="C82" s="7"/>
      <c r="D82" s="7"/>
      <c r="E82" s="7"/>
      <c r="F82" s="7"/>
      <c r="G82" s="12"/>
      <c r="H82" s="12"/>
      <c r="I82" s="12"/>
      <c r="J82" s="12"/>
      <c r="K82" s="12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7"/>
      <c r="B83" s="7"/>
      <c r="C83" s="7"/>
      <c r="D83" s="7"/>
      <c r="E83" s="7"/>
      <c r="F83" s="7"/>
      <c r="G83" s="12"/>
      <c r="H83" s="12"/>
      <c r="I83" s="12"/>
      <c r="J83" s="12"/>
      <c r="K83" s="12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7"/>
      <c r="B84" s="7"/>
      <c r="C84" s="7"/>
      <c r="D84" s="7"/>
      <c r="E84" s="7"/>
      <c r="F84" s="7"/>
      <c r="G84" s="12"/>
      <c r="H84" s="12"/>
      <c r="I84" s="12"/>
      <c r="J84" s="12"/>
      <c r="K84" s="12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7"/>
      <c r="B85" s="7"/>
      <c r="C85" s="7"/>
      <c r="D85" s="7"/>
      <c r="E85" s="7"/>
      <c r="F85" s="7"/>
      <c r="G85" s="12"/>
      <c r="H85" s="12"/>
      <c r="I85" s="12"/>
      <c r="J85" s="12"/>
      <c r="K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7"/>
      <c r="B86" s="7"/>
      <c r="C86" s="7"/>
      <c r="D86" s="7"/>
      <c r="E86" s="7"/>
      <c r="F86" s="7"/>
      <c r="G86" s="12"/>
      <c r="H86" s="12"/>
      <c r="I86" s="12"/>
      <c r="J86" s="12"/>
      <c r="K86" s="12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7"/>
      <c r="B87" s="7"/>
      <c r="C87" s="7"/>
      <c r="D87" s="7"/>
      <c r="E87" s="7"/>
      <c r="F87" s="7"/>
      <c r="G87" s="12"/>
      <c r="H87" s="12"/>
      <c r="I87" s="12"/>
      <c r="J87" s="12"/>
      <c r="K87" s="12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7"/>
      <c r="B88" s="7"/>
      <c r="C88" s="7"/>
      <c r="D88" s="7"/>
      <c r="E88" s="7"/>
      <c r="F88" s="7"/>
      <c r="G88" s="12"/>
      <c r="H88" s="12"/>
      <c r="I88" s="12"/>
      <c r="J88" s="12"/>
      <c r="K88" s="12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7"/>
      <c r="B89" s="7"/>
      <c r="C89" s="7"/>
      <c r="D89" s="7"/>
      <c r="E89" s="7"/>
      <c r="F89" s="7"/>
      <c r="G89" s="12"/>
      <c r="H89" s="12"/>
      <c r="I89" s="12"/>
      <c r="J89" s="12"/>
      <c r="K89" s="12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7"/>
      <c r="B90" s="7"/>
      <c r="C90" s="7"/>
      <c r="D90" s="7"/>
      <c r="E90" s="7"/>
      <c r="F90" s="7"/>
      <c r="G90" s="12"/>
      <c r="H90" s="12"/>
      <c r="I90" s="12"/>
      <c r="J90" s="12"/>
      <c r="K90" s="12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7"/>
      <c r="B91" s="7"/>
      <c r="C91" s="7"/>
      <c r="D91" s="7"/>
      <c r="E91" s="7"/>
      <c r="F91" s="7"/>
      <c r="G91" s="12"/>
      <c r="H91" s="12"/>
      <c r="I91" s="12"/>
      <c r="J91" s="12"/>
      <c r="K91" s="12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7"/>
      <c r="B92" s="7"/>
      <c r="C92" s="7"/>
      <c r="D92" s="7"/>
      <c r="E92" s="7"/>
      <c r="F92" s="7"/>
      <c r="G92" s="12"/>
      <c r="H92" s="12"/>
      <c r="I92" s="12"/>
      <c r="J92" s="12"/>
      <c r="K92" s="12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7"/>
      <c r="B93" s="7"/>
      <c r="C93" s="7"/>
      <c r="D93" s="7"/>
      <c r="E93" s="7"/>
      <c r="F93" s="7"/>
      <c r="G93" s="12"/>
      <c r="H93" s="12"/>
      <c r="I93" s="12"/>
      <c r="J93" s="12"/>
      <c r="K93" s="12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7"/>
      <c r="B94" s="7"/>
      <c r="C94" s="7"/>
      <c r="D94" s="7"/>
      <c r="E94" s="7"/>
      <c r="F94" s="7"/>
      <c r="G94" s="12"/>
      <c r="H94" s="12"/>
      <c r="I94" s="12"/>
      <c r="J94" s="12"/>
      <c r="K94" s="12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7"/>
      <c r="B95" s="7"/>
      <c r="C95" s="7"/>
      <c r="D95" s="7"/>
      <c r="E95" s="7"/>
      <c r="F95" s="7"/>
      <c r="G95" s="12"/>
      <c r="H95" s="12"/>
      <c r="I95" s="12"/>
      <c r="J95" s="12"/>
      <c r="K95" s="12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7"/>
      <c r="B96" s="7"/>
      <c r="C96" s="7"/>
      <c r="D96" s="7"/>
      <c r="E96" s="7"/>
      <c r="F96" s="7"/>
      <c r="G96" s="12"/>
      <c r="H96" s="12"/>
      <c r="I96" s="12"/>
      <c r="J96" s="12"/>
      <c r="K96" s="12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7"/>
      <c r="B97" s="7"/>
      <c r="C97" s="7"/>
      <c r="D97" s="7"/>
      <c r="E97" s="7"/>
      <c r="F97" s="7"/>
      <c r="G97" s="12"/>
      <c r="H97" s="12"/>
      <c r="I97" s="12"/>
      <c r="J97" s="12"/>
      <c r="K97" s="12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7"/>
      <c r="B98" s="7"/>
      <c r="C98" s="7"/>
      <c r="D98" s="7"/>
      <c r="E98" s="7"/>
      <c r="F98" s="7"/>
      <c r="G98" s="12"/>
      <c r="H98" s="12"/>
      <c r="I98" s="12"/>
      <c r="J98" s="12"/>
      <c r="K98" s="12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7"/>
      <c r="B99" s="7"/>
      <c r="C99" s="7"/>
      <c r="D99" s="7"/>
      <c r="E99" s="7"/>
      <c r="F99" s="7"/>
      <c r="G99" s="12"/>
      <c r="H99" s="12"/>
      <c r="I99" s="12"/>
      <c r="J99" s="12"/>
      <c r="K99" s="12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7"/>
      <c r="B100" s="7"/>
      <c r="C100" s="7"/>
      <c r="D100" s="7"/>
      <c r="E100" s="7"/>
      <c r="F100" s="7"/>
      <c r="G100" s="12"/>
      <c r="H100" s="12"/>
      <c r="I100" s="12"/>
      <c r="J100" s="12"/>
      <c r="K100" s="12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</sheetData>
  <mergeCells count="12">
    <mergeCell ref="D6:E6"/>
    <mergeCell ref="B1:R2"/>
    <mergeCell ref="G13:J13"/>
    <mergeCell ref="G15:K16"/>
    <mergeCell ref="B13:E13"/>
    <mergeCell ref="B10:E10"/>
    <mergeCell ref="B9:E9"/>
    <mergeCell ref="B11:E11"/>
    <mergeCell ref="B12:E12"/>
    <mergeCell ref="D7:E7"/>
    <mergeCell ref="B15:D15"/>
    <mergeCell ref="B14:E14"/>
  </mergeCells>
  <conditionalFormatting sqref="G15:I15">
    <cfRule type="containsText" dxfId="1" priority="1" operator="containsText" text="DESISTA">
      <formula>NOT(ISERROR(SEARCH(("DESISTA"),(G15))))</formula>
    </cfRule>
  </conditionalFormatting>
  <conditionalFormatting sqref="G15:I15">
    <cfRule type="containsText" dxfId="0" priority="2" operator="containsText" text="PARABÉNS">
      <formula>NOT(ISERROR(SEARCH(("PARABÉNS"),(G15))))</formula>
    </cfRule>
  </conditionalFormatting>
  <dataValidations count="2">
    <dataValidation type="list" allowBlank="1" showErrorMessage="1" sqref="H4:H10">
      <formula1>"SEDENTÁRIO,POUCA,MODERADA,INTENSA,MUITO INTENSA"</formula1>
    </dataValidation>
    <dataValidation type="list" allowBlank="1" showErrorMessage="1" sqref="E4">
      <formula1>"FEMININO,MASCULINO"</formula1>
    </dataValidation>
  </dataValidations>
  <printOptions horizontalCentered="1"/>
  <pageMargins left="0.51181102362204722" right="0.51181102362204722" top="0.78740157480314965" bottom="0.78740157480314965" header="0" footer="0"/>
  <pageSetup paperSize="9" orientation="landscape"/>
  <headerFooter>
    <oddFooter>&amp;LPÁGINA &amp;P DE &amp;R@junior.nutricao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0"/>
  <sheetViews>
    <sheetView showGridLines="0" workbookViewId="0"/>
  </sheetViews>
  <sheetFormatPr defaultColWidth="14.44140625" defaultRowHeight="15" customHeight="1"/>
  <cols>
    <col min="1" max="1" width="4.5546875" customWidth="1"/>
    <col min="2" max="3" width="3.33203125" hidden="1" customWidth="1"/>
    <col min="4" max="4" width="21.6640625" customWidth="1"/>
    <col min="5" max="5" width="9.33203125" customWidth="1"/>
    <col min="6" max="6" width="4.6640625" customWidth="1"/>
    <col min="7" max="7" width="13.5546875" customWidth="1"/>
    <col min="8" max="8" width="13.109375" customWidth="1"/>
    <col min="9" max="9" width="5.109375" customWidth="1"/>
    <col min="10" max="16" width="8.6640625" customWidth="1"/>
  </cols>
  <sheetData>
    <row r="1" spans="1:16" ht="25.5" customHeight="1">
      <c r="A1" s="45"/>
      <c r="B1" s="45"/>
      <c r="C1" s="45"/>
      <c r="D1" s="113" t="s">
        <v>34</v>
      </c>
      <c r="E1" s="95"/>
      <c r="F1" s="95"/>
      <c r="G1" s="95"/>
      <c r="H1" s="95"/>
      <c r="I1" s="46"/>
      <c r="J1" s="45"/>
      <c r="K1" s="45"/>
      <c r="L1" s="45"/>
      <c r="M1" s="45"/>
      <c r="N1" s="45"/>
      <c r="O1" s="45"/>
      <c r="P1" s="45"/>
    </row>
    <row r="2" spans="1:16" ht="25.5" customHeight="1">
      <c r="A2" s="45"/>
      <c r="B2" s="45"/>
      <c r="C2" s="45"/>
      <c r="D2" s="95"/>
      <c r="E2" s="95"/>
      <c r="F2" s="95"/>
      <c r="G2" s="95"/>
      <c r="H2" s="95"/>
      <c r="I2" s="45"/>
      <c r="J2" s="45"/>
      <c r="K2" s="45"/>
      <c r="L2" s="45"/>
      <c r="M2" s="45"/>
      <c r="N2" s="45"/>
      <c r="O2" s="45"/>
      <c r="P2" s="45"/>
    </row>
    <row r="3" spans="1:16" ht="25.5" customHeight="1">
      <c r="A3" s="47"/>
      <c r="B3" s="47"/>
      <c r="C3" s="47"/>
      <c r="D3" s="48" t="s">
        <v>35</v>
      </c>
      <c r="E3" s="111" t="s">
        <v>36</v>
      </c>
      <c r="F3" s="112"/>
      <c r="G3" s="49" t="s">
        <v>37</v>
      </c>
      <c r="H3" s="50" t="s">
        <v>38</v>
      </c>
      <c r="I3" s="47"/>
      <c r="J3" s="47"/>
      <c r="K3" s="47"/>
      <c r="L3" s="47"/>
      <c r="M3" s="47"/>
      <c r="N3" s="47"/>
      <c r="O3" s="47"/>
      <c r="P3" s="47"/>
    </row>
    <row r="4" spans="1:16" ht="25.5" customHeight="1">
      <c r="A4" s="45"/>
      <c r="B4" s="45">
        <v>10</v>
      </c>
      <c r="C4" s="45" t="s">
        <v>39</v>
      </c>
      <c r="D4" s="51" t="s">
        <v>40</v>
      </c>
      <c r="E4" s="52">
        <f t="shared" ref="E4:E6" si="0">B4/10</f>
        <v>1</v>
      </c>
      <c r="F4" s="53"/>
      <c r="G4" s="54">
        <f>E4*'Tabela Gasto x Consumo'!B4</f>
        <v>98</v>
      </c>
      <c r="H4" s="55">
        <f>E4*4*'Tabela Gasto x Consumo'!B4</f>
        <v>392</v>
      </c>
      <c r="I4" s="45"/>
      <c r="J4" s="45"/>
      <c r="K4" s="45"/>
      <c r="L4" s="45"/>
      <c r="M4" s="45"/>
      <c r="N4" s="45"/>
      <c r="O4" s="45"/>
      <c r="P4" s="45"/>
    </row>
    <row r="5" spans="1:16" ht="25.5" customHeight="1">
      <c r="A5" s="45"/>
      <c r="B5" s="45">
        <v>10</v>
      </c>
      <c r="C5" s="45" t="s">
        <v>41</v>
      </c>
      <c r="D5" s="51" t="s">
        <v>42</v>
      </c>
      <c r="E5" s="52">
        <f t="shared" si="0"/>
        <v>1</v>
      </c>
      <c r="F5" s="53"/>
      <c r="G5" s="54">
        <f>E5*'Tabela Gasto x Consumo'!B4</f>
        <v>98</v>
      </c>
      <c r="H5" s="55">
        <f>E5*9*'Tabela Gasto x Consumo'!B4</f>
        <v>882</v>
      </c>
      <c r="I5" s="45"/>
      <c r="J5" s="45"/>
      <c r="K5" s="45"/>
      <c r="L5" s="45"/>
      <c r="M5" s="45"/>
      <c r="N5" s="45"/>
      <c r="O5" s="45"/>
      <c r="P5" s="45"/>
    </row>
    <row r="6" spans="1:16" ht="25.5" customHeight="1">
      <c r="A6" s="45"/>
      <c r="B6" s="45">
        <v>22</v>
      </c>
      <c r="C6" s="45" t="s">
        <v>43</v>
      </c>
      <c r="D6" s="56" t="s">
        <v>44</v>
      </c>
      <c r="E6" s="52">
        <f t="shared" si="0"/>
        <v>2.2000000000000002</v>
      </c>
      <c r="F6" s="57"/>
      <c r="G6" s="58">
        <f>E6*'Tabela Gasto x Consumo'!B4</f>
        <v>215.60000000000002</v>
      </c>
      <c r="H6" s="59">
        <f>E6*4*'Tabela Gasto x Consumo'!B4</f>
        <v>862.40000000000009</v>
      </c>
      <c r="I6" s="45"/>
      <c r="J6" s="45"/>
      <c r="K6" s="45"/>
      <c r="L6" s="45"/>
      <c r="M6" s="45"/>
      <c r="N6" s="45"/>
      <c r="O6" s="45"/>
      <c r="P6" s="45"/>
    </row>
    <row r="7" spans="1:16" ht="12" customHeight="1">
      <c r="A7" s="45"/>
      <c r="B7" s="45"/>
      <c r="C7" s="45"/>
      <c r="D7" s="47"/>
      <c r="E7" s="60"/>
      <c r="F7" s="45"/>
      <c r="G7" s="45"/>
      <c r="H7" s="46"/>
      <c r="I7" s="45"/>
      <c r="J7" s="45"/>
      <c r="K7" s="45"/>
      <c r="L7" s="45"/>
      <c r="M7" s="45"/>
      <c r="N7" s="45"/>
      <c r="O7" s="45"/>
      <c r="P7" s="45"/>
    </row>
    <row r="8" spans="1:16" ht="25.5" customHeight="1">
      <c r="A8" s="45"/>
      <c r="B8" s="45"/>
      <c r="C8" s="45"/>
      <c r="D8" s="45"/>
      <c r="E8" s="47"/>
      <c r="F8" s="47"/>
      <c r="G8" s="61" t="s">
        <v>45</v>
      </c>
      <c r="H8" s="62">
        <f>SUM(H4:H6)</f>
        <v>2136.4</v>
      </c>
      <c r="I8" s="45"/>
      <c r="J8" s="45"/>
      <c r="K8" s="45"/>
      <c r="L8" s="45"/>
      <c r="M8" s="45"/>
      <c r="N8" s="45"/>
      <c r="O8" s="45"/>
      <c r="P8" s="45"/>
    </row>
    <row r="9" spans="1:16" ht="25.5" customHeight="1">
      <c r="A9" s="45"/>
      <c r="B9" s="45"/>
      <c r="C9" s="45"/>
      <c r="D9" s="47"/>
      <c r="E9" s="45"/>
      <c r="F9" s="45"/>
      <c r="G9" s="45"/>
      <c r="H9" s="46"/>
      <c r="I9" s="45"/>
      <c r="J9" s="45"/>
      <c r="K9" s="45"/>
      <c r="L9" s="45"/>
      <c r="M9" s="45"/>
      <c r="N9" s="45"/>
      <c r="O9" s="45"/>
      <c r="P9" s="45"/>
    </row>
    <row r="10" spans="1:16" ht="25.5" customHeight="1">
      <c r="A10" s="45"/>
      <c r="B10" s="45"/>
      <c r="C10" s="45"/>
      <c r="D10" s="47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</row>
    <row r="11" spans="1:16" ht="25.5" customHeight="1">
      <c r="A11" s="45"/>
      <c r="B11" s="45"/>
      <c r="C11" s="45"/>
      <c r="D11" s="47"/>
      <c r="E11" s="45"/>
      <c r="F11" s="45"/>
      <c r="G11" s="45"/>
      <c r="H11" s="45" t="s">
        <v>46</v>
      </c>
      <c r="I11" s="45"/>
      <c r="J11" s="45"/>
      <c r="K11" s="45"/>
      <c r="L11" s="45"/>
      <c r="M11" s="45"/>
      <c r="N11" s="45"/>
      <c r="O11" s="45"/>
      <c r="P11" s="45"/>
    </row>
    <row r="12" spans="1:16" ht="25.5" hidden="1" customHeight="1">
      <c r="A12" s="45"/>
      <c r="B12" s="45"/>
      <c r="C12" s="45"/>
      <c r="D12" s="47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spans="1:16" ht="25.5" customHeight="1">
      <c r="A13" s="45"/>
      <c r="B13" s="45"/>
      <c r="C13" s="45"/>
      <c r="D13" s="47"/>
      <c r="E13" s="45"/>
      <c r="F13" s="45"/>
      <c r="G13" s="45"/>
      <c r="H13" s="46"/>
      <c r="I13" s="45"/>
      <c r="J13" s="45"/>
      <c r="K13" s="45"/>
      <c r="L13" s="45"/>
      <c r="M13" s="45"/>
      <c r="N13" s="45"/>
      <c r="O13" s="45"/>
      <c r="P13" s="45"/>
    </row>
    <row r="14" spans="1:16" ht="25.5" customHeight="1">
      <c r="A14" s="45"/>
      <c r="B14" s="45"/>
      <c r="C14" s="45"/>
      <c r="D14" s="47"/>
      <c r="E14" s="45"/>
      <c r="F14" s="45"/>
      <c r="G14" s="45"/>
      <c r="H14" s="46"/>
      <c r="I14" s="45"/>
      <c r="J14" s="45"/>
      <c r="K14" s="45"/>
      <c r="L14" s="45"/>
      <c r="M14" s="45"/>
      <c r="N14" s="45"/>
      <c r="O14" s="45"/>
      <c r="P14" s="45"/>
    </row>
    <row r="15" spans="1:16" ht="25.5" customHeight="1">
      <c r="A15" s="45"/>
      <c r="B15" s="45"/>
      <c r="C15" s="45"/>
      <c r="D15" s="47"/>
      <c r="E15" s="45"/>
      <c r="F15" s="45"/>
      <c r="G15" s="45"/>
      <c r="H15" s="46"/>
      <c r="I15" s="45"/>
      <c r="J15" s="45"/>
      <c r="K15" s="45"/>
      <c r="L15" s="45"/>
      <c r="M15" s="45"/>
      <c r="N15" s="45"/>
      <c r="O15" s="45"/>
      <c r="P15" s="45"/>
    </row>
    <row r="16" spans="1:16" ht="25.5" customHeight="1">
      <c r="A16" s="45"/>
      <c r="B16" s="45"/>
      <c r="C16" s="45"/>
      <c r="D16" s="47"/>
      <c r="E16" s="45"/>
      <c r="F16" s="45"/>
      <c r="G16" s="45"/>
      <c r="H16" s="46"/>
      <c r="I16" s="45"/>
      <c r="J16" s="45"/>
      <c r="K16" s="45"/>
      <c r="L16" s="45"/>
      <c r="M16" s="45"/>
      <c r="N16" s="45"/>
      <c r="O16" s="45"/>
      <c r="P16" s="45"/>
    </row>
    <row r="17" spans="1:16" ht="25.5" customHeight="1">
      <c r="A17" s="45"/>
      <c r="B17" s="45"/>
      <c r="C17" s="45"/>
      <c r="D17" s="47"/>
      <c r="E17" s="45"/>
      <c r="F17" s="45"/>
      <c r="G17" s="45"/>
      <c r="H17" s="46"/>
      <c r="I17" s="45"/>
      <c r="J17" s="45"/>
      <c r="K17" s="45"/>
      <c r="L17" s="45"/>
      <c r="M17" s="45"/>
      <c r="N17" s="45"/>
      <c r="O17" s="45"/>
      <c r="P17" s="45"/>
    </row>
    <row r="18" spans="1:16" ht="25.5" customHeight="1">
      <c r="A18" s="45"/>
      <c r="B18" s="45"/>
      <c r="C18" s="45"/>
      <c r="D18" s="47"/>
      <c r="E18" s="45"/>
      <c r="F18" s="45"/>
      <c r="G18" s="45"/>
      <c r="H18" s="46"/>
      <c r="I18" s="45"/>
      <c r="J18" s="45"/>
      <c r="K18" s="45"/>
      <c r="L18" s="45"/>
      <c r="M18" s="45"/>
      <c r="N18" s="45"/>
      <c r="O18" s="45"/>
      <c r="P18" s="45"/>
    </row>
    <row r="19" spans="1:16" ht="25.5" customHeight="1">
      <c r="A19" s="45"/>
      <c r="B19" s="45"/>
      <c r="C19" s="45"/>
      <c r="D19" s="47"/>
      <c r="E19" s="45"/>
      <c r="F19" s="45"/>
      <c r="G19" s="45"/>
      <c r="H19" s="46"/>
      <c r="I19" s="45"/>
      <c r="J19" s="45"/>
      <c r="K19" s="45"/>
      <c r="L19" s="45"/>
      <c r="M19" s="45"/>
      <c r="N19" s="45"/>
      <c r="O19" s="45"/>
      <c r="P19" s="45"/>
    </row>
    <row r="20" spans="1:16" ht="25.5" customHeight="1">
      <c r="A20" s="45"/>
      <c r="B20" s="45"/>
      <c r="C20" s="45"/>
      <c r="D20" s="47"/>
      <c r="E20" s="45"/>
      <c r="F20" s="45"/>
      <c r="G20" s="45"/>
      <c r="H20" s="46"/>
      <c r="I20" s="45"/>
      <c r="J20" s="45"/>
      <c r="K20" s="45"/>
      <c r="L20" s="45"/>
      <c r="M20" s="45"/>
      <c r="N20" s="45"/>
      <c r="O20" s="45"/>
      <c r="P20" s="45"/>
    </row>
    <row r="21" spans="1:16" ht="25.5" customHeight="1">
      <c r="A21" s="45"/>
      <c r="B21" s="45"/>
      <c r="C21" s="45"/>
      <c r="D21" s="47"/>
      <c r="E21" s="45"/>
      <c r="F21" s="45"/>
      <c r="G21" s="45"/>
      <c r="H21" s="46"/>
      <c r="I21" s="45"/>
      <c r="J21" s="45"/>
      <c r="K21" s="45"/>
      <c r="L21" s="45"/>
      <c r="M21" s="45"/>
      <c r="N21" s="45"/>
      <c r="O21" s="45"/>
      <c r="P21" s="45"/>
    </row>
    <row r="22" spans="1:16" ht="25.5" customHeight="1">
      <c r="A22" s="45"/>
      <c r="B22" s="45"/>
      <c r="C22" s="45"/>
      <c r="D22" s="47"/>
      <c r="E22" s="45"/>
      <c r="F22" s="45"/>
      <c r="G22" s="45"/>
      <c r="H22" s="46"/>
      <c r="I22" s="45"/>
      <c r="J22" s="45"/>
      <c r="K22" s="45"/>
      <c r="L22" s="45"/>
      <c r="M22" s="45"/>
      <c r="N22" s="45"/>
      <c r="O22" s="45"/>
      <c r="P22" s="45"/>
    </row>
    <row r="23" spans="1:16" ht="25.5" customHeight="1">
      <c r="A23" s="45"/>
      <c r="B23" s="45"/>
      <c r="C23" s="45"/>
      <c r="D23" s="47"/>
      <c r="E23" s="45"/>
      <c r="F23" s="45"/>
      <c r="G23" s="45"/>
      <c r="H23" s="46"/>
      <c r="I23" s="45"/>
      <c r="J23" s="45"/>
      <c r="K23" s="45"/>
      <c r="L23" s="45"/>
      <c r="M23" s="45"/>
      <c r="N23" s="45"/>
      <c r="O23" s="45"/>
      <c r="P23" s="45"/>
    </row>
    <row r="24" spans="1:16" ht="25.5" customHeight="1">
      <c r="A24" s="45"/>
      <c r="B24" s="45"/>
      <c r="C24" s="45"/>
      <c r="D24" s="47"/>
      <c r="E24" s="45"/>
      <c r="F24" s="45"/>
      <c r="G24" s="45"/>
      <c r="H24" s="46"/>
      <c r="I24" s="45"/>
      <c r="J24" s="45"/>
      <c r="K24" s="45"/>
      <c r="L24" s="45"/>
      <c r="M24" s="45"/>
      <c r="N24" s="45"/>
      <c r="O24" s="45"/>
      <c r="P24" s="45"/>
    </row>
    <row r="25" spans="1:16" ht="25.5" customHeight="1">
      <c r="A25" s="45"/>
      <c r="B25" s="45"/>
      <c r="C25" s="45"/>
      <c r="D25" s="47"/>
      <c r="E25" s="45"/>
      <c r="F25" s="45"/>
      <c r="G25" s="45"/>
      <c r="H25" s="46"/>
      <c r="I25" s="45"/>
      <c r="J25" s="45"/>
      <c r="K25" s="45"/>
      <c r="L25" s="45"/>
      <c r="M25" s="45"/>
      <c r="N25" s="45"/>
      <c r="O25" s="45"/>
      <c r="P25" s="45"/>
    </row>
    <row r="26" spans="1:16" ht="25.5" customHeight="1">
      <c r="A26" s="45"/>
      <c r="B26" s="45"/>
      <c r="C26" s="45"/>
      <c r="D26" s="47"/>
      <c r="E26" s="45"/>
      <c r="F26" s="45"/>
      <c r="G26" s="45"/>
      <c r="H26" s="46"/>
      <c r="I26" s="45"/>
      <c r="J26" s="45"/>
      <c r="K26" s="45"/>
      <c r="L26" s="45"/>
      <c r="M26" s="45"/>
      <c r="N26" s="45"/>
      <c r="O26" s="45"/>
      <c r="P26" s="45"/>
    </row>
    <row r="27" spans="1:16" ht="25.5" customHeight="1">
      <c r="A27" s="45"/>
      <c r="B27" s="45"/>
      <c r="C27" s="45"/>
      <c r="D27" s="47"/>
      <c r="E27" s="45"/>
      <c r="F27" s="45"/>
      <c r="G27" s="45"/>
      <c r="H27" s="46"/>
      <c r="I27" s="45"/>
      <c r="J27" s="45"/>
      <c r="K27" s="45"/>
      <c r="L27" s="45"/>
      <c r="M27" s="45"/>
      <c r="N27" s="45"/>
      <c r="O27" s="45"/>
      <c r="P27" s="45"/>
    </row>
    <row r="28" spans="1:16" ht="25.5" customHeight="1">
      <c r="A28" s="45"/>
      <c r="B28" s="45"/>
      <c r="C28" s="45"/>
      <c r="D28" s="47"/>
      <c r="E28" s="45"/>
      <c r="F28" s="45"/>
      <c r="G28" s="45"/>
      <c r="H28" s="46"/>
      <c r="I28" s="45"/>
      <c r="J28" s="45"/>
      <c r="K28" s="45"/>
      <c r="L28" s="45"/>
      <c r="M28" s="45"/>
      <c r="N28" s="45"/>
      <c r="O28" s="45"/>
      <c r="P28" s="45"/>
    </row>
    <row r="29" spans="1:16" ht="25.5" customHeight="1">
      <c r="A29" s="45"/>
      <c r="B29" s="45"/>
      <c r="C29" s="45"/>
      <c r="D29" s="47"/>
      <c r="E29" s="45"/>
      <c r="F29" s="45"/>
      <c r="G29" s="45"/>
      <c r="H29" s="46"/>
      <c r="I29" s="45"/>
      <c r="J29" s="45"/>
      <c r="K29" s="45"/>
      <c r="L29" s="45"/>
      <c r="M29" s="45"/>
      <c r="N29" s="45"/>
      <c r="O29" s="45"/>
      <c r="P29" s="45"/>
    </row>
    <row r="30" spans="1:16" ht="25.5" customHeight="1">
      <c r="A30" s="45"/>
      <c r="B30" s="45"/>
      <c r="C30" s="45"/>
      <c r="D30" s="47"/>
      <c r="E30" s="45"/>
      <c r="F30" s="45"/>
      <c r="G30" s="45"/>
      <c r="H30" s="46"/>
      <c r="I30" s="45"/>
      <c r="J30" s="45"/>
      <c r="K30" s="45"/>
      <c r="L30" s="45"/>
      <c r="M30" s="45"/>
      <c r="N30" s="45"/>
      <c r="O30" s="45"/>
      <c r="P30" s="45"/>
    </row>
    <row r="31" spans="1:16" ht="25.5" customHeight="1">
      <c r="A31" s="45"/>
      <c r="B31" s="45"/>
      <c r="C31" s="45"/>
      <c r="D31" s="47"/>
      <c r="E31" s="45"/>
      <c r="F31" s="45"/>
      <c r="G31" s="45"/>
      <c r="H31" s="46"/>
      <c r="I31" s="45"/>
      <c r="J31" s="45"/>
      <c r="K31" s="45"/>
      <c r="L31" s="45"/>
      <c r="M31" s="45"/>
      <c r="N31" s="45"/>
      <c r="O31" s="45"/>
      <c r="P31" s="45"/>
    </row>
    <row r="32" spans="1:16" ht="25.5" customHeight="1">
      <c r="A32" s="45"/>
      <c r="B32" s="45"/>
      <c r="C32" s="45"/>
      <c r="D32" s="47"/>
      <c r="E32" s="45"/>
      <c r="F32" s="45"/>
      <c r="G32" s="45"/>
      <c r="H32" s="46"/>
      <c r="I32" s="45"/>
      <c r="J32" s="45"/>
      <c r="K32" s="45"/>
      <c r="L32" s="45"/>
      <c r="M32" s="45"/>
      <c r="N32" s="45"/>
      <c r="O32" s="45"/>
      <c r="P32" s="45"/>
    </row>
    <row r="33" spans="1:16" ht="25.5" customHeight="1">
      <c r="A33" s="45"/>
      <c r="B33" s="45"/>
      <c r="C33" s="45"/>
      <c r="D33" s="47"/>
      <c r="E33" s="45"/>
      <c r="F33" s="45"/>
      <c r="G33" s="45"/>
      <c r="H33" s="46"/>
      <c r="I33" s="45"/>
      <c r="J33" s="45"/>
      <c r="K33" s="45"/>
      <c r="L33" s="45"/>
      <c r="M33" s="45"/>
      <c r="N33" s="45"/>
      <c r="O33" s="45"/>
      <c r="P33" s="45"/>
    </row>
    <row r="34" spans="1:16" ht="25.5" customHeight="1">
      <c r="A34" s="45"/>
      <c r="B34" s="45"/>
      <c r="C34" s="45"/>
      <c r="D34" s="47"/>
      <c r="E34" s="45"/>
      <c r="F34" s="45"/>
      <c r="G34" s="45"/>
      <c r="H34" s="46"/>
      <c r="I34" s="45"/>
      <c r="J34" s="45"/>
      <c r="K34" s="45"/>
      <c r="L34" s="45"/>
      <c r="M34" s="45"/>
      <c r="N34" s="45"/>
      <c r="O34" s="45"/>
      <c r="P34" s="45"/>
    </row>
    <row r="35" spans="1:16" ht="25.5" customHeight="1">
      <c r="A35" s="45"/>
      <c r="B35" s="45"/>
      <c r="C35" s="45"/>
      <c r="D35" s="47"/>
      <c r="E35" s="45"/>
      <c r="F35" s="45"/>
      <c r="G35" s="45"/>
      <c r="H35" s="46"/>
      <c r="I35" s="45"/>
      <c r="J35" s="45"/>
      <c r="K35" s="45"/>
      <c r="L35" s="45"/>
      <c r="M35" s="45"/>
      <c r="N35" s="45"/>
      <c r="O35" s="45"/>
      <c r="P35" s="45"/>
    </row>
    <row r="36" spans="1:16" ht="25.5" customHeight="1">
      <c r="A36" s="45"/>
      <c r="B36" s="45"/>
      <c r="C36" s="45"/>
      <c r="D36" s="47"/>
      <c r="E36" s="45"/>
      <c r="F36" s="45"/>
      <c r="G36" s="45"/>
      <c r="H36" s="46"/>
      <c r="I36" s="45"/>
      <c r="J36" s="45"/>
      <c r="K36" s="45"/>
      <c r="L36" s="45"/>
      <c r="M36" s="45"/>
      <c r="N36" s="45"/>
      <c r="O36" s="45"/>
      <c r="P36" s="45"/>
    </row>
    <row r="37" spans="1:16" ht="25.5" customHeight="1">
      <c r="A37" s="45"/>
      <c r="B37" s="45"/>
      <c r="C37" s="45"/>
      <c r="D37" s="47"/>
      <c r="E37" s="45"/>
      <c r="F37" s="45"/>
      <c r="G37" s="45"/>
      <c r="H37" s="46"/>
      <c r="I37" s="45"/>
      <c r="J37" s="45"/>
      <c r="K37" s="45"/>
      <c r="L37" s="45"/>
      <c r="M37" s="45"/>
      <c r="N37" s="45"/>
      <c r="O37" s="45"/>
      <c r="P37" s="45"/>
    </row>
    <row r="38" spans="1:16" ht="25.5" customHeight="1">
      <c r="A38" s="45"/>
      <c r="B38" s="45"/>
      <c r="C38" s="45"/>
      <c r="D38" s="47"/>
      <c r="E38" s="45"/>
      <c r="F38" s="45"/>
      <c r="G38" s="45"/>
      <c r="H38" s="46"/>
      <c r="I38" s="45"/>
      <c r="J38" s="45"/>
      <c r="K38" s="45"/>
      <c r="L38" s="45"/>
      <c r="M38" s="45"/>
      <c r="N38" s="45"/>
      <c r="O38" s="45"/>
      <c r="P38" s="45"/>
    </row>
    <row r="39" spans="1:16" ht="25.5" customHeight="1">
      <c r="A39" s="45"/>
      <c r="B39" s="45"/>
      <c r="C39" s="45"/>
      <c r="D39" s="47"/>
      <c r="E39" s="45"/>
      <c r="F39" s="45"/>
      <c r="G39" s="45"/>
      <c r="H39" s="46"/>
      <c r="I39" s="45"/>
      <c r="J39" s="45"/>
      <c r="K39" s="45"/>
      <c r="L39" s="45"/>
      <c r="M39" s="45"/>
      <c r="N39" s="45"/>
      <c r="O39" s="45"/>
      <c r="P39" s="45"/>
    </row>
    <row r="40" spans="1:16" ht="25.5" customHeight="1">
      <c r="A40" s="45"/>
      <c r="B40" s="45"/>
      <c r="C40" s="45"/>
      <c r="D40" s="47"/>
      <c r="E40" s="45"/>
      <c r="F40" s="45"/>
      <c r="G40" s="45"/>
      <c r="H40" s="46"/>
      <c r="I40" s="45"/>
      <c r="J40" s="45"/>
      <c r="K40" s="45"/>
      <c r="L40" s="45"/>
      <c r="M40" s="45"/>
      <c r="N40" s="45"/>
      <c r="O40" s="45"/>
      <c r="P40" s="45"/>
    </row>
    <row r="41" spans="1:16" ht="25.5" customHeight="1">
      <c r="A41" s="45"/>
      <c r="B41" s="45"/>
      <c r="C41" s="45"/>
      <c r="D41" s="47"/>
      <c r="E41" s="45"/>
      <c r="F41" s="45"/>
      <c r="G41" s="45"/>
      <c r="H41" s="46"/>
      <c r="I41" s="45"/>
      <c r="J41" s="45"/>
      <c r="K41" s="45"/>
      <c r="L41" s="45"/>
      <c r="M41" s="45"/>
      <c r="N41" s="45"/>
      <c r="O41" s="45"/>
      <c r="P41" s="45"/>
    </row>
    <row r="42" spans="1:16" ht="25.5" customHeight="1">
      <c r="A42" s="45"/>
      <c r="B42" s="45"/>
      <c r="C42" s="45"/>
      <c r="D42" s="47"/>
      <c r="E42" s="45"/>
      <c r="F42" s="45"/>
      <c r="G42" s="45"/>
      <c r="H42" s="46"/>
      <c r="I42" s="45"/>
      <c r="J42" s="45"/>
      <c r="K42" s="45"/>
      <c r="L42" s="45"/>
      <c r="M42" s="45"/>
      <c r="N42" s="45"/>
      <c r="O42" s="45"/>
      <c r="P42" s="45"/>
    </row>
    <row r="43" spans="1:16" ht="25.5" customHeight="1">
      <c r="A43" s="45"/>
      <c r="B43" s="45"/>
      <c r="C43" s="45"/>
      <c r="D43" s="47"/>
      <c r="E43" s="45"/>
      <c r="F43" s="45"/>
      <c r="G43" s="45"/>
      <c r="H43" s="46"/>
      <c r="I43" s="45"/>
      <c r="J43" s="45"/>
      <c r="K43" s="45"/>
      <c r="L43" s="45"/>
      <c r="M43" s="45"/>
      <c r="N43" s="45"/>
      <c r="O43" s="45"/>
      <c r="P43" s="45"/>
    </row>
    <row r="44" spans="1:16" ht="25.5" customHeight="1">
      <c r="A44" s="45"/>
      <c r="B44" s="45"/>
      <c r="C44" s="45"/>
      <c r="D44" s="47"/>
      <c r="E44" s="45"/>
      <c r="F44" s="45"/>
      <c r="G44" s="45"/>
      <c r="H44" s="46"/>
      <c r="I44" s="45"/>
      <c r="J44" s="45"/>
      <c r="K44" s="45"/>
      <c r="L44" s="45"/>
      <c r="M44" s="45"/>
      <c r="N44" s="45"/>
      <c r="O44" s="45"/>
      <c r="P44" s="45"/>
    </row>
    <row r="45" spans="1:16" ht="25.5" customHeight="1">
      <c r="A45" s="45"/>
      <c r="B45" s="45"/>
      <c r="C45" s="45"/>
      <c r="D45" s="47"/>
      <c r="E45" s="45"/>
      <c r="F45" s="45"/>
      <c r="G45" s="45"/>
      <c r="H45" s="46"/>
      <c r="I45" s="45"/>
      <c r="J45" s="45"/>
      <c r="K45" s="45"/>
      <c r="L45" s="45"/>
      <c r="M45" s="45"/>
      <c r="N45" s="45"/>
      <c r="O45" s="45"/>
      <c r="P45" s="45"/>
    </row>
    <row r="46" spans="1:16" ht="25.5" customHeight="1">
      <c r="A46" s="45"/>
      <c r="B46" s="45"/>
      <c r="C46" s="45"/>
      <c r="D46" s="47"/>
      <c r="E46" s="45"/>
      <c r="F46" s="45"/>
      <c r="G46" s="45"/>
      <c r="H46" s="46"/>
      <c r="I46" s="45"/>
      <c r="J46" s="45"/>
      <c r="K46" s="45"/>
      <c r="L46" s="45"/>
      <c r="M46" s="45"/>
      <c r="N46" s="45"/>
      <c r="O46" s="45"/>
      <c r="P46" s="45"/>
    </row>
    <row r="47" spans="1:16" ht="25.5" customHeight="1">
      <c r="A47" s="45"/>
      <c r="B47" s="45"/>
      <c r="C47" s="45"/>
      <c r="D47" s="47"/>
      <c r="E47" s="45"/>
      <c r="F47" s="45"/>
      <c r="G47" s="45"/>
      <c r="H47" s="46"/>
      <c r="I47" s="45"/>
      <c r="J47" s="45"/>
      <c r="K47" s="45"/>
      <c r="L47" s="45"/>
      <c r="M47" s="45"/>
      <c r="N47" s="45"/>
      <c r="O47" s="45"/>
      <c r="P47" s="45"/>
    </row>
    <row r="48" spans="1:16" ht="25.5" customHeight="1">
      <c r="A48" s="45"/>
      <c r="B48" s="45"/>
      <c r="C48" s="45"/>
      <c r="D48" s="47"/>
      <c r="E48" s="45"/>
      <c r="F48" s="45"/>
      <c r="G48" s="45"/>
      <c r="H48" s="46"/>
      <c r="I48" s="45"/>
      <c r="J48" s="45"/>
      <c r="K48" s="45"/>
      <c r="L48" s="45"/>
      <c r="M48" s="45"/>
      <c r="N48" s="45"/>
      <c r="O48" s="45"/>
      <c r="P48" s="45"/>
    </row>
    <row r="49" spans="1:16" ht="25.5" customHeight="1">
      <c r="A49" s="45"/>
      <c r="B49" s="45"/>
      <c r="C49" s="45"/>
      <c r="D49" s="47"/>
      <c r="E49" s="45"/>
      <c r="F49" s="45"/>
      <c r="G49" s="45"/>
      <c r="H49" s="46"/>
      <c r="I49" s="45"/>
      <c r="J49" s="45"/>
      <c r="K49" s="45"/>
      <c r="L49" s="45"/>
      <c r="M49" s="45"/>
      <c r="N49" s="45"/>
      <c r="O49" s="45"/>
      <c r="P49" s="45"/>
    </row>
    <row r="50" spans="1:16" ht="25.5" customHeight="1">
      <c r="A50" s="45"/>
      <c r="B50" s="45"/>
      <c r="C50" s="45"/>
      <c r="D50" s="47"/>
      <c r="E50" s="45"/>
      <c r="F50" s="45"/>
      <c r="G50" s="45"/>
      <c r="H50" s="46"/>
      <c r="I50" s="45"/>
      <c r="J50" s="45"/>
      <c r="K50" s="45"/>
      <c r="L50" s="45"/>
      <c r="M50" s="45"/>
      <c r="N50" s="45"/>
      <c r="O50" s="45"/>
      <c r="P50" s="45"/>
    </row>
    <row r="51" spans="1:16" ht="25.5" customHeight="1">
      <c r="A51" s="45"/>
      <c r="B51" s="45"/>
      <c r="C51" s="45"/>
      <c r="D51" s="47"/>
      <c r="E51" s="45"/>
      <c r="F51" s="45"/>
      <c r="G51" s="45"/>
      <c r="H51" s="46"/>
      <c r="I51" s="45"/>
      <c r="J51" s="45"/>
      <c r="K51" s="45"/>
      <c r="L51" s="45"/>
      <c r="M51" s="45"/>
      <c r="N51" s="45"/>
      <c r="O51" s="45"/>
      <c r="P51" s="45"/>
    </row>
    <row r="52" spans="1:16" ht="25.5" customHeight="1">
      <c r="A52" s="45"/>
      <c r="B52" s="45"/>
      <c r="C52" s="45"/>
      <c r="D52" s="47"/>
      <c r="E52" s="45"/>
      <c r="F52" s="45"/>
      <c r="G52" s="45"/>
      <c r="H52" s="46"/>
      <c r="I52" s="45"/>
      <c r="J52" s="45"/>
      <c r="K52" s="45"/>
      <c r="L52" s="45"/>
      <c r="M52" s="45"/>
      <c r="N52" s="45"/>
      <c r="O52" s="45"/>
      <c r="P52" s="45"/>
    </row>
    <row r="53" spans="1:16" ht="25.5" customHeight="1">
      <c r="A53" s="45"/>
      <c r="B53" s="45"/>
      <c r="C53" s="45"/>
      <c r="D53" s="47"/>
      <c r="E53" s="45"/>
      <c r="F53" s="45"/>
      <c r="G53" s="45"/>
      <c r="H53" s="46"/>
      <c r="I53" s="45"/>
      <c r="J53" s="45"/>
      <c r="K53" s="45"/>
      <c r="L53" s="45"/>
      <c r="M53" s="45"/>
      <c r="N53" s="45"/>
      <c r="O53" s="45"/>
      <c r="P53" s="45"/>
    </row>
    <row r="54" spans="1:16" ht="25.5" customHeight="1">
      <c r="A54" s="45"/>
      <c r="B54" s="45"/>
      <c r="C54" s="45"/>
      <c r="D54" s="47"/>
      <c r="E54" s="45"/>
      <c r="F54" s="45"/>
      <c r="G54" s="45"/>
      <c r="H54" s="46"/>
      <c r="I54" s="45"/>
      <c r="J54" s="45"/>
      <c r="K54" s="45"/>
      <c r="L54" s="45"/>
      <c r="M54" s="45"/>
      <c r="N54" s="45"/>
      <c r="O54" s="45"/>
      <c r="P54" s="45"/>
    </row>
    <row r="55" spans="1:16" ht="25.5" customHeight="1">
      <c r="A55" s="45"/>
      <c r="B55" s="45"/>
      <c r="C55" s="45"/>
      <c r="D55" s="47"/>
      <c r="E55" s="45"/>
      <c r="F55" s="45"/>
      <c r="G55" s="45"/>
      <c r="H55" s="46"/>
      <c r="I55" s="45"/>
      <c r="J55" s="45"/>
      <c r="K55" s="45"/>
      <c r="L55" s="45"/>
      <c r="M55" s="45"/>
      <c r="N55" s="45"/>
      <c r="O55" s="45"/>
      <c r="P55" s="45"/>
    </row>
    <row r="56" spans="1:16" ht="25.5" customHeight="1">
      <c r="A56" s="45"/>
      <c r="B56" s="45"/>
      <c r="C56" s="45"/>
      <c r="D56" s="47"/>
      <c r="E56" s="45"/>
      <c r="F56" s="45"/>
      <c r="G56" s="45"/>
      <c r="H56" s="46"/>
      <c r="I56" s="45"/>
      <c r="J56" s="45"/>
      <c r="K56" s="45"/>
      <c r="L56" s="45"/>
      <c r="M56" s="45"/>
      <c r="N56" s="45"/>
      <c r="O56" s="45"/>
      <c r="P56" s="45"/>
    </row>
    <row r="57" spans="1:16" ht="25.5" customHeight="1">
      <c r="A57" s="45"/>
      <c r="B57" s="45"/>
      <c r="C57" s="45"/>
      <c r="D57" s="47"/>
      <c r="E57" s="45"/>
      <c r="F57" s="45"/>
      <c r="G57" s="45"/>
      <c r="H57" s="46"/>
      <c r="I57" s="45"/>
      <c r="J57" s="45"/>
      <c r="K57" s="45"/>
      <c r="L57" s="45"/>
      <c r="M57" s="45"/>
      <c r="N57" s="45"/>
      <c r="O57" s="45"/>
      <c r="P57" s="45"/>
    </row>
    <row r="58" spans="1:16" ht="25.5" customHeight="1">
      <c r="A58" s="45"/>
      <c r="B58" s="45"/>
      <c r="C58" s="45"/>
      <c r="D58" s="47"/>
      <c r="E58" s="45"/>
      <c r="F58" s="45"/>
      <c r="G58" s="45"/>
      <c r="H58" s="46"/>
      <c r="I58" s="45"/>
      <c r="J58" s="45"/>
      <c r="K58" s="45"/>
      <c r="L58" s="45"/>
      <c r="M58" s="45"/>
      <c r="N58" s="45"/>
      <c r="O58" s="45"/>
      <c r="P58" s="45"/>
    </row>
    <row r="59" spans="1:16" ht="25.5" customHeight="1">
      <c r="A59" s="45"/>
      <c r="B59" s="45"/>
      <c r="C59" s="45"/>
      <c r="D59" s="47"/>
      <c r="E59" s="45"/>
      <c r="F59" s="45"/>
      <c r="G59" s="45"/>
      <c r="H59" s="46"/>
      <c r="I59" s="45"/>
      <c r="J59" s="45"/>
      <c r="K59" s="45"/>
      <c r="L59" s="45"/>
      <c r="M59" s="45"/>
      <c r="N59" s="45"/>
      <c r="O59" s="45"/>
      <c r="P59" s="45"/>
    </row>
    <row r="60" spans="1:16" ht="25.5" customHeight="1">
      <c r="A60" s="45"/>
      <c r="B60" s="45"/>
      <c r="C60" s="45"/>
      <c r="D60" s="47"/>
      <c r="E60" s="45"/>
      <c r="F60" s="45"/>
      <c r="G60" s="45"/>
      <c r="H60" s="46"/>
      <c r="I60" s="45"/>
      <c r="J60" s="45"/>
      <c r="K60" s="45"/>
      <c r="L60" s="45"/>
      <c r="M60" s="45"/>
      <c r="N60" s="45"/>
      <c r="O60" s="45"/>
      <c r="P60" s="45"/>
    </row>
    <row r="61" spans="1:16" ht="25.5" customHeight="1">
      <c r="A61" s="45"/>
      <c r="B61" s="45"/>
      <c r="C61" s="45"/>
      <c r="D61" s="47"/>
      <c r="E61" s="45"/>
      <c r="F61" s="45"/>
      <c r="G61" s="45"/>
      <c r="H61" s="46"/>
      <c r="I61" s="45"/>
      <c r="J61" s="45"/>
      <c r="K61" s="45"/>
      <c r="L61" s="45"/>
      <c r="M61" s="45"/>
      <c r="N61" s="45"/>
      <c r="O61" s="45"/>
      <c r="P61" s="45"/>
    </row>
    <row r="62" spans="1:16" ht="25.5" customHeight="1">
      <c r="A62" s="45"/>
      <c r="B62" s="45"/>
      <c r="C62" s="45"/>
      <c r="D62" s="47"/>
      <c r="E62" s="45"/>
      <c r="F62" s="45"/>
      <c r="G62" s="45"/>
      <c r="H62" s="46"/>
      <c r="I62" s="45"/>
      <c r="J62" s="45"/>
      <c r="K62" s="45"/>
      <c r="L62" s="45"/>
      <c r="M62" s="45"/>
      <c r="N62" s="45"/>
      <c r="O62" s="45"/>
      <c r="P62" s="45"/>
    </row>
    <row r="63" spans="1:16" ht="25.5" customHeight="1">
      <c r="A63" s="45"/>
      <c r="B63" s="45"/>
      <c r="C63" s="45"/>
      <c r="D63" s="47"/>
      <c r="E63" s="45"/>
      <c r="F63" s="45"/>
      <c r="G63" s="45"/>
      <c r="H63" s="46"/>
      <c r="I63" s="45"/>
      <c r="J63" s="45"/>
      <c r="K63" s="45"/>
      <c r="L63" s="45"/>
      <c r="M63" s="45"/>
      <c r="N63" s="45"/>
      <c r="O63" s="45"/>
      <c r="P63" s="45"/>
    </row>
    <row r="64" spans="1:16" ht="25.5" customHeight="1">
      <c r="A64" s="45"/>
      <c r="B64" s="45"/>
      <c r="C64" s="45"/>
      <c r="D64" s="47"/>
      <c r="E64" s="45"/>
      <c r="F64" s="45"/>
      <c r="G64" s="45"/>
      <c r="H64" s="46"/>
      <c r="I64" s="45"/>
      <c r="J64" s="45"/>
      <c r="K64" s="45"/>
      <c r="L64" s="45"/>
      <c r="M64" s="45"/>
      <c r="N64" s="45"/>
      <c r="O64" s="45"/>
      <c r="P64" s="45"/>
    </row>
    <row r="65" spans="1:16" ht="25.5" customHeight="1">
      <c r="A65" s="45"/>
      <c r="B65" s="45"/>
      <c r="C65" s="45"/>
      <c r="D65" s="47"/>
      <c r="E65" s="45"/>
      <c r="F65" s="45"/>
      <c r="G65" s="45"/>
      <c r="H65" s="46"/>
      <c r="I65" s="45"/>
      <c r="J65" s="45"/>
      <c r="K65" s="45"/>
      <c r="L65" s="45"/>
      <c r="M65" s="45"/>
      <c r="N65" s="45"/>
      <c r="O65" s="45"/>
      <c r="P65" s="45"/>
    </row>
    <row r="66" spans="1:16" ht="25.5" customHeight="1">
      <c r="A66" s="45"/>
      <c r="B66" s="45"/>
      <c r="C66" s="45"/>
      <c r="D66" s="47"/>
      <c r="E66" s="45"/>
      <c r="F66" s="45"/>
      <c r="G66" s="45"/>
      <c r="H66" s="46"/>
      <c r="I66" s="45"/>
      <c r="J66" s="45"/>
      <c r="K66" s="45"/>
      <c r="L66" s="45"/>
      <c r="M66" s="45"/>
      <c r="N66" s="45"/>
      <c r="O66" s="45"/>
      <c r="P66" s="45"/>
    </row>
    <row r="67" spans="1:16" ht="25.5" customHeight="1">
      <c r="A67" s="45"/>
      <c r="B67" s="45"/>
      <c r="C67" s="45"/>
      <c r="D67" s="47"/>
      <c r="E67" s="45"/>
      <c r="F67" s="45"/>
      <c r="G67" s="45"/>
      <c r="H67" s="46"/>
      <c r="I67" s="45"/>
      <c r="J67" s="45"/>
      <c r="K67" s="45"/>
      <c r="L67" s="45"/>
      <c r="M67" s="45"/>
      <c r="N67" s="45"/>
      <c r="O67" s="45"/>
      <c r="P67" s="45"/>
    </row>
    <row r="68" spans="1:16" ht="25.5" customHeight="1">
      <c r="A68" s="45"/>
      <c r="B68" s="45"/>
      <c r="C68" s="45"/>
      <c r="D68" s="47"/>
      <c r="E68" s="45"/>
      <c r="F68" s="45"/>
      <c r="G68" s="45"/>
      <c r="H68" s="46"/>
      <c r="I68" s="45"/>
      <c r="J68" s="45"/>
      <c r="K68" s="45"/>
      <c r="L68" s="45"/>
      <c r="M68" s="45"/>
      <c r="N68" s="45"/>
      <c r="O68" s="45"/>
      <c r="P68" s="45"/>
    </row>
    <row r="69" spans="1:16" ht="25.5" customHeight="1">
      <c r="A69" s="45"/>
      <c r="B69" s="45"/>
      <c r="C69" s="45"/>
      <c r="D69" s="47"/>
      <c r="E69" s="45"/>
      <c r="F69" s="45"/>
      <c r="G69" s="45"/>
      <c r="H69" s="46"/>
      <c r="I69" s="45"/>
      <c r="J69" s="45"/>
      <c r="K69" s="45"/>
      <c r="L69" s="45"/>
      <c r="M69" s="45"/>
      <c r="N69" s="45"/>
      <c r="O69" s="45"/>
      <c r="P69" s="45"/>
    </row>
    <row r="70" spans="1:16" ht="25.5" customHeight="1">
      <c r="A70" s="45"/>
      <c r="B70" s="45"/>
      <c r="C70" s="45"/>
      <c r="D70" s="47"/>
      <c r="E70" s="45"/>
      <c r="F70" s="45"/>
      <c r="G70" s="45"/>
      <c r="H70" s="46"/>
      <c r="I70" s="45"/>
      <c r="J70" s="45"/>
      <c r="K70" s="45"/>
      <c r="L70" s="45"/>
      <c r="M70" s="45"/>
      <c r="N70" s="45"/>
      <c r="O70" s="45"/>
      <c r="P70" s="45"/>
    </row>
    <row r="71" spans="1:16" ht="25.5" customHeight="1">
      <c r="A71" s="45"/>
      <c r="B71" s="45"/>
      <c r="C71" s="45"/>
      <c r="D71" s="47"/>
      <c r="E71" s="45"/>
      <c r="F71" s="45"/>
      <c r="G71" s="45"/>
      <c r="H71" s="46"/>
      <c r="I71" s="45"/>
      <c r="J71" s="45"/>
      <c r="K71" s="45"/>
      <c r="L71" s="45"/>
      <c r="M71" s="45"/>
      <c r="N71" s="45"/>
      <c r="O71" s="45"/>
      <c r="P71" s="45"/>
    </row>
    <row r="72" spans="1:16" ht="25.5" customHeight="1">
      <c r="A72" s="45"/>
      <c r="B72" s="45"/>
      <c r="C72" s="45"/>
      <c r="D72" s="47"/>
      <c r="E72" s="45"/>
      <c r="F72" s="45"/>
      <c r="G72" s="45"/>
      <c r="H72" s="46"/>
      <c r="I72" s="45"/>
      <c r="J72" s="45"/>
      <c r="K72" s="45"/>
      <c r="L72" s="45"/>
      <c r="M72" s="45"/>
      <c r="N72" s="45"/>
      <c r="O72" s="45"/>
      <c r="P72" s="45"/>
    </row>
    <row r="73" spans="1:16" ht="25.5" customHeight="1">
      <c r="A73" s="45"/>
      <c r="B73" s="45"/>
      <c r="C73" s="45"/>
      <c r="D73" s="47"/>
      <c r="E73" s="45"/>
      <c r="F73" s="45"/>
      <c r="G73" s="45"/>
      <c r="H73" s="46"/>
      <c r="I73" s="45"/>
      <c r="J73" s="45"/>
      <c r="K73" s="45"/>
      <c r="L73" s="45"/>
      <c r="M73" s="45"/>
      <c r="N73" s="45"/>
      <c r="O73" s="45"/>
      <c r="P73" s="45"/>
    </row>
    <row r="74" spans="1:16" ht="25.5" customHeight="1">
      <c r="A74" s="45"/>
      <c r="B74" s="45"/>
      <c r="C74" s="45"/>
      <c r="D74" s="47"/>
      <c r="E74" s="45"/>
      <c r="F74" s="45"/>
      <c r="G74" s="45"/>
      <c r="H74" s="46"/>
      <c r="I74" s="45"/>
      <c r="J74" s="45"/>
      <c r="K74" s="45"/>
      <c r="L74" s="45"/>
      <c r="M74" s="45"/>
      <c r="N74" s="45"/>
      <c r="O74" s="45"/>
      <c r="P74" s="45"/>
    </row>
    <row r="75" spans="1:16" ht="25.5" customHeight="1">
      <c r="A75" s="45"/>
      <c r="B75" s="45"/>
      <c r="C75" s="45"/>
      <c r="D75" s="47"/>
      <c r="E75" s="45"/>
      <c r="F75" s="45"/>
      <c r="G75" s="45"/>
      <c r="H75" s="46"/>
      <c r="I75" s="45"/>
      <c r="J75" s="45"/>
      <c r="K75" s="45"/>
      <c r="L75" s="45"/>
      <c r="M75" s="45"/>
      <c r="N75" s="45"/>
      <c r="O75" s="45"/>
      <c r="P75" s="45"/>
    </row>
    <row r="76" spans="1:16" ht="25.5" customHeight="1">
      <c r="A76" s="45"/>
      <c r="B76" s="45"/>
      <c r="C76" s="45"/>
      <c r="D76" s="47"/>
      <c r="E76" s="45"/>
      <c r="F76" s="45"/>
      <c r="G76" s="45"/>
      <c r="H76" s="46"/>
      <c r="I76" s="45"/>
      <c r="J76" s="45"/>
      <c r="K76" s="45"/>
      <c r="L76" s="45"/>
      <c r="M76" s="45"/>
      <c r="N76" s="45"/>
      <c r="O76" s="45"/>
      <c r="P76" s="45"/>
    </row>
    <row r="77" spans="1:16" ht="25.5" customHeight="1">
      <c r="A77" s="45"/>
      <c r="B77" s="45"/>
      <c r="C77" s="45"/>
      <c r="D77" s="47"/>
      <c r="E77" s="45"/>
      <c r="F77" s="45"/>
      <c r="G77" s="45"/>
      <c r="H77" s="46"/>
      <c r="I77" s="45"/>
      <c r="J77" s="45"/>
      <c r="K77" s="45"/>
      <c r="L77" s="45"/>
      <c r="M77" s="45"/>
      <c r="N77" s="45"/>
      <c r="O77" s="45"/>
      <c r="P77" s="45"/>
    </row>
    <row r="78" spans="1:16" ht="25.5" customHeight="1">
      <c r="A78" s="45"/>
      <c r="B78" s="45"/>
      <c r="C78" s="45"/>
      <c r="D78" s="47"/>
      <c r="E78" s="45"/>
      <c r="F78" s="45"/>
      <c r="G78" s="45"/>
      <c r="H78" s="46"/>
      <c r="I78" s="45"/>
      <c r="J78" s="45"/>
      <c r="K78" s="45"/>
      <c r="L78" s="45"/>
      <c r="M78" s="45"/>
      <c r="N78" s="45"/>
      <c r="O78" s="45"/>
      <c r="P78" s="45"/>
    </row>
    <row r="79" spans="1:16" ht="25.5" customHeight="1">
      <c r="A79" s="45"/>
      <c r="B79" s="45"/>
      <c r="C79" s="45"/>
      <c r="D79" s="47"/>
      <c r="E79" s="45"/>
      <c r="F79" s="45"/>
      <c r="G79" s="45"/>
      <c r="H79" s="46"/>
      <c r="I79" s="45"/>
      <c r="J79" s="45"/>
      <c r="K79" s="45"/>
      <c r="L79" s="45"/>
      <c r="M79" s="45"/>
      <c r="N79" s="45"/>
      <c r="O79" s="45"/>
      <c r="P79" s="45"/>
    </row>
    <row r="80" spans="1:16" ht="25.5" customHeight="1">
      <c r="A80" s="45"/>
      <c r="B80" s="45"/>
      <c r="C80" s="45"/>
      <c r="D80" s="47"/>
      <c r="E80" s="45"/>
      <c r="F80" s="45"/>
      <c r="G80" s="45"/>
      <c r="H80" s="46"/>
      <c r="I80" s="45"/>
      <c r="J80" s="45"/>
      <c r="K80" s="45"/>
      <c r="L80" s="45"/>
      <c r="M80" s="45"/>
      <c r="N80" s="45"/>
      <c r="O80" s="45"/>
      <c r="P80" s="45"/>
    </row>
    <row r="81" spans="1:16" ht="25.5" customHeight="1">
      <c r="A81" s="45"/>
      <c r="B81" s="45"/>
      <c r="C81" s="45"/>
      <c r="D81" s="47"/>
      <c r="E81" s="45"/>
      <c r="F81" s="45"/>
      <c r="G81" s="45"/>
      <c r="H81" s="46"/>
      <c r="I81" s="45"/>
      <c r="J81" s="45"/>
      <c r="K81" s="45"/>
      <c r="L81" s="45"/>
      <c r="M81" s="45"/>
      <c r="N81" s="45"/>
      <c r="O81" s="45"/>
      <c r="P81" s="45"/>
    </row>
    <row r="82" spans="1:16" ht="25.5" customHeight="1">
      <c r="A82" s="45"/>
      <c r="B82" s="45"/>
      <c r="C82" s="45"/>
      <c r="D82" s="47"/>
      <c r="E82" s="45"/>
      <c r="F82" s="45"/>
      <c r="G82" s="45"/>
      <c r="H82" s="46"/>
      <c r="I82" s="45"/>
      <c r="J82" s="45"/>
      <c r="K82" s="45"/>
      <c r="L82" s="45"/>
      <c r="M82" s="45"/>
      <c r="N82" s="45"/>
      <c r="O82" s="45"/>
      <c r="P82" s="45"/>
    </row>
    <row r="83" spans="1:16" ht="25.5" customHeight="1">
      <c r="A83" s="45"/>
      <c r="B83" s="45"/>
      <c r="C83" s="45"/>
      <c r="D83" s="47"/>
      <c r="E83" s="45"/>
      <c r="F83" s="45"/>
      <c r="G83" s="45"/>
      <c r="H83" s="46"/>
      <c r="I83" s="45"/>
      <c r="J83" s="45"/>
      <c r="K83" s="45"/>
      <c r="L83" s="45"/>
      <c r="M83" s="45"/>
      <c r="N83" s="45"/>
      <c r="O83" s="45"/>
      <c r="P83" s="45"/>
    </row>
    <row r="84" spans="1:16" ht="25.5" customHeight="1">
      <c r="A84" s="45"/>
      <c r="B84" s="45"/>
      <c r="C84" s="45"/>
      <c r="D84" s="47"/>
      <c r="E84" s="45"/>
      <c r="F84" s="45"/>
      <c r="G84" s="45"/>
      <c r="H84" s="46"/>
      <c r="I84" s="45"/>
      <c r="J84" s="45"/>
      <c r="K84" s="45"/>
      <c r="L84" s="45"/>
      <c r="M84" s="45"/>
      <c r="N84" s="45"/>
      <c r="O84" s="45"/>
      <c r="P84" s="45"/>
    </row>
    <row r="85" spans="1:16" ht="25.5" customHeight="1">
      <c r="A85" s="45"/>
      <c r="B85" s="45"/>
      <c r="C85" s="45"/>
      <c r="D85" s="47"/>
      <c r="E85" s="45"/>
      <c r="F85" s="45"/>
      <c r="G85" s="45"/>
      <c r="H85" s="46"/>
      <c r="I85" s="45"/>
      <c r="J85" s="45"/>
      <c r="K85" s="45"/>
      <c r="L85" s="45"/>
      <c r="M85" s="45"/>
      <c r="N85" s="45"/>
      <c r="O85" s="45"/>
      <c r="P85" s="45"/>
    </row>
    <row r="86" spans="1:16" ht="25.5" customHeight="1">
      <c r="A86" s="45"/>
      <c r="B86" s="45"/>
      <c r="C86" s="45"/>
      <c r="D86" s="47"/>
      <c r="E86" s="45"/>
      <c r="F86" s="45"/>
      <c r="G86" s="45"/>
      <c r="H86" s="46"/>
      <c r="I86" s="45"/>
      <c r="J86" s="45"/>
      <c r="K86" s="45"/>
      <c r="L86" s="45"/>
      <c r="M86" s="45"/>
      <c r="N86" s="45"/>
      <c r="O86" s="45"/>
      <c r="P86" s="45"/>
    </row>
    <row r="87" spans="1:16" ht="25.5" customHeight="1">
      <c r="A87" s="45"/>
      <c r="B87" s="45"/>
      <c r="C87" s="45"/>
      <c r="D87" s="47"/>
      <c r="E87" s="45"/>
      <c r="F87" s="45"/>
      <c r="G87" s="45"/>
      <c r="H87" s="46"/>
      <c r="I87" s="45"/>
      <c r="J87" s="45"/>
      <c r="K87" s="45"/>
      <c r="L87" s="45"/>
      <c r="M87" s="45"/>
      <c r="N87" s="45"/>
      <c r="O87" s="45"/>
      <c r="P87" s="45"/>
    </row>
    <row r="88" spans="1:16" ht="25.5" customHeight="1">
      <c r="A88" s="45"/>
      <c r="B88" s="45"/>
      <c r="C88" s="45"/>
      <c r="D88" s="47"/>
      <c r="E88" s="45"/>
      <c r="F88" s="45"/>
      <c r="G88" s="45"/>
      <c r="H88" s="46"/>
      <c r="I88" s="45"/>
      <c r="J88" s="45"/>
      <c r="K88" s="45"/>
      <c r="L88" s="45"/>
      <c r="M88" s="45"/>
      <c r="N88" s="45"/>
      <c r="O88" s="45"/>
      <c r="P88" s="45"/>
    </row>
    <row r="89" spans="1:16" ht="25.5" customHeight="1">
      <c r="A89" s="45"/>
      <c r="B89" s="45"/>
      <c r="C89" s="45"/>
      <c r="D89" s="47"/>
      <c r="E89" s="45"/>
      <c r="F89" s="45"/>
      <c r="G89" s="45"/>
      <c r="H89" s="46"/>
      <c r="I89" s="45"/>
      <c r="J89" s="45"/>
      <c r="K89" s="45"/>
      <c r="L89" s="45"/>
      <c r="M89" s="45"/>
      <c r="N89" s="45"/>
      <c r="O89" s="45"/>
      <c r="P89" s="45"/>
    </row>
    <row r="90" spans="1:16" ht="25.5" customHeight="1">
      <c r="A90" s="45"/>
      <c r="B90" s="45"/>
      <c r="C90" s="45"/>
      <c r="D90" s="47"/>
      <c r="E90" s="45"/>
      <c r="F90" s="45"/>
      <c r="G90" s="45"/>
      <c r="H90" s="46"/>
      <c r="I90" s="45"/>
      <c r="J90" s="45"/>
      <c r="K90" s="45"/>
      <c r="L90" s="45"/>
      <c r="M90" s="45"/>
      <c r="N90" s="45"/>
      <c r="O90" s="45"/>
      <c r="P90" s="45"/>
    </row>
    <row r="91" spans="1:16" ht="25.5" customHeight="1">
      <c r="A91" s="45"/>
      <c r="B91" s="45"/>
      <c r="C91" s="45"/>
      <c r="D91" s="47"/>
      <c r="E91" s="45"/>
      <c r="F91" s="45"/>
      <c r="G91" s="45"/>
      <c r="H91" s="46"/>
      <c r="I91" s="45"/>
      <c r="J91" s="45"/>
      <c r="K91" s="45"/>
      <c r="L91" s="45"/>
      <c r="M91" s="45"/>
      <c r="N91" s="45"/>
      <c r="O91" s="45"/>
      <c r="P91" s="45"/>
    </row>
    <row r="92" spans="1:16" ht="25.5" customHeight="1">
      <c r="A92" s="45"/>
      <c r="B92" s="45"/>
      <c r="C92" s="45"/>
      <c r="D92" s="47"/>
      <c r="E92" s="45"/>
      <c r="F92" s="45"/>
      <c r="G92" s="45"/>
      <c r="H92" s="46"/>
      <c r="I92" s="45"/>
      <c r="J92" s="45"/>
      <c r="K92" s="45"/>
      <c r="L92" s="45"/>
      <c r="M92" s="45"/>
      <c r="N92" s="45"/>
      <c r="O92" s="45"/>
      <c r="P92" s="45"/>
    </row>
    <row r="93" spans="1:16" ht="25.5" customHeight="1">
      <c r="A93" s="45"/>
      <c r="B93" s="45"/>
      <c r="C93" s="45"/>
      <c r="D93" s="47"/>
      <c r="E93" s="45"/>
      <c r="F93" s="45"/>
      <c r="G93" s="45"/>
      <c r="H93" s="46"/>
      <c r="I93" s="45"/>
      <c r="J93" s="45"/>
      <c r="K93" s="45"/>
      <c r="L93" s="45"/>
      <c r="M93" s="45"/>
      <c r="N93" s="45"/>
      <c r="O93" s="45"/>
      <c r="P93" s="45"/>
    </row>
    <row r="94" spans="1:16" ht="25.5" customHeight="1">
      <c r="A94" s="45"/>
      <c r="B94" s="45"/>
      <c r="C94" s="45"/>
      <c r="D94" s="47"/>
      <c r="E94" s="45"/>
      <c r="F94" s="45"/>
      <c r="G94" s="45"/>
      <c r="H94" s="46"/>
      <c r="I94" s="45"/>
      <c r="J94" s="45"/>
      <c r="K94" s="45"/>
      <c r="L94" s="45"/>
      <c r="M94" s="45"/>
      <c r="N94" s="45"/>
      <c r="O94" s="45"/>
      <c r="P94" s="45"/>
    </row>
    <row r="95" spans="1:16" ht="25.5" customHeight="1">
      <c r="A95" s="45"/>
      <c r="B95" s="45"/>
      <c r="C95" s="45"/>
      <c r="D95" s="47"/>
      <c r="E95" s="45"/>
      <c r="F95" s="45"/>
      <c r="G95" s="45"/>
      <c r="H95" s="46"/>
      <c r="I95" s="45"/>
      <c r="J95" s="45"/>
      <c r="K95" s="45"/>
      <c r="L95" s="45"/>
      <c r="M95" s="45"/>
      <c r="N95" s="45"/>
      <c r="O95" s="45"/>
      <c r="P95" s="45"/>
    </row>
    <row r="96" spans="1:16" ht="25.5" customHeight="1">
      <c r="A96" s="45"/>
      <c r="B96" s="45"/>
      <c r="C96" s="45"/>
      <c r="D96" s="47"/>
      <c r="E96" s="45"/>
      <c r="F96" s="45"/>
      <c r="G96" s="45"/>
      <c r="H96" s="46"/>
      <c r="I96" s="45"/>
      <c r="J96" s="45"/>
      <c r="K96" s="45"/>
      <c r="L96" s="45"/>
      <c r="M96" s="45"/>
      <c r="N96" s="45"/>
      <c r="O96" s="45"/>
      <c r="P96" s="45"/>
    </row>
    <row r="97" spans="1:16" ht="25.5" customHeight="1">
      <c r="A97" s="45"/>
      <c r="B97" s="45"/>
      <c r="C97" s="45"/>
      <c r="D97" s="47"/>
      <c r="E97" s="45"/>
      <c r="F97" s="45"/>
      <c r="G97" s="45"/>
      <c r="H97" s="46"/>
      <c r="I97" s="45"/>
      <c r="J97" s="45"/>
      <c r="K97" s="45"/>
      <c r="L97" s="45"/>
      <c r="M97" s="45"/>
      <c r="N97" s="45"/>
      <c r="O97" s="45"/>
      <c r="P97" s="45"/>
    </row>
    <row r="98" spans="1:16" ht="25.5" customHeight="1">
      <c r="A98" s="45"/>
      <c r="B98" s="45"/>
      <c r="C98" s="45"/>
      <c r="D98" s="47"/>
      <c r="E98" s="45"/>
      <c r="F98" s="45"/>
      <c r="G98" s="45"/>
      <c r="H98" s="46"/>
      <c r="I98" s="45"/>
      <c r="J98" s="45"/>
      <c r="K98" s="45"/>
      <c r="L98" s="45"/>
      <c r="M98" s="45"/>
      <c r="N98" s="45"/>
      <c r="O98" s="45"/>
      <c r="P98" s="45"/>
    </row>
    <row r="99" spans="1:16" ht="25.5" customHeight="1">
      <c r="A99" s="45"/>
      <c r="B99" s="45"/>
      <c r="C99" s="45"/>
      <c r="D99" s="47"/>
      <c r="E99" s="45"/>
      <c r="F99" s="45"/>
      <c r="G99" s="45"/>
      <c r="H99" s="46"/>
      <c r="I99" s="45"/>
      <c r="J99" s="45"/>
      <c r="K99" s="45"/>
      <c r="L99" s="45"/>
      <c r="M99" s="45"/>
      <c r="N99" s="45"/>
      <c r="O99" s="45"/>
      <c r="P99" s="45"/>
    </row>
    <row r="100" spans="1:16" ht="25.5" customHeight="1">
      <c r="A100" s="45"/>
      <c r="B100" s="45"/>
      <c r="C100" s="45"/>
      <c r="D100" s="47"/>
      <c r="E100" s="45"/>
      <c r="F100" s="45"/>
      <c r="G100" s="45"/>
      <c r="H100" s="46"/>
      <c r="I100" s="45"/>
      <c r="J100" s="45"/>
      <c r="K100" s="45"/>
      <c r="L100" s="45"/>
      <c r="M100" s="45"/>
      <c r="N100" s="45"/>
      <c r="O100" s="45"/>
      <c r="P100" s="45"/>
    </row>
  </sheetData>
  <mergeCells count="2">
    <mergeCell ref="E3:F3"/>
    <mergeCell ref="D1:H2"/>
  </mergeCells>
  <printOptions horizontalCentered="1"/>
  <pageMargins left="0.51181102362204722" right="0.51181102362204722" top="0.78740157480314965" bottom="0.78740157480314965" header="0" footer="0"/>
  <pageSetup paperSize="9" orientation="landscape"/>
  <headerFooter>
    <oddFooter>&amp;LPÁGINA &amp;P DE &amp;R@junior.nutricao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showGridLines="0" workbookViewId="0"/>
  </sheetViews>
  <sheetFormatPr defaultColWidth="14.44140625" defaultRowHeight="15" customHeight="1"/>
  <cols>
    <col min="1" max="1" width="9.109375" customWidth="1"/>
    <col min="2" max="2" width="53" customWidth="1"/>
    <col min="3" max="3" width="9.109375" customWidth="1"/>
    <col min="4" max="4" width="28.5546875" customWidth="1"/>
    <col min="5" max="9" width="9.109375" customWidth="1"/>
    <col min="10" max="13" width="8.6640625" customWidth="1"/>
  </cols>
  <sheetData>
    <row r="1" spans="1:13" ht="15" customHeight="1">
      <c r="A1" s="7"/>
      <c r="B1" s="114" t="s">
        <v>47</v>
      </c>
      <c r="C1" s="95"/>
      <c r="D1" s="95"/>
      <c r="E1" s="95"/>
      <c r="F1" s="95"/>
      <c r="G1" s="95"/>
      <c r="H1" s="95"/>
      <c r="I1" s="95"/>
      <c r="J1" s="7"/>
      <c r="K1" s="7"/>
      <c r="L1" s="7"/>
      <c r="M1" s="7"/>
    </row>
    <row r="2" spans="1:13" ht="15.75" customHeight="1">
      <c r="A2" s="7"/>
      <c r="B2" s="95"/>
      <c r="C2" s="95"/>
      <c r="D2" s="95"/>
      <c r="E2" s="95"/>
      <c r="F2" s="95"/>
      <c r="G2" s="95"/>
      <c r="H2" s="95"/>
      <c r="I2" s="95"/>
      <c r="J2" s="7"/>
      <c r="K2" s="7"/>
      <c r="L2" s="7"/>
      <c r="M2" s="7"/>
    </row>
    <row r="3" spans="1:13" ht="15.75" customHeight="1">
      <c r="A3" s="7"/>
      <c r="B3" s="95"/>
      <c r="C3" s="95"/>
      <c r="D3" s="95"/>
      <c r="E3" s="95"/>
      <c r="F3" s="95"/>
      <c r="G3" s="95"/>
      <c r="H3" s="95"/>
      <c r="I3" s="95"/>
      <c r="J3" s="7"/>
      <c r="K3" s="7"/>
      <c r="L3" s="7"/>
      <c r="M3" s="7"/>
    </row>
    <row r="4" spans="1:13" ht="15.75" customHeight="1">
      <c r="A4" s="7"/>
      <c r="B4" s="63"/>
      <c r="C4" s="63"/>
      <c r="D4" s="63"/>
      <c r="E4" s="63"/>
      <c r="F4" s="63"/>
      <c r="G4" s="63"/>
      <c r="H4" s="63"/>
      <c r="I4" s="63"/>
      <c r="J4" s="7"/>
      <c r="K4" s="7"/>
      <c r="L4" s="7"/>
      <c r="M4" s="7"/>
    </row>
    <row r="5" spans="1:13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14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4.2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4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4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4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4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4.25" customHeight="1">
      <c r="A22" s="7"/>
      <c r="B22" s="64"/>
      <c r="C22" s="7"/>
      <c r="D22" s="64"/>
      <c r="E22" s="7"/>
      <c r="F22" s="7"/>
      <c r="G22" s="7"/>
      <c r="H22" s="64"/>
      <c r="I22" s="7"/>
      <c r="J22" s="7"/>
      <c r="K22" s="7"/>
      <c r="L22" s="7"/>
      <c r="M22" s="7"/>
    </row>
    <row r="23" spans="1:1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4.25" hidden="1" customHeight="1">
      <c r="A41" s="7"/>
      <c r="B41" s="64"/>
      <c r="C41" s="7"/>
      <c r="D41" s="7"/>
      <c r="E41" s="64"/>
      <c r="F41" s="7"/>
      <c r="G41" s="7"/>
      <c r="H41" s="7"/>
      <c r="I41" s="7"/>
      <c r="J41" s="7"/>
      <c r="K41" s="7"/>
      <c r="L41" s="7"/>
      <c r="M41" s="7"/>
    </row>
    <row r="42" spans="1:13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</sheetData>
  <mergeCells count="1">
    <mergeCell ref="B1:I3"/>
  </mergeCells>
  <pageMargins left="0.511811024" right="0.511811024" top="0.78740157499999996" bottom="0.78740157499999996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workbookViewId="0">
      <selection activeCell="B7" sqref="B7"/>
    </sheetView>
  </sheetViews>
  <sheetFormatPr defaultColWidth="14.44140625" defaultRowHeight="15" customHeight="1"/>
  <cols>
    <col min="1" max="1" width="2.88671875" customWidth="1"/>
    <col min="2" max="2" width="11.5546875" customWidth="1"/>
    <col min="3" max="16" width="10.88671875" customWidth="1"/>
    <col min="17" max="17" width="15.33203125" customWidth="1"/>
  </cols>
  <sheetData>
    <row r="1" spans="1:17" ht="8.25" customHeight="1">
      <c r="B1" s="65"/>
      <c r="C1" s="66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68"/>
      <c r="Q1" s="68"/>
    </row>
    <row r="2" spans="1:17" ht="15" customHeight="1">
      <c r="A2" s="68"/>
      <c r="B2" s="115" t="s">
        <v>48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68"/>
      <c r="P2" s="68"/>
      <c r="Q2" s="68"/>
    </row>
    <row r="3" spans="1:17" ht="15.75" customHeight="1">
      <c r="A3" s="68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68"/>
      <c r="P3" s="68"/>
      <c r="Q3" s="68"/>
    </row>
    <row r="4" spans="1:17" ht="15.75" customHeight="1">
      <c r="A4" s="68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68"/>
      <c r="P4" s="68"/>
      <c r="Q4" s="68"/>
    </row>
    <row r="5" spans="1:17" ht="17.25" customHeight="1">
      <c r="A5" s="69"/>
      <c r="B5" s="70" t="s">
        <v>49</v>
      </c>
      <c r="C5" s="71" t="e">
        <f>VLOOKUP(MAX(Medidas!$B$7:$B$20),Medidas!$B$7:$P$20,2,0)-C7</f>
        <v>#N/A</v>
      </c>
      <c r="D5" s="72" t="e">
        <f>VLOOKUP(MAX(Medidas!$B$7:$B$20),Medidas!$B$7:$P$20,3,0)-D7</f>
        <v>#N/A</v>
      </c>
      <c r="E5" s="72" t="e">
        <f>VLOOKUP(MAX(Medidas!$B$7:$B$20),Medidas!$B$7:$P$20,4,0)-E7</f>
        <v>#N/A</v>
      </c>
      <c r="F5" s="72" t="e">
        <f>VLOOKUP(MAX(Medidas!$B$7:$B$20),Medidas!$B$7:$P$20,5,0)-F7</f>
        <v>#N/A</v>
      </c>
      <c r="G5" s="72" t="e">
        <f>VLOOKUP(MAX(Medidas!$B$7:$B$20),Medidas!$B$7:$P$20,6,0)-G7</f>
        <v>#N/A</v>
      </c>
      <c r="H5" s="72" t="e">
        <f>VLOOKUP(MAX(Medidas!$B$7:$B$20),Medidas!$B$7:$P$20,7,0)-H7</f>
        <v>#N/A</v>
      </c>
      <c r="I5" s="72" t="e">
        <f>VLOOKUP(MAX(Medidas!$B$7:$B$20),Medidas!$B$7:$P$20,8,0)-I7</f>
        <v>#N/A</v>
      </c>
      <c r="J5" s="72" t="e">
        <f>VLOOKUP(MAX(Medidas!$B$7:$B$20),Medidas!$B$7:$P$20,9,0)-J7</f>
        <v>#N/A</v>
      </c>
      <c r="K5" s="72" t="e">
        <f>VLOOKUP(MAX(Medidas!$B$7:$B$20),Medidas!$B$7:$P$20,10,0)-K7</f>
        <v>#N/A</v>
      </c>
      <c r="L5" s="72" t="e">
        <f>VLOOKUP(MAX(Medidas!$B$7:$B$20),Medidas!$B$7:$P$20,11,0)-L7</f>
        <v>#N/A</v>
      </c>
      <c r="M5" s="72" t="e">
        <f>VLOOKUP(MAX(Medidas!$B$7:$B$20),Medidas!$B$7:$P$20,12,0)-M7</f>
        <v>#N/A</v>
      </c>
      <c r="N5" s="72" t="e">
        <f>VLOOKUP(MAX(Medidas!$B$7:$B$20),Medidas!$B$7:$P$20,13,0)-N7</f>
        <v>#N/A</v>
      </c>
      <c r="O5" s="72" t="e">
        <f>VLOOKUP(MAX(Medidas!$B$7:$B$20),Medidas!$B$7:$P$20,14,0)-O7</f>
        <v>#N/A</v>
      </c>
      <c r="P5" s="73" t="e">
        <f>VLOOKUP(MAX(Medidas!$B$7:$B$20),Medidas!$B$7:$P$20,15,0)-P7</f>
        <v>#N/A</v>
      </c>
      <c r="Q5" s="69"/>
    </row>
    <row r="6" spans="1:17" ht="14.25" customHeight="1">
      <c r="A6" s="74"/>
      <c r="B6" s="75" t="s">
        <v>50</v>
      </c>
      <c r="C6" s="76" t="s">
        <v>51</v>
      </c>
      <c r="D6" s="77" t="s">
        <v>52</v>
      </c>
      <c r="E6" s="77" t="s">
        <v>53</v>
      </c>
      <c r="F6" s="77" t="s">
        <v>54</v>
      </c>
      <c r="G6" s="77" t="s">
        <v>55</v>
      </c>
      <c r="H6" s="77" t="s">
        <v>56</v>
      </c>
      <c r="I6" s="77" t="s">
        <v>57</v>
      </c>
      <c r="J6" s="77" t="s">
        <v>58</v>
      </c>
      <c r="K6" s="77" t="s">
        <v>59</v>
      </c>
      <c r="L6" s="77" t="s">
        <v>60</v>
      </c>
      <c r="M6" s="77" t="s">
        <v>61</v>
      </c>
      <c r="N6" s="77" t="s">
        <v>62</v>
      </c>
      <c r="O6" s="77" t="s">
        <v>63</v>
      </c>
      <c r="P6" s="78" t="s">
        <v>64</v>
      </c>
      <c r="Q6" s="74"/>
    </row>
    <row r="7" spans="1:17" ht="14.25" customHeight="1">
      <c r="A7" s="68"/>
      <c r="B7" s="79"/>
      <c r="C7" s="80"/>
      <c r="D7" s="81"/>
      <c r="E7" s="81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68"/>
    </row>
    <row r="8" spans="1:17" ht="14.25" customHeight="1">
      <c r="A8" s="68"/>
      <c r="B8" s="79"/>
      <c r="C8" s="80"/>
      <c r="D8" s="81"/>
      <c r="E8" s="81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68"/>
    </row>
    <row r="9" spans="1:17" ht="14.25" customHeight="1">
      <c r="A9" s="68"/>
      <c r="B9" s="79"/>
      <c r="C9" s="80"/>
      <c r="D9" s="81"/>
      <c r="E9" s="81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68"/>
    </row>
    <row r="10" spans="1:17" ht="14.25" customHeight="1">
      <c r="A10" s="68"/>
      <c r="B10" s="79"/>
      <c r="C10" s="83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7"/>
    </row>
    <row r="11" spans="1:17" ht="14.25" customHeight="1">
      <c r="A11" s="68"/>
      <c r="B11" s="79"/>
      <c r="C11" s="83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68"/>
    </row>
    <row r="12" spans="1:17" ht="14.25" customHeight="1">
      <c r="A12" s="68"/>
      <c r="B12" s="79"/>
      <c r="C12" s="83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68"/>
    </row>
    <row r="13" spans="1:17" ht="14.25" customHeight="1">
      <c r="A13" s="68"/>
      <c r="B13" s="79"/>
      <c r="C13" s="83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68"/>
    </row>
    <row r="14" spans="1:17" ht="14.25" customHeight="1">
      <c r="A14" s="68"/>
      <c r="B14" s="79"/>
      <c r="C14" s="83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68"/>
    </row>
    <row r="15" spans="1:17" ht="14.25" customHeight="1">
      <c r="A15" s="68"/>
      <c r="B15" s="79"/>
      <c r="C15" s="83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68"/>
    </row>
    <row r="16" spans="1:17" ht="14.25" customHeight="1">
      <c r="A16" s="68"/>
      <c r="B16" s="79"/>
      <c r="C16" s="83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68"/>
    </row>
    <row r="17" spans="1:17" ht="14.25" customHeight="1">
      <c r="A17" s="68"/>
      <c r="B17" s="79"/>
      <c r="C17" s="83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68"/>
    </row>
    <row r="18" spans="1:17" ht="14.25" customHeight="1">
      <c r="A18" s="68"/>
      <c r="B18" s="79"/>
      <c r="C18" s="83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68"/>
    </row>
    <row r="19" spans="1:17" ht="14.25" customHeight="1">
      <c r="A19" s="68"/>
      <c r="B19" s="79"/>
      <c r="C19" s="83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68"/>
    </row>
    <row r="20" spans="1:17" ht="14.25" customHeight="1">
      <c r="A20" s="68"/>
      <c r="B20" s="84"/>
      <c r="C20" s="85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68"/>
    </row>
    <row r="21" spans="1:17" ht="14.25" customHeight="1">
      <c r="A21" s="68"/>
      <c r="B21" s="65"/>
      <c r="C21" s="66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8"/>
      <c r="P21" s="68"/>
      <c r="Q21" s="68"/>
    </row>
    <row r="22" spans="1:17" ht="14.25" customHeight="1">
      <c r="A22" s="68"/>
      <c r="B22" s="65"/>
      <c r="C22" s="66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8"/>
      <c r="P22" s="68"/>
      <c r="Q22" s="68"/>
    </row>
    <row r="23" spans="1:17" ht="14.25" customHeight="1">
      <c r="A23" s="68"/>
      <c r="B23" s="65"/>
      <c r="C23" s="66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8"/>
      <c r="P23" s="68"/>
      <c r="Q23" s="68"/>
    </row>
    <row r="24" spans="1:17" ht="14.25" customHeight="1">
      <c r="A24" s="68"/>
      <c r="B24" s="65"/>
      <c r="C24" s="66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8"/>
      <c r="P24" s="68"/>
      <c r="Q24" s="68"/>
    </row>
    <row r="25" spans="1:17" ht="14.25" customHeight="1">
      <c r="A25" s="68"/>
      <c r="B25" s="65"/>
      <c r="C25" s="66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  <c r="P25" s="68"/>
      <c r="Q25" s="68"/>
    </row>
    <row r="26" spans="1:17" ht="14.25" customHeight="1">
      <c r="A26" s="68"/>
      <c r="B26" s="65"/>
      <c r="C26" s="66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8"/>
      <c r="P26" s="68"/>
      <c r="Q26" s="68"/>
    </row>
    <row r="27" spans="1:17" ht="14.25" customHeight="1">
      <c r="A27" s="68"/>
      <c r="B27" s="65"/>
      <c r="C27" s="66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68"/>
      <c r="Q27" s="68"/>
    </row>
    <row r="28" spans="1:17" ht="14.25" customHeight="1">
      <c r="A28" s="68"/>
      <c r="B28" s="65"/>
      <c r="C28" s="66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8"/>
      <c r="P28" s="68"/>
      <c r="Q28" s="68"/>
    </row>
    <row r="29" spans="1:17" ht="14.25" customHeight="1">
      <c r="A29" s="68"/>
      <c r="B29" s="65"/>
      <c r="C29" s="66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8"/>
      <c r="P29" s="68"/>
      <c r="Q29" s="68"/>
    </row>
    <row r="30" spans="1:17" ht="14.25" customHeight="1">
      <c r="A30" s="68"/>
      <c r="B30" s="65"/>
      <c r="C30" s="66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8"/>
      <c r="P30" s="68"/>
      <c r="Q30" s="68"/>
    </row>
    <row r="31" spans="1:17" ht="14.25" customHeight="1">
      <c r="A31" s="68"/>
      <c r="B31" s="65"/>
      <c r="C31" s="66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8"/>
      <c r="P31" s="68"/>
      <c r="Q31" s="68"/>
    </row>
    <row r="32" spans="1:17" ht="14.25" customHeight="1">
      <c r="A32" s="68"/>
      <c r="B32" s="65"/>
      <c r="C32" s="66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8"/>
      <c r="P32" s="68"/>
      <c r="Q32" s="68"/>
    </row>
    <row r="33" spans="1:17" ht="14.25" customHeight="1">
      <c r="A33" s="68"/>
      <c r="B33" s="65"/>
      <c r="C33" s="66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8"/>
      <c r="P33" s="68"/>
      <c r="Q33" s="68"/>
    </row>
    <row r="34" spans="1:17" ht="14.25" customHeight="1">
      <c r="A34" s="68"/>
      <c r="B34" s="65"/>
      <c r="C34" s="66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8"/>
      <c r="P34" s="68"/>
      <c r="Q34" s="68"/>
    </row>
    <row r="35" spans="1:17" ht="14.25" customHeight="1">
      <c r="A35" s="68"/>
      <c r="B35" s="65"/>
      <c r="C35" s="66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8"/>
      <c r="P35" s="68"/>
      <c r="Q35" s="68"/>
    </row>
    <row r="36" spans="1:17" ht="14.25" customHeight="1">
      <c r="A36" s="68"/>
      <c r="B36" s="65"/>
      <c r="C36" s="66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8"/>
      <c r="P36" s="68"/>
      <c r="Q36" s="68"/>
    </row>
    <row r="37" spans="1:17" ht="14.25" customHeight="1">
      <c r="A37" s="68"/>
      <c r="B37" s="65"/>
      <c r="C37" s="66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  <c r="P37" s="68"/>
      <c r="Q37" s="68"/>
    </row>
    <row r="38" spans="1:17" ht="14.25" customHeight="1">
      <c r="A38" s="68"/>
      <c r="B38" s="65"/>
      <c r="C38" s="66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8"/>
      <c r="P38" s="68"/>
      <c r="Q38" s="68"/>
    </row>
    <row r="39" spans="1:17" ht="14.25" customHeight="1">
      <c r="A39" s="68"/>
      <c r="B39" s="65"/>
      <c r="C39" s="66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8"/>
      <c r="P39" s="68"/>
      <c r="Q39" s="68"/>
    </row>
    <row r="40" spans="1:17" ht="14.25" customHeight="1">
      <c r="A40" s="68"/>
      <c r="B40" s="65"/>
      <c r="C40" s="66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8"/>
      <c r="P40" s="68"/>
      <c r="Q40" s="68"/>
    </row>
    <row r="41" spans="1:17" ht="14.25" customHeight="1">
      <c r="A41" s="68"/>
      <c r="B41" s="65"/>
      <c r="C41" s="66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8"/>
      <c r="P41" s="68"/>
      <c r="Q41" s="68"/>
    </row>
    <row r="42" spans="1:17" ht="14.25" customHeight="1">
      <c r="A42" s="68"/>
      <c r="B42" s="65"/>
      <c r="C42" s="66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8"/>
      <c r="P42" s="68"/>
      <c r="Q42" s="68"/>
    </row>
    <row r="43" spans="1:17" ht="14.25" customHeight="1">
      <c r="A43" s="68"/>
      <c r="B43" s="65"/>
      <c r="C43" s="66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8"/>
      <c r="P43" s="68"/>
      <c r="Q43" s="68"/>
    </row>
    <row r="44" spans="1:17" ht="14.25" customHeight="1">
      <c r="A44" s="68"/>
      <c r="B44" s="65"/>
      <c r="C44" s="66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8"/>
      <c r="P44" s="68"/>
      <c r="Q44" s="68"/>
    </row>
    <row r="45" spans="1:17" ht="14.25" customHeight="1">
      <c r="A45" s="68"/>
      <c r="B45" s="65"/>
      <c r="C45" s="66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8"/>
      <c r="P45" s="68"/>
      <c r="Q45" s="68"/>
    </row>
    <row r="46" spans="1:17" ht="14.25" customHeight="1">
      <c r="A46" s="68"/>
      <c r="B46" s="65"/>
      <c r="C46" s="66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8"/>
      <c r="P46" s="68"/>
      <c r="Q46" s="68"/>
    </row>
    <row r="47" spans="1:17" ht="14.25" customHeight="1">
      <c r="A47" s="68"/>
      <c r="B47" s="65"/>
      <c r="C47" s="66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8"/>
      <c r="P47" s="68"/>
      <c r="Q47" s="68"/>
    </row>
    <row r="48" spans="1:17" ht="14.25" customHeight="1">
      <c r="A48" s="68"/>
      <c r="B48" s="65"/>
      <c r="C48" s="66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8"/>
      <c r="P48" s="68"/>
      <c r="Q48" s="68"/>
    </row>
    <row r="49" spans="1:17" ht="14.25" customHeight="1">
      <c r="A49" s="68"/>
      <c r="B49" s="65"/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8"/>
      <c r="P49" s="68"/>
      <c r="Q49" s="68"/>
    </row>
    <row r="50" spans="1:17" ht="14.25" customHeight="1">
      <c r="A50" s="68"/>
      <c r="B50" s="65"/>
      <c r="C50" s="66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8"/>
      <c r="P50" s="68"/>
      <c r="Q50" s="68"/>
    </row>
    <row r="51" spans="1:17" ht="14.25" customHeight="1">
      <c r="A51" s="68"/>
      <c r="B51" s="65"/>
      <c r="C51" s="66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P51" s="68"/>
      <c r="Q51" s="68"/>
    </row>
    <row r="52" spans="1:17" ht="14.25" customHeight="1">
      <c r="A52" s="68"/>
      <c r="B52" s="65"/>
      <c r="C52" s="66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8"/>
      <c r="P52" s="68"/>
      <c r="Q52" s="68"/>
    </row>
    <row r="53" spans="1:17" ht="14.25" customHeight="1">
      <c r="A53" s="68"/>
      <c r="B53" s="65"/>
      <c r="C53" s="66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8"/>
      <c r="P53" s="68"/>
      <c r="Q53" s="68"/>
    </row>
    <row r="54" spans="1:17" ht="14.25" customHeight="1">
      <c r="A54" s="68"/>
      <c r="B54" s="65"/>
      <c r="C54" s="66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8"/>
      <c r="P54" s="68"/>
      <c r="Q54" s="68"/>
    </row>
    <row r="55" spans="1:17" ht="14.25" customHeight="1">
      <c r="A55" s="68"/>
      <c r="B55" s="65"/>
      <c r="C55" s="66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8"/>
      <c r="P55" s="68"/>
      <c r="Q55" s="68"/>
    </row>
    <row r="56" spans="1:17" ht="14.25" customHeight="1">
      <c r="A56" s="68"/>
      <c r="B56" s="65"/>
      <c r="C56" s="66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8"/>
      <c r="P56" s="68"/>
      <c r="Q56" s="68"/>
    </row>
    <row r="57" spans="1:17" ht="14.25" customHeight="1">
      <c r="A57" s="68"/>
      <c r="B57" s="65"/>
      <c r="C57" s="66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8"/>
      <c r="P57" s="68"/>
      <c r="Q57" s="68"/>
    </row>
    <row r="58" spans="1:17" ht="14.25" customHeight="1">
      <c r="A58" s="68"/>
      <c r="B58" s="65"/>
      <c r="C58" s="66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8"/>
      <c r="P58" s="68"/>
      <c r="Q58" s="68"/>
    </row>
    <row r="59" spans="1:17" ht="14.25" customHeight="1">
      <c r="A59" s="68"/>
      <c r="B59" s="65"/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8"/>
      <c r="P59" s="68"/>
      <c r="Q59" s="68"/>
    </row>
    <row r="60" spans="1:17" ht="14.25" customHeight="1">
      <c r="A60" s="68"/>
      <c r="B60" s="65"/>
      <c r="C60" s="66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8"/>
      <c r="P60" s="68"/>
      <c r="Q60" s="68"/>
    </row>
    <row r="61" spans="1:17" ht="14.25" customHeight="1">
      <c r="A61" s="68"/>
      <c r="B61" s="65"/>
      <c r="C61" s="66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8"/>
      <c r="P61" s="68"/>
      <c r="Q61" s="68"/>
    </row>
    <row r="62" spans="1:17" ht="14.25" customHeight="1">
      <c r="A62" s="68"/>
      <c r="B62" s="65"/>
      <c r="C62" s="66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8"/>
      <c r="P62" s="68"/>
      <c r="Q62" s="68"/>
    </row>
    <row r="63" spans="1:17" ht="14.25" customHeight="1">
      <c r="A63" s="68"/>
      <c r="B63" s="65"/>
      <c r="C63" s="66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8"/>
      <c r="P63" s="68"/>
      <c r="Q63" s="68"/>
    </row>
    <row r="64" spans="1:17" ht="14.25" customHeight="1">
      <c r="A64" s="68"/>
      <c r="B64" s="65"/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/>
      <c r="P64" s="68"/>
      <c r="Q64" s="68"/>
    </row>
    <row r="65" spans="1:17" ht="14.25" customHeight="1">
      <c r="A65" s="68"/>
      <c r="B65" s="65"/>
      <c r="C65" s="66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8"/>
      <c r="P65" s="68"/>
      <c r="Q65" s="68"/>
    </row>
    <row r="66" spans="1:17" ht="14.25" customHeight="1">
      <c r="A66" s="68"/>
      <c r="B66" s="65"/>
      <c r="C66" s="66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8"/>
      <c r="P66" s="68"/>
      <c r="Q66" s="68"/>
    </row>
    <row r="67" spans="1:17" ht="14.25" customHeight="1">
      <c r="A67" s="68"/>
      <c r="B67" s="65"/>
      <c r="C67" s="66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8"/>
      <c r="P67" s="68"/>
      <c r="Q67" s="68"/>
    </row>
    <row r="68" spans="1:17" ht="14.25" customHeight="1">
      <c r="A68" s="68"/>
      <c r="B68" s="65"/>
      <c r="C68" s="66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/>
      <c r="P68" s="68"/>
      <c r="Q68" s="68"/>
    </row>
    <row r="69" spans="1:17" ht="14.25" customHeight="1">
      <c r="A69" s="68"/>
      <c r="B69" s="65"/>
      <c r="C69" s="66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8"/>
      <c r="P69" s="68"/>
      <c r="Q69" s="68"/>
    </row>
    <row r="70" spans="1:17" ht="14.25" customHeight="1">
      <c r="A70" s="68"/>
      <c r="B70" s="65"/>
      <c r="C70" s="66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/>
      <c r="P70" s="68"/>
      <c r="Q70" s="68"/>
    </row>
    <row r="71" spans="1:17" ht="14.25" customHeight="1">
      <c r="A71" s="68"/>
      <c r="B71" s="65"/>
      <c r="C71" s="66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8"/>
      <c r="P71" s="68"/>
      <c r="Q71" s="68"/>
    </row>
    <row r="72" spans="1:17" ht="14.25" customHeight="1">
      <c r="A72" s="68"/>
      <c r="B72" s="65"/>
      <c r="C72" s="66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8"/>
      <c r="P72" s="68"/>
      <c r="Q72" s="68"/>
    </row>
    <row r="73" spans="1:17" ht="14.25" customHeight="1">
      <c r="A73" s="68"/>
      <c r="B73" s="65"/>
      <c r="C73" s="66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68"/>
      <c r="Q73" s="68"/>
    </row>
    <row r="74" spans="1:17" ht="14.25" customHeight="1">
      <c r="A74" s="68"/>
      <c r="B74" s="65"/>
      <c r="C74" s="66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8"/>
      <c r="P74" s="68"/>
      <c r="Q74" s="68"/>
    </row>
    <row r="75" spans="1:17" ht="14.25" customHeight="1">
      <c r="A75" s="68"/>
      <c r="B75" s="65"/>
      <c r="C75" s="66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8"/>
      <c r="P75" s="68"/>
      <c r="Q75" s="68"/>
    </row>
    <row r="76" spans="1:17" ht="14.25" customHeight="1">
      <c r="A76" s="68"/>
      <c r="B76" s="65"/>
      <c r="C76" s="66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8"/>
      <c r="P76" s="68"/>
      <c r="Q76" s="68"/>
    </row>
    <row r="77" spans="1:17" ht="14.25" customHeight="1">
      <c r="A77" s="68"/>
      <c r="B77" s="65"/>
      <c r="C77" s="6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</row>
    <row r="78" spans="1:17" ht="14.25" customHeight="1">
      <c r="A78" s="68"/>
      <c r="B78" s="65"/>
      <c r="C78" s="66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8"/>
      <c r="P78" s="68"/>
      <c r="Q78" s="68"/>
    </row>
    <row r="79" spans="1:17" ht="14.25" customHeight="1">
      <c r="A79" s="68"/>
      <c r="B79" s="65"/>
      <c r="C79" s="66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/>
      <c r="P79" s="68"/>
      <c r="Q79" s="68"/>
    </row>
    <row r="80" spans="1:17" ht="14.25" customHeight="1">
      <c r="A80" s="68"/>
      <c r="B80" s="65"/>
      <c r="C80" s="66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8"/>
      <c r="Q80" s="68"/>
    </row>
    <row r="81" spans="1:17" ht="14.25" customHeight="1">
      <c r="A81" s="68"/>
      <c r="B81" s="65"/>
      <c r="C81" s="66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</row>
    <row r="82" spans="1:17" ht="14.25" customHeight="1">
      <c r="A82" s="68"/>
      <c r="B82" s="65"/>
      <c r="C82" s="66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</row>
    <row r="83" spans="1:17" ht="14.25" customHeight="1">
      <c r="A83" s="68"/>
      <c r="B83" s="65"/>
      <c r="C83" s="66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</row>
    <row r="84" spans="1:17" ht="14.25" customHeight="1">
      <c r="A84" s="68"/>
      <c r="B84" s="65"/>
      <c r="C84" s="66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8"/>
      <c r="P84" s="68"/>
      <c r="Q84" s="68"/>
    </row>
    <row r="85" spans="1:17" ht="14.25" customHeight="1">
      <c r="A85" s="68"/>
      <c r="B85" s="65"/>
      <c r="C85" s="66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</row>
    <row r="86" spans="1:17" ht="14.25" customHeight="1">
      <c r="A86" s="68"/>
      <c r="B86" s="65"/>
      <c r="C86" s="66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8"/>
      <c r="P86" s="68"/>
      <c r="Q86" s="68"/>
    </row>
    <row r="87" spans="1:17" ht="14.25" customHeight="1">
      <c r="A87" s="68"/>
      <c r="B87" s="65"/>
      <c r="C87" s="66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/>
      <c r="P87" s="68"/>
      <c r="Q87" s="68"/>
    </row>
    <row r="88" spans="1:17" ht="14.25" customHeight="1">
      <c r="A88" s="68"/>
      <c r="B88" s="65"/>
      <c r="C88" s="66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</row>
    <row r="89" spans="1:17" ht="14.25" customHeight="1">
      <c r="A89" s="68"/>
      <c r="B89" s="65"/>
      <c r="C89" s="66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/>
      <c r="P89" s="68"/>
      <c r="Q89" s="68"/>
    </row>
    <row r="90" spans="1:17" ht="14.25" customHeight="1">
      <c r="A90" s="68"/>
      <c r="B90" s="65"/>
      <c r="C90" s="66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</row>
    <row r="91" spans="1:17" ht="14.25" customHeight="1">
      <c r="A91" s="68"/>
      <c r="B91" s="65"/>
      <c r="C91" s="66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</row>
    <row r="92" spans="1:17" ht="14.25" customHeight="1">
      <c r="A92" s="68"/>
      <c r="B92" s="65"/>
      <c r="C92" s="66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8"/>
      <c r="P92" s="68"/>
      <c r="Q92" s="68"/>
    </row>
    <row r="93" spans="1:17" ht="14.25" customHeight="1">
      <c r="A93" s="68"/>
      <c r="B93" s="65"/>
      <c r="C93" s="66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/>
      <c r="P93" s="68"/>
      <c r="Q93" s="68"/>
    </row>
    <row r="94" spans="1:17" ht="14.25" customHeight="1">
      <c r="A94" s="68"/>
      <c r="B94" s="65"/>
      <c r="C94" s="66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8"/>
      <c r="P94" s="68"/>
      <c r="Q94" s="68"/>
    </row>
    <row r="95" spans="1:17" ht="14.25" customHeight="1">
      <c r="A95" s="68"/>
      <c r="B95" s="65"/>
      <c r="C95" s="66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/>
      <c r="P95" s="68"/>
      <c r="Q95" s="68"/>
    </row>
    <row r="96" spans="1:17" ht="14.25" customHeight="1">
      <c r="A96" s="68"/>
      <c r="B96" s="65"/>
      <c r="C96" s="66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8"/>
      <c r="P96" s="68"/>
      <c r="Q96" s="68"/>
    </row>
    <row r="97" spans="1:17" ht="14.25" customHeight="1">
      <c r="A97" s="68"/>
      <c r="B97" s="65"/>
      <c r="C97" s="66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8"/>
      <c r="P97" s="68"/>
      <c r="Q97" s="68"/>
    </row>
    <row r="98" spans="1:17" ht="14.25" customHeight="1">
      <c r="A98" s="68"/>
      <c r="B98" s="65"/>
      <c r="C98" s="66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8"/>
      <c r="P98" s="68"/>
      <c r="Q98" s="68"/>
    </row>
    <row r="99" spans="1:17" ht="14.25" customHeight="1">
      <c r="A99" s="68"/>
      <c r="B99" s="65"/>
      <c r="C99" s="66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8"/>
      <c r="P99" s="68"/>
      <c r="Q99" s="68"/>
    </row>
    <row r="100" spans="1:17" ht="14.25" customHeight="1">
      <c r="A100" s="68"/>
      <c r="B100" s="65"/>
      <c r="C100" s="66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8"/>
      <c r="P100" s="68"/>
      <c r="Q100" s="68"/>
    </row>
  </sheetData>
  <mergeCells count="1">
    <mergeCell ref="B2:N4"/>
  </mergeCells>
  <printOptions horizontalCentered="1"/>
  <pageMargins left="0.51181102362204722" right="0.51181102362204722" top="0.78740157480314965" bottom="0.78740157480314965" header="0" footer="0"/>
  <pageSetup paperSize="9" orientation="landscape"/>
  <headerFooter>
    <oddFooter>&amp;LPÁGINA &amp;P DE &amp;R@junior.nutricao</oddFooter>
  </headerFooter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defaultColWidth="14.44140625" defaultRowHeight="15" customHeight="1"/>
  <cols>
    <col min="1" max="1" width="46.88671875" customWidth="1"/>
    <col min="2" max="11" width="8.6640625" customWidth="1"/>
  </cols>
  <sheetData>
    <row r="1" spans="1:11" ht="14.25" customHeight="1">
      <c r="A1" s="87" t="s">
        <v>65</v>
      </c>
      <c r="B1" s="88"/>
      <c r="C1" s="88"/>
      <c r="D1" s="89"/>
      <c r="E1" s="89"/>
      <c r="F1" s="89"/>
      <c r="G1" s="89"/>
      <c r="H1" s="89"/>
      <c r="I1" s="89"/>
      <c r="J1" s="89"/>
      <c r="K1" s="89"/>
    </row>
    <row r="2" spans="1:11" ht="14.25" customHeight="1">
      <c r="A2" s="87" t="s">
        <v>66</v>
      </c>
      <c r="B2" s="88"/>
      <c r="C2" s="88"/>
      <c r="D2" s="89"/>
      <c r="E2" s="89"/>
      <c r="F2" s="89"/>
      <c r="G2" s="89"/>
      <c r="H2" s="89"/>
      <c r="I2" s="89"/>
      <c r="J2" s="89"/>
      <c r="K2" s="89"/>
    </row>
    <row r="3" spans="1:11" ht="14.25" customHeight="1">
      <c r="A3" s="90" t="s">
        <v>67</v>
      </c>
      <c r="B3" s="88"/>
      <c r="C3" s="88"/>
      <c r="D3" s="89"/>
      <c r="E3" s="89"/>
      <c r="F3" s="89"/>
      <c r="G3" s="89"/>
      <c r="H3" s="89"/>
      <c r="I3" s="89"/>
      <c r="J3" s="89"/>
      <c r="K3" s="89"/>
    </row>
    <row r="4" spans="1:11" ht="14.25" customHeight="1">
      <c r="A4" s="87" t="s">
        <v>68</v>
      </c>
      <c r="B4" s="88"/>
      <c r="C4" s="88"/>
      <c r="D4" s="89"/>
      <c r="E4" s="89"/>
      <c r="F4" s="89"/>
      <c r="G4" s="89"/>
      <c r="H4" s="89"/>
      <c r="I4" s="89"/>
      <c r="J4" s="89"/>
      <c r="K4" s="89"/>
    </row>
    <row r="5" spans="1:11" ht="14.25" customHeight="1">
      <c r="A5" s="90" t="s">
        <v>69</v>
      </c>
      <c r="B5" s="88"/>
      <c r="C5" s="88"/>
      <c r="D5" s="89"/>
      <c r="E5" s="89"/>
      <c r="F5" s="89"/>
      <c r="G5" s="89"/>
      <c r="H5" s="89"/>
      <c r="I5" s="89"/>
      <c r="J5" s="89"/>
      <c r="K5" s="89"/>
    </row>
    <row r="6" spans="1:11" ht="14.25" customHeight="1">
      <c r="A6" s="87" t="s">
        <v>70</v>
      </c>
      <c r="B6" s="88"/>
      <c r="C6" s="88"/>
      <c r="D6" s="89"/>
      <c r="E6" s="89"/>
      <c r="F6" s="89"/>
      <c r="G6" s="89"/>
      <c r="H6" s="89"/>
      <c r="I6" s="89"/>
      <c r="J6" s="89"/>
      <c r="K6" s="89"/>
    </row>
    <row r="7" spans="1:11" ht="14.25" customHeight="1">
      <c r="A7" s="91" t="s">
        <v>71</v>
      </c>
      <c r="B7" s="88"/>
      <c r="C7" s="88"/>
      <c r="D7" s="89"/>
      <c r="E7" s="89"/>
      <c r="F7" s="89"/>
      <c r="G7" s="89"/>
      <c r="H7" s="89"/>
      <c r="I7" s="89"/>
      <c r="J7" s="89"/>
      <c r="K7" s="89"/>
    </row>
    <row r="8" spans="1:11" ht="14.25" customHeight="1">
      <c r="A8" s="87" t="s">
        <v>72</v>
      </c>
      <c r="B8" s="88"/>
      <c r="C8" s="88"/>
      <c r="D8" s="89"/>
      <c r="E8" s="89"/>
      <c r="F8" s="89"/>
      <c r="G8" s="89"/>
      <c r="H8" s="89"/>
      <c r="I8" s="89"/>
      <c r="J8" s="89"/>
      <c r="K8" s="89"/>
    </row>
    <row r="9" spans="1:11" ht="14.25" customHeight="1">
      <c r="A9" s="91" t="s">
        <v>73</v>
      </c>
      <c r="B9" s="88"/>
      <c r="C9" s="88"/>
      <c r="D9" s="89"/>
      <c r="E9" s="89"/>
      <c r="F9" s="89"/>
      <c r="G9" s="89"/>
      <c r="H9" s="89"/>
      <c r="I9" s="89"/>
      <c r="J9" s="89"/>
      <c r="K9" s="89"/>
    </row>
    <row r="10" spans="1:11" ht="14.2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spans="1:11" ht="14.25" customHeight="1">
      <c r="A11" s="89" t="s">
        <v>74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</row>
    <row r="12" spans="1:11" ht="14.25" customHeight="1">
      <c r="A12" s="90" t="s">
        <v>75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</row>
    <row r="13" spans="1:11" ht="14.25" customHeight="1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</row>
    <row r="14" spans="1:11" ht="14.25" customHeight="1">
      <c r="A14" s="89" t="s">
        <v>76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</row>
    <row r="15" spans="1:11" ht="14.25" customHeight="1">
      <c r="A15" s="89" t="s">
        <v>77</v>
      </c>
      <c r="B15" s="89"/>
      <c r="C15" s="89"/>
      <c r="D15" s="89"/>
      <c r="E15" s="89"/>
      <c r="F15" s="89"/>
      <c r="G15" s="89"/>
      <c r="H15" s="89"/>
      <c r="I15" s="89"/>
      <c r="J15" s="89"/>
      <c r="K15" s="89"/>
    </row>
    <row r="16" spans="1:11" ht="14.25" customHeight="1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</row>
    <row r="17" spans="1:11" ht="14.2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</row>
    <row r="18" spans="1:11" ht="14.2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</row>
    <row r="19" spans="1:11" ht="14.2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</row>
    <row r="20" spans="1:11" ht="14.25" customHeight="1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</row>
    <row r="21" spans="1:11" ht="14.2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</row>
    <row r="22" spans="1:11" ht="14.25" customHeight="1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</row>
    <row r="23" spans="1:11" ht="14.2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</row>
    <row r="24" spans="1:11" ht="14.2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</row>
    <row r="25" spans="1:11" ht="14.2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</row>
    <row r="26" spans="1:11" ht="14.2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</row>
    <row r="27" spans="1:11" ht="14.2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</row>
    <row r="28" spans="1:11" ht="14.2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</row>
    <row r="29" spans="1:11" ht="14.2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</row>
    <row r="30" spans="1:11" ht="14.2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</row>
    <row r="31" spans="1:11" ht="14.2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</row>
    <row r="32" spans="1:11" ht="14.2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</row>
    <row r="33" spans="1:11" ht="14.2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</row>
    <row r="34" spans="1:11" ht="14.2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</row>
    <row r="35" spans="1:11" ht="14.2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</row>
    <row r="36" spans="1:11" ht="14.2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</row>
    <row r="37" spans="1:11" ht="14.2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</row>
    <row r="38" spans="1:11" ht="14.2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</row>
    <row r="39" spans="1:11" ht="14.2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</row>
    <row r="40" spans="1:11" ht="14.2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spans="1:11" ht="14.2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</row>
    <row r="42" spans="1:11" ht="14.2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</row>
    <row r="43" spans="1:11" ht="14.2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</row>
    <row r="44" spans="1:11" ht="14.2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</row>
    <row r="45" spans="1:11" ht="14.2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</row>
    <row r="46" spans="1:11" ht="14.2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</row>
    <row r="47" spans="1:11" ht="14.2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spans="1:11" ht="14.2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</row>
    <row r="49" spans="1:11" ht="14.2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</row>
    <row r="50" spans="1:11" ht="14.2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</row>
    <row r="51" spans="1:11" ht="14.2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</row>
    <row r="52" spans="1:11" ht="14.2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</row>
    <row r="53" spans="1:11" ht="14.2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</row>
    <row r="54" spans="1:11" ht="14.2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</row>
    <row r="55" spans="1:11" ht="14.2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</row>
    <row r="56" spans="1:11" ht="14.2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</row>
    <row r="57" spans="1:11" ht="14.2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</row>
    <row r="58" spans="1:11" ht="14.2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</row>
    <row r="59" spans="1:11" ht="14.2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</row>
    <row r="60" spans="1:11" ht="14.2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</row>
    <row r="61" spans="1:11" ht="14.2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</row>
    <row r="62" spans="1:11" ht="14.2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</row>
    <row r="63" spans="1:11" ht="14.2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</row>
    <row r="64" spans="1:11" ht="14.2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</row>
    <row r="65" spans="1:11" ht="14.2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</row>
    <row r="66" spans="1:11" ht="14.2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</row>
    <row r="67" spans="1:11" ht="14.2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</row>
    <row r="68" spans="1:11" ht="14.2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</row>
    <row r="69" spans="1:11" ht="14.2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</row>
    <row r="70" spans="1:11" ht="14.2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</row>
    <row r="71" spans="1:11" ht="14.2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</row>
    <row r="72" spans="1:11" ht="14.2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</row>
    <row r="73" spans="1:11" ht="14.2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</row>
    <row r="74" spans="1:11" ht="14.2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</row>
    <row r="75" spans="1:11" ht="14.2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</row>
    <row r="76" spans="1:11" ht="14.2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</row>
    <row r="77" spans="1:11" ht="14.2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</row>
    <row r="78" spans="1:11" ht="14.2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</row>
    <row r="79" spans="1:11" ht="14.2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</row>
    <row r="80" spans="1:11" ht="14.2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</row>
    <row r="81" spans="1:11" ht="14.2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</row>
    <row r="82" spans="1:11" ht="14.2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</row>
    <row r="83" spans="1:11" ht="14.2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</row>
    <row r="84" spans="1:11" ht="14.2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</row>
    <row r="85" spans="1:11" ht="14.2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</row>
    <row r="86" spans="1:11" ht="14.2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</row>
    <row r="87" spans="1:11" ht="14.2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</row>
    <row r="88" spans="1:11" ht="14.2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</row>
    <row r="89" spans="1:11" ht="14.2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</row>
    <row r="90" spans="1:11" ht="14.2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</row>
    <row r="91" spans="1:11" ht="14.2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</row>
    <row r="92" spans="1:11" ht="14.2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</row>
    <row r="93" spans="1:11" ht="14.2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</row>
    <row r="94" spans="1:11" ht="14.2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</row>
    <row r="95" spans="1:11" ht="14.2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spans="1:11" ht="14.2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</row>
    <row r="97" spans="1:11" ht="14.2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</row>
    <row r="98" spans="1:11" ht="14.2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</row>
    <row r="99" spans="1:11" ht="14.2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</row>
    <row r="100" spans="1:11" ht="14.2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</row>
  </sheetData>
  <hyperlinks>
    <hyperlink ref="A3" r:id="rId1"/>
    <hyperlink ref="A5" r:id="rId2"/>
    <hyperlink ref="A12" r:id="rId3"/>
  </hyperlinks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"/>
  <sheetViews>
    <sheetView workbookViewId="0"/>
  </sheetViews>
  <sheetFormatPr defaultColWidth="14.44140625" defaultRowHeight="15" customHeight="1"/>
  <cols>
    <col min="1" max="6" width="14.441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Inicial</vt:lpstr>
      <vt:lpstr>Tabela Gasto x Consumo</vt:lpstr>
      <vt:lpstr>Macros</vt:lpstr>
      <vt:lpstr>Dicas - Medidas</vt:lpstr>
      <vt:lpstr>Medidas</vt:lpstr>
      <vt:lpstr>Video Aula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 Sousa</dc:creator>
  <cp:lastModifiedBy>Samsung</cp:lastModifiedBy>
  <cp:lastPrinted>2020-09-16T19:01:50Z</cp:lastPrinted>
  <dcterms:created xsi:type="dcterms:W3CDTF">2020-08-04T20:49:37Z</dcterms:created>
  <dcterms:modified xsi:type="dcterms:W3CDTF">2023-06-01T13:00:46Z</dcterms:modified>
</cp:coreProperties>
</file>