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<sst xmlns="http://schemas.openxmlformats.org/spreadsheetml/2006/main" uniqueCount="50">
  <si>
    <t>Peptide</t>
  </si>
  <si>
    <t>Charge</t>
  </si>
  <si>
    <t>m/z</t>
  </si>
  <si>
    <t>N</t>
  </si>
  <si>
    <t>LSPVAEEFRDR5</t>
  </si>
  <si>
    <t>3</t>
  </si>
  <si>
    <t>440.22983</t>
  </si>
  <si>
    <t>27.33</t>
  </si>
  <si>
    <t>M0</t>
  </si>
  <si>
    <t>M1</t>
  </si>
  <si>
    <t>M2</t>
  </si>
  <si>
    <t>Sum</t>
  </si>
  <si>
    <t>Total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</si>
  <si>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</si>
  <si>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</si>
  <si>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</si>
  <si>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</si>
  <si>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</si>
  <si>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</si>
  <si>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</si>
  <si>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</si>
  <si>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</si>
  <si>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</si>
  <si>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</si>
  <si>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</si>
  <si>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</si>
  <si>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</si>
  <si>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</si>
  <si>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SNPTLNEYHTR6</t>
  </si>
  <si>
    <t>2</t>
  </si>
  <si>
    <t>666.32056</t>
  </si>
  <si>
    <t>20.66</t>
  </si>
  <si>
    <t>VAPLGAELQESAR7</t>
  </si>
  <si>
    <t>670.86206</t>
  </si>
  <si>
    <t>36.30</t>
  </si>
  <si>
    <t>TQVQSVIDKASETLTAQ8</t>
  </si>
  <si>
    <t>909.97583</t>
  </si>
  <si>
    <t>34.77</t>
  </si>
  <si>
    <t>LAELKSNPTLNEYHTR9</t>
  </si>
  <si>
    <t>629.33038</t>
  </si>
  <si>
    <t>30.35</t>
  </si>
  <si>
    <t>QKLQELQGR10</t>
  </si>
  <si>
    <t>550.31451</t>
  </si>
  <si>
    <t>23.03</t>
  </si>
  <si>
    <t>WKEDVELYR11</t>
  </si>
  <si>
    <t>413.21188</t>
  </si>
  <si>
    <t>15.42</t>
  </si>
  <si>
    <t>LAELKSNPTLNEYHTR12</t>
  </si>
  <si>
    <t>4</t>
  </si>
  <si>
    <t>472.24960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</si>
</sst>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8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3</v>
      </c>
    </row>
    <row r="2" spans="1:12">
      <c r="A2" t="s">
        <v>4</v>
      </c>
      <c r="B2" t="s">
        <v>5</v>
      </c>
      <c r="C2" t="s">
        <v>6</v>
      </c>
      <c r="D2" t="s">
        <v>7</v>
      </c>
    </row>
    <row r="3" spans="1:12">
      <c r="A3" t="s"/>
      <c r="B3" t="s">
        <v>8</v>
      </c>
      <c r="C3" t="s">
        <v>9</v>
      </c>
      <c r="D3" t="s">
        <v>10</v>
      </c>
      <c r="E3" t="s">
        <v>11</v>
      </c>
      <c r="F3" t="s">
        <v>8</v>
      </c>
      <c r="G3" t="s">
        <v>9</v>
      </c>
      <c r="H3" t="s">
        <v>10</v>
      </c>
      <c r="I3" t="s">
        <v>12</v>
      </c>
      <c r="J3" t="s">
        <v>13</v>
      </c>
      <c r="K3" t="s">
        <v>14</v>
      </c>
      <c r="L3" t="s">
        <v>15</v>
      </c>
    </row>
    <row r="4" spans="1:12">
      <c r="A4" t="s">
        <v>16</v>
      </c>
      <c r="B4" t="n">
        <v>62996880</v>
      </c>
      <c r="C4" t="n">
        <v>43850650</v>
      </c>
      <c r="D4" t="n">
        <v>18154390</v>
      </c>
      <c r="E4">
        <f>sum(B4:D4)</f>
        <v/>
      </c>
      <c r="F4">
        <f>B4/E4</f>
        <v/>
      </c>
      <c r="G4">
        <f>C4/E4</f>
        <v/>
      </c>
      <c r="H4">
        <f>D4/E4</f>
        <v/>
      </c>
      <c r="I4">
        <f>G4+H4*2</f>
        <v/>
      </c>
      <c r="J4">
        <f>average(I4:I5)</f>
        <v/>
      </c>
    </row>
    <row r="5" spans="1:12">
      <c r="A5" t="s">
        <v>17</v>
      </c>
      <c r="B5" t="n">
        <v>62624110</v>
      </c>
      <c r="C5" t="n">
        <v>41740860</v>
      </c>
      <c r="D5" t="n">
        <v>15731840</v>
      </c>
      <c r="E5">
        <f>sum(B5:D5)</f>
        <v/>
      </c>
      <c r="F5">
        <f>B5/E5</f>
        <v/>
      </c>
      <c r="G5">
        <f>C5/E5</f>
        <v/>
      </c>
      <c r="H5">
        <f>D5/E5</f>
        <v/>
      </c>
      <c r="I5">
        <f>G5+H5*2</f>
        <v/>
      </c>
    </row>
    <row r="6" spans="1:12">
      <c r="A6" t="s">
        <v>18</v>
      </c>
      <c r="B6" t="n">
        <v>172530700</v>
      </c>
      <c r="C6" t="n">
        <v>135345000</v>
      </c>
      <c r="D6" t="n">
        <v>65476140</v>
      </c>
      <c r="E6">
        <f>sum(B6:D6)</f>
        <v/>
      </c>
      <c r="F6">
        <f>B6/E6</f>
        <v/>
      </c>
      <c r="G6">
        <f>C6/E6</f>
        <v/>
      </c>
      <c r="H6">
        <f>D6/E6</f>
        <v/>
      </c>
      <c r="I6">
        <f>G6+H6*2</f>
        <v/>
      </c>
      <c r="J6">
        <f>I6-J4</f>
        <v/>
      </c>
      <c r="K6" t="n">
        <v>5</v>
      </c>
      <c r="L6">
        <f>J6/K6*100/27.33/8</f>
        <v/>
      </c>
    </row>
    <row r="7" spans="1:12">
      <c r="A7" t="s">
        <v>19</v>
      </c>
      <c r="B7" t="n">
        <v>124361500</v>
      </c>
      <c r="C7" t="n">
        <v>99231490</v>
      </c>
      <c r="D7" t="n">
        <v>47962470</v>
      </c>
      <c r="E7">
        <f>sum(B7:D7)</f>
        <v/>
      </c>
      <c r="F7">
        <f>B7/E7</f>
        <v/>
      </c>
      <c r="G7">
        <f>C7/E7</f>
        <v/>
      </c>
      <c r="H7">
        <f>D7/E7</f>
        <v/>
      </c>
      <c r="I7">
        <f>G7+H7*2</f>
        <v/>
      </c>
      <c r="J7">
        <f>I7-J4</f>
        <v/>
      </c>
      <c r="K7" t="n">
        <v>5</v>
      </c>
      <c r="L7">
        <f>J7/K7*100/27.33/8</f>
        <v/>
      </c>
    </row>
    <row r="8" spans="1:12">
      <c r="A8" t="s">
        <v>20</v>
      </c>
      <c r="B8" t="n">
        <v>47072830</v>
      </c>
      <c r="C8" t="n">
        <v>49841130</v>
      </c>
      <c r="D8" t="n">
        <v>31588280</v>
      </c>
      <c r="E8">
        <f>sum(B8:D8)</f>
        <v/>
      </c>
      <c r="F8">
        <f>B8/E8</f>
        <v/>
      </c>
      <c r="G8">
        <f>C8/E8</f>
        <v/>
      </c>
      <c r="H8">
        <f>D8/E8</f>
        <v/>
      </c>
      <c r="I8">
        <f>G8+H8*2</f>
        <v/>
      </c>
      <c r="J8">
        <f>I8-J4</f>
        <v/>
      </c>
      <c r="K8" t="n">
        <v>5</v>
      </c>
      <c r="L8">
        <f>J8/K8*100/27.33/24</f>
        <v/>
      </c>
    </row>
    <row r="9" spans="1:12">
      <c r="A9" t="s">
        <v>21</v>
      </c>
      <c r="B9" t="n">
        <v>44705150</v>
      </c>
      <c r="C9" t="n">
        <v>45567370</v>
      </c>
      <c r="D9" t="n">
        <v>30356930</v>
      </c>
      <c r="E9">
        <f>sum(B9:D9)</f>
        <v/>
      </c>
      <c r="F9">
        <f>B9/E9</f>
        <v/>
      </c>
      <c r="G9">
        <f>C9/E9</f>
        <v/>
      </c>
      <c r="H9">
        <f>D9/E9</f>
        <v/>
      </c>
      <c r="I9">
        <f>G9+H9*2</f>
        <v/>
      </c>
      <c r="J9">
        <f>I9-J4</f>
        <v/>
      </c>
      <c r="K9" t="n">
        <v>5</v>
      </c>
      <c r="L9">
        <f>J9/K9*100/27.33/24</f>
        <v/>
      </c>
    </row>
    <row r="10" spans="1:12">
      <c r="A10" t="s">
        <v>22</v>
      </c>
      <c r="B10" t="n">
        <v>124202800</v>
      </c>
      <c r="C10" t="n">
        <v>171063600</v>
      </c>
      <c r="D10" t="n">
        <v>129636500</v>
      </c>
      <c r="E10">
        <f>sum(B10:D10)</f>
        <v/>
      </c>
      <c r="F10">
        <f>B10/E10</f>
        <v/>
      </c>
      <c r="G10">
        <f>C10/E10</f>
        <v/>
      </c>
      <c r="H10">
        <f>D10/E10</f>
        <v/>
      </c>
      <c r="I10">
        <f>G10+H10*2</f>
        <v/>
      </c>
      <c r="J10">
        <f>I10-J4</f>
        <v/>
      </c>
      <c r="K10" t="n">
        <v>5</v>
      </c>
      <c r="L10">
        <f>J10/K10*100/27.33/48</f>
        <v/>
      </c>
    </row>
    <row r="11" spans="1:12">
      <c r="A11" t="s">
        <v>23</v>
      </c>
      <c r="B11" t="n">
        <v>126652500</v>
      </c>
      <c r="C11" t="n">
        <v>174287700</v>
      </c>
      <c r="D11" t="n">
        <v>132146700</v>
      </c>
      <c r="E11">
        <f>sum(B11:D11)</f>
        <v/>
      </c>
      <c r="F11">
        <f>B11/E11</f>
        <v/>
      </c>
      <c r="G11">
        <f>C11/E11</f>
        <v/>
      </c>
      <c r="H11">
        <f>D11/E11</f>
        <v/>
      </c>
      <c r="I11">
        <f>G11+H11*2</f>
        <v/>
      </c>
      <c r="J11">
        <f>I11-J4</f>
        <v/>
      </c>
      <c r="K11" t="n">
        <v>5</v>
      </c>
      <c r="L11">
        <f>J11/K11*100/27.33/48</f>
        <v/>
      </c>
    </row>
    <row r="12" spans="1:12">
      <c r="A12" t="s">
        <v>24</v>
      </c>
      <c r="B12" t="n">
        <v>113745500</v>
      </c>
      <c r="C12" t="n">
        <v>180589200</v>
      </c>
      <c r="D12" t="n">
        <v>146622200</v>
      </c>
      <c r="E12">
        <f>sum(B12:D12)</f>
        <v/>
      </c>
      <c r="F12">
        <f>B12/E12</f>
        <v/>
      </c>
      <c r="G12">
        <f>C12/E12</f>
        <v/>
      </c>
      <c r="H12">
        <f>D12/E12</f>
        <v/>
      </c>
      <c r="I12">
        <f>G12+H12*2</f>
        <v/>
      </c>
      <c r="J12">
        <f>I12-J4</f>
        <v/>
      </c>
      <c r="K12" t="n">
        <v>5</v>
      </c>
      <c r="L12">
        <f>J12/K12*100/27.33/96</f>
        <v/>
      </c>
    </row>
    <row r="13" spans="1:12">
      <c r="A13" t="s">
        <v>25</v>
      </c>
      <c r="B13" t="n">
        <v>111116200</v>
      </c>
      <c r="C13" t="n">
        <v>171254600</v>
      </c>
      <c r="D13" t="n">
        <v>138862600</v>
      </c>
      <c r="E13">
        <f>sum(B13:D13)</f>
        <v/>
      </c>
      <c r="F13">
        <f>B13/E13</f>
        <v/>
      </c>
      <c r="G13">
        <f>C13/E13</f>
        <v/>
      </c>
      <c r="H13">
        <f>D13/E13</f>
        <v/>
      </c>
      <c r="I13">
        <f>G13+H13*2</f>
        <v/>
      </c>
      <c r="J13">
        <f>I13-J4</f>
        <v/>
      </c>
      <c r="K13" t="n">
        <v>5</v>
      </c>
      <c r="L13">
        <f>J13/K13*100/27.33/96</f>
        <v/>
      </c>
    </row>
    <row r="14" spans="1:12">
      <c r="A14" t="s">
        <v>26</v>
      </c>
      <c r="B14" t="n">
        <v>263911900</v>
      </c>
      <c r="C14" t="n">
        <v>432135700</v>
      </c>
      <c r="D14" t="n">
        <v>369280900</v>
      </c>
      <c r="E14">
        <f>sum(B14:D14)</f>
        <v/>
      </c>
      <c r="F14">
        <f>B14/E14</f>
        <v/>
      </c>
      <c r="G14">
        <f>C14/E14</f>
        <v/>
      </c>
      <c r="H14">
        <f>D14/E14</f>
        <v/>
      </c>
      <c r="I14">
        <f>G14+H14*2</f>
        <v/>
      </c>
      <c r="J14">
        <f>I14-J4</f>
        <v/>
      </c>
      <c r="K14" t="n">
        <v>5</v>
      </c>
      <c r="L14">
        <f>J14/K14*100/27.33/168</f>
        <v/>
      </c>
    </row>
    <row r="15" spans="1:12">
      <c r="A15" t="s">
        <v>27</v>
      </c>
      <c r="B15" t="n">
        <v>217666100</v>
      </c>
      <c r="C15" t="n">
        <v>361059500</v>
      </c>
      <c r="D15" t="n">
        <v>301643500</v>
      </c>
      <c r="E15">
        <f>sum(B15:D15)</f>
        <v/>
      </c>
      <c r="F15">
        <f>B15/E15</f>
        <v/>
      </c>
      <c r="G15">
        <f>C15/E15</f>
        <v/>
      </c>
      <c r="H15">
        <f>D15/E15</f>
        <v/>
      </c>
      <c r="I15">
        <f>G15+H15*2</f>
        <v/>
      </c>
      <c r="J15">
        <f>I15-J4</f>
        <v/>
      </c>
      <c r="K15" t="n">
        <v>5</v>
      </c>
      <c r="L15">
        <f>J15/K15*100/27.33/168</f>
        <v/>
      </c>
    </row>
    <row r="16" spans="1:12">
      <c r="A16" t="s"/>
    </row>
    <row r="17" spans="1:12">
      <c r="A17" t="s">
        <v>0</v>
      </c>
      <c r="B17" t="s">
        <v>1</v>
      </c>
      <c r="C17" t="s">
        <v>2</v>
      </c>
      <c r="D17" t="s">
        <v>3</v>
      </c>
    </row>
    <row r="18" spans="1:12">
      <c r="A18" t="s">
        <v>28</v>
      </c>
      <c r="B18" t="s">
        <v>29</v>
      </c>
      <c r="C18" t="s">
        <v>30</v>
      </c>
      <c r="D18" t="s">
        <v>31</v>
      </c>
    </row>
    <row r="19" spans="1:12">
      <c r="A19" t="s"/>
      <c r="B19" t="s">
        <v>8</v>
      </c>
      <c r="C19" t="s">
        <v>9</v>
      </c>
      <c r="D19" t="s">
        <v>10</v>
      </c>
      <c r="E19" t="s">
        <v>11</v>
      </c>
      <c r="F19" t="s">
        <v>8</v>
      </c>
      <c r="G19" t="s">
        <v>9</v>
      </c>
      <c r="H19" t="s">
        <v>10</v>
      </c>
      <c r="I19" t="s">
        <v>12</v>
      </c>
      <c r="J19" t="s">
        <v>13</v>
      </c>
      <c r="K19" t="s">
        <v>14</v>
      </c>
      <c r="L19" t="s">
        <v>15</v>
      </c>
    </row>
    <row r="20" spans="1:12">
      <c r="A20" t="s">
        <v>16</v>
      </c>
      <c r="B20" t="n">
        <v>28176490</v>
      </c>
      <c r="C20" t="n">
        <v>19078790</v>
      </c>
      <c r="D20" t="n">
        <v>8072794</v>
      </c>
      <c r="E20">
        <f>sum(B20:D20)</f>
        <v/>
      </c>
      <c r="F20">
        <f>B20/E20</f>
        <v/>
      </c>
      <c r="G20">
        <f>C20/E20</f>
        <v/>
      </c>
      <c r="H20">
        <f>D20/E20</f>
        <v/>
      </c>
      <c r="I20">
        <f>G20+H20*2</f>
        <v/>
      </c>
      <c r="J20">
        <f>average(I20:I21)</f>
        <v/>
      </c>
    </row>
    <row r="21" spans="1:12">
      <c r="A21" t="s">
        <v>17</v>
      </c>
      <c r="B21" t="n">
        <v>16998730</v>
      </c>
      <c r="C21" t="n">
        <v>11446500</v>
      </c>
      <c r="D21" t="n">
        <v>4970041</v>
      </c>
      <c r="E21">
        <f>sum(B21:D21)</f>
        <v/>
      </c>
      <c r="F21">
        <f>B21/E21</f>
        <v/>
      </c>
      <c r="G21">
        <f>C21/E21</f>
        <v/>
      </c>
      <c r="H21">
        <f>D21/E21</f>
        <v/>
      </c>
      <c r="I21">
        <f>G21+H21*2</f>
        <v/>
      </c>
    </row>
    <row r="22" spans="1:12">
      <c r="A22" t="s">
        <v>18</v>
      </c>
      <c r="B22" t="n">
        <v>54525400</v>
      </c>
      <c r="C22" t="n">
        <v>42006290</v>
      </c>
      <c r="D22" t="n">
        <v>18945180</v>
      </c>
      <c r="E22">
        <f>sum(B22:D22)</f>
        <v/>
      </c>
      <c r="F22">
        <f>B22/E22</f>
        <v/>
      </c>
      <c r="G22">
        <f>C22/E22</f>
        <v/>
      </c>
      <c r="H22">
        <f>D22/E22</f>
        <v/>
      </c>
      <c r="I22">
        <f>G22+H22*2</f>
        <v/>
      </c>
      <c r="J22">
        <f>I22-J20</f>
        <v/>
      </c>
      <c r="K22" t="n">
        <v>5</v>
      </c>
      <c r="L22">
        <f>J22/K22*100/20.66/8</f>
        <v/>
      </c>
    </row>
    <row r="23" spans="1:12">
      <c r="A23" t="s">
        <v>19</v>
      </c>
      <c r="B23" t="n">
        <v>42423020</v>
      </c>
      <c r="C23" t="n">
        <v>32161670</v>
      </c>
      <c r="D23" t="n">
        <v>14862650</v>
      </c>
      <c r="E23">
        <f>sum(B23:D23)</f>
        <v/>
      </c>
      <c r="F23">
        <f>B23/E23</f>
        <v/>
      </c>
      <c r="G23">
        <f>C23/E23</f>
        <v/>
      </c>
      <c r="H23">
        <f>D23/E23</f>
        <v/>
      </c>
      <c r="I23">
        <f>G23+H23*2</f>
        <v/>
      </c>
      <c r="J23">
        <f>I23-J20</f>
        <v/>
      </c>
      <c r="K23" t="n">
        <v>5</v>
      </c>
      <c r="L23">
        <f>J23/K23*100/20.66/8</f>
        <v/>
      </c>
    </row>
    <row r="24" spans="1:12">
      <c r="A24" t="s">
        <v>20</v>
      </c>
      <c r="B24" t="n">
        <v>12966070</v>
      </c>
      <c r="C24" t="n">
        <v>11711930</v>
      </c>
      <c r="D24" t="n">
        <v>6732682</v>
      </c>
      <c r="E24">
        <f>sum(B24:D24)</f>
        <v/>
      </c>
      <c r="F24">
        <f>B24/E24</f>
        <v/>
      </c>
      <c r="G24">
        <f>C24/E24</f>
        <v/>
      </c>
      <c r="H24">
        <f>D24/E24</f>
        <v/>
      </c>
      <c r="I24">
        <f>G24+H24*2</f>
        <v/>
      </c>
      <c r="J24">
        <f>I24-J20</f>
        <v/>
      </c>
      <c r="K24" t="n">
        <v>5</v>
      </c>
      <c r="L24">
        <f>J24/K24*100/20.66/24</f>
        <v/>
      </c>
    </row>
    <row r="25" spans="1:12">
      <c r="A25" t="s">
        <v>21</v>
      </c>
      <c r="B25" t="n">
        <v>11013080</v>
      </c>
      <c r="C25" t="n">
        <v>9835316</v>
      </c>
      <c r="D25" t="n">
        <v>5557682</v>
      </c>
      <c r="E25">
        <f>sum(B25:D25)</f>
        <v/>
      </c>
      <c r="F25">
        <f>B25/E25</f>
        <v/>
      </c>
      <c r="G25">
        <f>C25/E25</f>
        <v/>
      </c>
      <c r="H25">
        <f>D25/E25</f>
        <v/>
      </c>
      <c r="I25">
        <f>G25+H25*2</f>
        <v/>
      </c>
      <c r="J25">
        <f>I25-J20</f>
        <v/>
      </c>
      <c r="K25" t="n">
        <v>5</v>
      </c>
      <c r="L25">
        <f>J25/K25*100/20.66/24</f>
        <v/>
      </c>
    </row>
    <row r="26" spans="1:12">
      <c r="A26" t="s">
        <v>22</v>
      </c>
      <c r="B26" t="n">
        <v>44408510</v>
      </c>
      <c r="C26" t="n">
        <v>49034490</v>
      </c>
      <c r="D26" t="n">
        <v>30397670</v>
      </c>
      <c r="E26">
        <f>sum(B26:D26)</f>
        <v/>
      </c>
      <c r="F26">
        <f>B26/E26</f>
        <v/>
      </c>
      <c r="G26">
        <f>C26/E26</f>
        <v/>
      </c>
      <c r="H26">
        <f>D26/E26</f>
        <v/>
      </c>
      <c r="I26">
        <f>G26+H26*2</f>
        <v/>
      </c>
      <c r="J26">
        <f>I26-J20</f>
        <v/>
      </c>
      <c r="K26" t="n">
        <v>5</v>
      </c>
      <c r="L26">
        <f>J26/K26*100/20.66/48</f>
        <v/>
      </c>
    </row>
    <row r="27" spans="1:12">
      <c r="A27" t="s">
        <v>23</v>
      </c>
      <c r="B27" t="n">
        <v>36014730</v>
      </c>
      <c r="C27" t="n">
        <v>39554890</v>
      </c>
      <c r="D27" t="n">
        <v>24438360</v>
      </c>
      <c r="E27">
        <f>sum(B27:D27)</f>
        <v/>
      </c>
      <c r="F27">
        <f>B27/E27</f>
        <v/>
      </c>
      <c r="G27">
        <f>C27/E27</f>
        <v/>
      </c>
      <c r="H27">
        <f>D27/E27</f>
        <v/>
      </c>
      <c r="I27">
        <f>G27+H27*2</f>
        <v/>
      </c>
      <c r="J27">
        <f>I27-J20</f>
        <v/>
      </c>
      <c r="K27" t="n">
        <v>5</v>
      </c>
      <c r="L27">
        <f>J27/K27*100/20.66/48</f>
        <v/>
      </c>
    </row>
    <row r="28" spans="1:12">
      <c r="A28" t="s">
        <v>24</v>
      </c>
      <c r="B28" t="n">
        <v>36785910</v>
      </c>
      <c r="C28" t="n">
        <v>44343010</v>
      </c>
      <c r="D28" t="n">
        <v>28583860</v>
      </c>
      <c r="E28">
        <f>sum(B28:D28)</f>
        <v/>
      </c>
      <c r="F28">
        <f>B28/E28</f>
        <v/>
      </c>
      <c r="G28">
        <f>C28/E28</f>
        <v/>
      </c>
      <c r="H28">
        <f>D28/E28</f>
        <v/>
      </c>
      <c r="I28">
        <f>G28+H28*2</f>
        <v/>
      </c>
      <c r="J28">
        <f>I28-J20</f>
        <v/>
      </c>
      <c r="K28" t="n">
        <v>5</v>
      </c>
      <c r="L28">
        <f>J28/K28*100/20.66/96</f>
        <v/>
      </c>
    </row>
    <row r="29" spans="1:12">
      <c r="A29" t="s">
        <v>25</v>
      </c>
      <c r="B29" t="n">
        <v>29976770</v>
      </c>
      <c r="C29" t="n">
        <v>36017000</v>
      </c>
      <c r="D29" t="n">
        <v>23502290</v>
      </c>
      <c r="E29">
        <f>sum(B29:D29)</f>
        <v/>
      </c>
      <c r="F29">
        <f>B29/E29</f>
        <v/>
      </c>
      <c r="G29">
        <f>C29/E29</f>
        <v/>
      </c>
      <c r="H29">
        <f>D29/E29</f>
        <v/>
      </c>
      <c r="I29">
        <f>G29+H29*2</f>
        <v/>
      </c>
      <c r="J29">
        <f>I29-J20</f>
        <v/>
      </c>
      <c r="K29" t="n">
        <v>5</v>
      </c>
      <c r="L29">
        <f>J29/K29*100/20.66/96</f>
        <v/>
      </c>
    </row>
    <row r="30" spans="1:12">
      <c r="A30" t="s">
        <v>26</v>
      </c>
      <c r="B30" t="n">
        <v>3175</v>
      </c>
      <c r="C30" t="n">
        <v>3190</v>
      </c>
      <c r="D30" t="n">
        <v>13556</v>
      </c>
      <c r="E30">
        <f>sum(B30:D30)</f>
        <v/>
      </c>
      <c r="F30">
        <f>B30/E30</f>
        <v/>
      </c>
      <c r="G30">
        <f>C30/E30</f>
        <v/>
      </c>
      <c r="H30">
        <f>D30/E30</f>
        <v/>
      </c>
      <c r="I30">
        <f>G30+H30*2</f>
        <v/>
      </c>
      <c r="J30">
        <f>I30-J20</f>
        <v/>
      </c>
      <c r="K30" t="n">
        <v>5</v>
      </c>
      <c r="L30">
        <f>J30/K30*100/20.66/168</f>
        <v/>
      </c>
    </row>
    <row r="31" spans="1:12">
      <c r="A31" t="s">
        <v>27</v>
      </c>
      <c r="B31" t="n">
        <v>26100890</v>
      </c>
      <c r="C31" t="n">
        <v>33163330</v>
      </c>
      <c r="D31" t="n">
        <v>23872290</v>
      </c>
      <c r="E31">
        <f>sum(B31:D31)</f>
        <v/>
      </c>
      <c r="F31">
        <f>B31/E31</f>
        <v/>
      </c>
      <c r="G31">
        <f>C31/E31</f>
        <v/>
      </c>
      <c r="H31">
        <f>D31/E31</f>
        <v/>
      </c>
      <c r="I31">
        <f>G31+H31*2</f>
        <v/>
      </c>
      <c r="J31">
        <f>I31-J20</f>
        <v/>
      </c>
      <c r="K31" t="n">
        <v>5</v>
      </c>
      <c r="L31">
        <f>J31/K31*100/20.66/168</f>
        <v/>
      </c>
    </row>
    <row r="32" spans="1:12">
      <c r="A32" t="s"/>
    </row>
    <row r="33" spans="1:12">
      <c r="A33" t="s">
        <v>0</v>
      </c>
      <c r="B33" t="s">
        <v>1</v>
      </c>
      <c r="C33" t="s">
        <v>2</v>
      </c>
      <c r="D33" t="s">
        <v>3</v>
      </c>
    </row>
    <row r="34" spans="1:12">
      <c r="A34" t="s">
        <v>32</v>
      </c>
      <c r="B34" t="s">
        <v>29</v>
      </c>
      <c r="C34" t="s">
        <v>33</v>
      </c>
      <c r="D34" t="s">
        <v>34</v>
      </c>
    </row>
    <row r="35" spans="1:12">
      <c r="A35" t="s"/>
      <c r="B35" t="s">
        <v>8</v>
      </c>
      <c r="C35" t="s">
        <v>9</v>
      </c>
      <c r="D35" t="s">
        <v>10</v>
      </c>
      <c r="E35" t="s">
        <v>11</v>
      </c>
      <c r="F35" t="s">
        <v>8</v>
      </c>
      <c r="G35" t="s">
        <v>9</v>
      </c>
      <c r="H35" t="s">
        <v>10</v>
      </c>
      <c r="I35" t="s">
        <v>12</v>
      </c>
      <c r="J35" t="s">
        <v>13</v>
      </c>
      <c r="K35" t="s">
        <v>14</v>
      </c>
      <c r="L35" t="s">
        <v>15</v>
      </c>
    </row>
    <row r="36" spans="1:12">
      <c r="A36" t="s">
        <v>16</v>
      </c>
      <c r="B36" t="n">
        <v>44013320</v>
      </c>
      <c r="C36" t="n">
        <v>42353790</v>
      </c>
      <c r="D36" t="n">
        <v>12170610</v>
      </c>
      <c r="E36">
        <f>sum(B36:D36)</f>
        <v/>
      </c>
      <c r="F36">
        <f>B36/E36</f>
        <v/>
      </c>
      <c r="G36">
        <f>C36/E36</f>
        <v/>
      </c>
      <c r="H36">
        <f>D36/E36</f>
        <v/>
      </c>
      <c r="I36">
        <f>G36+H36*2</f>
        <v/>
      </c>
      <c r="J36">
        <f>average(I36:I37)</f>
        <v/>
      </c>
    </row>
    <row r="37" spans="1:12">
      <c r="A37" t="s">
        <v>17</v>
      </c>
      <c r="B37" t="n">
        <v>62122900</v>
      </c>
      <c r="C37" t="n">
        <v>93628290</v>
      </c>
      <c r="D37" t="n">
        <v>16188460</v>
      </c>
      <c r="E37">
        <f>sum(B37:D37)</f>
        <v/>
      </c>
      <c r="F37">
        <f>B37/E37</f>
        <v/>
      </c>
      <c r="G37">
        <f>C37/E37</f>
        <v/>
      </c>
      <c r="H37">
        <f>D37/E37</f>
        <v/>
      </c>
      <c r="I37">
        <f>G37+H37*2</f>
        <v/>
      </c>
    </row>
    <row r="38" spans="1:12">
      <c r="A38" t="s">
        <v>18</v>
      </c>
      <c r="B38" t="n">
        <v>87480750</v>
      </c>
      <c r="C38" t="n">
        <v>105189200</v>
      </c>
      <c r="D38" t="n">
        <v>33960290</v>
      </c>
      <c r="E38">
        <f>sum(B38:D38)</f>
        <v/>
      </c>
      <c r="F38">
        <f>B38/E38</f>
        <v/>
      </c>
      <c r="G38">
        <f>C38/E38</f>
        <v/>
      </c>
      <c r="H38">
        <f>D38/E38</f>
        <v/>
      </c>
      <c r="I38">
        <f>G38+H38*2</f>
        <v/>
      </c>
      <c r="J38">
        <f>I38-J36</f>
        <v/>
      </c>
      <c r="K38" t="n">
        <v>5</v>
      </c>
      <c r="L38">
        <f>J38/K38*100/36.30/8</f>
        <v/>
      </c>
    </row>
    <row r="39" spans="1:12">
      <c r="A39" t="s">
        <v>19</v>
      </c>
      <c r="B39" t="n">
        <v>103672200</v>
      </c>
      <c r="C39" t="n">
        <v>116786600</v>
      </c>
      <c r="D39" t="n">
        <v>41109760</v>
      </c>
      <c r="E39">
        <f>sum(B39:D39)</f>
        <v/>
      </c>
      <c r="F39">
        <f>B39/E39</f>
        <v/>
      </c>
      <c r="G39">
        <f>C39/E39</f>
        <v/>
      </c>
      <c r="H39">
        <f>D39/E39</f>
        <v/>
      </c>
      <c r="I39">
        <f>G39+H39*2</f>
        <v/>
      </c>
      <c r="J39">
        <f>I39-J36</f>
        <v/>
      </c>
      <c r="K39" t="n">
        <v>5</v>
      </c>
      <c r="L39">
        <f>J39/K39*100/36.30/8</f>
        <v/>
      </c>
    </row>
    <row r="40" spans="1:12">
      <c r="A40" t="s">
        <v>20</v>
      </c>
      <c r="B40" t="n">
        <v>44130660</v>
      </c>
      <c r="C40" t="n">
        <v>110709400</v>
      </c>
      <c r="D40" t="n">
        <v>31109000</v>
      </c>
      <c r="E40">
        <f>sum(B40:D40)</f>
        <v/>
      </c>
      <c r="F40">
        <f>B40/E40</f>
        <v/>
      </c>
      <c r="G40">
        <f>C40/E40</f>
        <v/>
      </c>
      <c r="H40">
        <f>D40/E40</f>
        <v/>
      </c>
      <c r="I40">
        <f>G40+H40*2</f>
        <v/>
      </c>
      <c r="J40">
        <f>I40-J36</f>
        <v/>
      </c>
      <c r="K40" t="n">
        <v>5</v>
      </c>
      <c r="L40">
        <f>J40/K40*100/36.30/24</f>
        <v/>
      </c>
    </row>
    <row r="41" spans="1:12">
      <c r="A41" t="s">
        <v>21</v>
      </c>
      <c r="B41" t="n">
        <v>39515670</v>
      </c>
      <c r="C41" t="n">
        <v>103687800</v>
      </c>
      <c r="D41" t="n">
        <v>27539970</v>
      </c>
      <c r="E41">
        <f>sum(B41:D41)</f>
        <v/>
      </c>
      <c r="F41">
        <f>B41/E41</f>
        <v/>
      </c>
      <c r="G41">
        <f>C41/E41</f>
        <v/>
      </c>
      <c r="H41">
        <f>D41/E41</f>
        <v/>
      </c>
      <c r="I41">
        <f>G41+H41*2</f>
        <v/>
      </c>
      <c r="J41">
        <f>I41-J36</f>
        <v/>
      </c>
      <c r="K41" t="n">
        <v>5</v>
      </c>
      <c r="L41">
        <f>J41/K41*100/36.30/24</f>
        <v/>
      </c>
    </row>
    <row r="42" spans="1:12">
      <c r="A42" t="s">
        <v>22</v>
      </c>
      <c r="B42" t="n">
        <v>58675980</v>
      </c>
      <c r="C42" t="n">
        <v>139499100</v>
      </c>
      <c r="D42" t="n">
        <v>76866080</v>
      </c>
      <c r="E42">
        <f>sum(B42:D42)</f>
        <v/>
      </c>
      <c r="F42">
        <f>B42/E42</f>
        <v/>
      </c>
      <c r="G42">
        <f>C42/E42</f>
        <v/>
      </c>
      <c r="H42">
        <f>D42/E42</f>
        <v/>
      </c>
      <c r="I42">
        <f>G42+H42*2</f>
        <v/>
      </c>
      <c r="J42">
        <f>I42-J36</f>
        <v/>
      </c>
      <c r="K42" t="n">
        <v>5</v>
      </c>
      <c r="L42">
        <f>J42/K42*100/36.30/48</f>
        <v/>
      </c>
    </row>
    <row r="43" spans="1:12">
      <c r="A43" t="s">
        <v>23</v>
      </c>
      <c r="B43" t="n">
        <v>54371790</v>
      </c>
      <c r="C43" t="n">
        <v>128434600</v>
      </c>
      <c r="D43" t="n">
        <v>70546770</v>
      </c>
      <c r="E43">
        <f>sum(B43:D43)</f>
        <v/>
      </c>
      <c r="F43">
        <f>B43/E43</f>
        <v/>
      </c>
      <c r="G43">
        <f>C43/E43</f>
        <v/>
      </c>
      <c r="H43">
        <f>D43/E43</f>
        <v/>
      </c>
      <c r="I43">
        <f>G43+H43*2</f>
        <v/>
      </c>
      <c r="J43">
        <f>I43-J36</f>
        <v/>
      </c>
      <c r="K43" t="n">
        <v>5</v>
      </c>
      <c r="L43">
        <f>J43/K43*100/36.30/48</f>
        <v/>
      </c>
    </row>
    <row r="44" spans="1:12">
      <c r="A44" t="s">
        <v>24</v>
      </c>
      <c r="B44" t="n">
        <v>62707330</v>
      </c>
      <c r="C44" t="n">
        <v>195962000</v>
      </c>
      <c r="D44" t="n">
        <v>117843800</v>
      </c>
      <c r="E44">
        <f>sum(B44:D44)</f>
        <v/>
      </c>
      <c r="F44">
        <f>B44/E44</f>
        <v/>
      </c>
      <c r="G44">
        <f>C44/E44</f>
        <v/>
      </c>
      <c r="H44">
        <f>D44/E44</f>
        <v/>
      </c>
      <c r="I44">
        <f>G44+H44*2</f>
        <v/>
      </c>
      <c r="J44">
        <f>I44-J36</f>
        <v/>
      </c>
      <c r="K44" t="n">
        <v>5</v>
      </c>
      <c r="L44">
        <f>J44/K44*100/36.30/96</f>
        <v/>
      </c>
    </row>
    <row r="45" spans="1:12">
      <c r="A45" t="s">
        <v>25</v>
      </c>
      <c r="B45" t="n">
        <v>63271990</v>
      </c>
      <c r="C45" t="n">
        <v>206567300</v>
      </c>
      <c r="D45" t="n">
        <v>119909900</v>
      </c>
      <c r="E45">
        <f>sum(B45:D45)</f>
        <v/>
      </c>
      <c r="F45">
        <f>B45/E45</f>
        <v/>
      </c>
      <c r="G45">
        <f>C45/E45</f>
        <v/>
      </c>
      <c r="H45">
        <f>D45/E45</f>
        <v/>
      </c>
      <c r="I45">
        <f>G45+H45*2</f>
        <v/>
      </c>
      <c r="J45">
        <f>I45-J36</f>
        <v/>
      </c>
      <c r="K45" t="n">
        <v>5</v>
      </c>
      <c r="L45">
        <f>J45/K45*100/36.30/96</f>
        <v/>
      </c>
    </row>
    <row r="46" spans="1:12">
      <c r="A46" t="s">
        <v>26</v>
      </c>
      <c r="B46" t="n">
        <v>122654700</v>
      </c>
      <c r="C46" t="n">
        <v>403470200</v>
      </c>
      <c r="D46" t="n">
        <v>231835700</v>
      </c>
      <c r="E46">
        <f>sum(B46:D46)</f>
        <v/>
      </c>
      <c r="F46">
        <f>B46/E46</f>
        <v/>
      </c>
      <c r="G46">
        <f>C46/E46</f>
        <v/>
      </c>
      <c r="H46">
        <f>D46/E46</f>
        <v/>
      </c>
      <c r="I46">
        <f>G46+H46*2</f>
        <v/>
      </c>
      <c r="J46">
        <f>I46-J36</f>
        <v/>
      </c>
      <c r="K46" t="n">
        <v>5</v>
      </c>
      <c r="L46">
        <f>J46/K46*100/36.30/168</f>
        <v/>
      </c>
    </row>
    <row r="47" spans="1:12">
      <c r="A47" t="s">
        <v>27</v>
      </c>
      <c r="B47" t="n">
        <v>84998660</v>
      </c>
      <c r="C47" t="n">
        <v>262502800</v>
      </c>
      <c r="D47" t="n">
        <v>172751700</v>
      </c>
      <c r="E47">
        <f>sum(B47:D47)</f>
        <v/>
      </c>
      <c r="F47">
        <f>B47/E47</f>
        <v/>
      </c>
      <c r="G47">
        <f>C47/E47</f>
        <v/>
      </c>
      <c r="H47">
        <f>D47/E47</f>
        <v/>
      </c>
      <c r="I47">
        <f>G47+H47*2</f>
        <v/>
      </c>
      <c r="J47">
        <f>I47-J36</f>
        <v/>
      </c>
      <c r="K47" t="n">
        <v>5</v>
      </c>
      <c r="L47">
        <f>J47/K47*100/36.30/168</f>
        <v/>
      </c>
    </row>
    <row r="48" spans="1:12">
      <c r="A48" t="s"/>
    </row>
    <row r="49" spans="1:12">
      <c r="A49" t="s">
        <v>0</v>
      </c>
      <c r="B49" t="s">
        <v>1</v>
      </c>
      <c r="C49" t="s">
        <v>2</v>
      </c>
      <c r="D49" t="s">
        <v>3</v>
      </c>
    </row>
    <row r="50" spans="1:12">
      <c r="A50" t="s">
        <v>35</v>
      </c>
      <c r="B50" t="s">
        <v>29</v>
      </c>
      <c r="C50" t="s">
        <v>36</v>
      </c>
      <c r="D50" t="s">
        <v>37</v>
      </c>
    </row>
    <row r="51" spans="1:12">
      <c r="A51" t="s"/>
      <c r="B51" t="s">
        <v>8</v>
      </c>
      <c r="C51" t="s">
        <v>9</v>
      </c>
      <c r="D51" t="s">
        <v>10</v>
      </c>
      <c r="E51" t="s">
        <v>11</v>
      </c>
      <c r="F51" t="s">
        <v>8</v>
      </c>
      <c r="G51" t="s">
        <v>9</v>
      </c>
      <c r="H51" t="s">
        <v>10</v>
      </c>
      <c r="I51" t="s">
        <v>12</v>
      </c>
      <c r="J51" t="s">
        <v>13</v>
      </c>
      <c r="K51" t="s">
        <v>14</v>
      </c>
      <c r="L51" t="s">
        <v>15</v>
      </c>
    </row>
    <row r="52" spans="1:12">
      <c r="A52" t="s">
        <v>16</v>
      </c>
      <c r="B52" t="n">
        <v>21819700</v>
      </c>
      <c r="C52" t="n">
        <v>19538410</v>
      </c>
      <c r="D52" t="n">
        <v>10432520</v>
      </c>
      <c r="E52">
        <f>sum(B52:D52)</f>
        <v/>
      </c>
      <c r="F52">
        <f>B52/E52</f>
        <v/>
      </c>
      <c r="G52">
        <f>C52/E52</f>
        <v/>
      </c>
      <c r="H52">
        <f>D52/E52</f>
        <v/>
      </c>
      <c r="I52">
        <f>G52+H52*2</f>
        <v/>
      </c>
      <c r="J52">
        <f>average(I52:I53)</f>
        <v/>
      </c>
    </row>
    <row r="53" spans="1:12">
      <c r="A53" t="s">
        <v>17</v>
      </c>
      <c r="B53" t="n">
        <v>19357050</v>
      </c>
      <c r="C53" t="n">
        <v>17520710</v>
      </c>
      <c r="D53" t="n">
        <v>9320494</v>
      </c>
      <c r="E53">
        <f>sum(B53:D53)</f>
        <v/>
      </c>
      <c r="F53">
        <f>B53/E53</f>
        <v/>
      </c>
      <c r="G53">
        <f>C53/E53</f>
        <v/>
      </c>
      <c r="H53">
        <f>D53/E53</f>
        <v/>
      </c>
      <c r="I53">
        <f>G53+H53*2</f>
        <v/>
      </c>
    </row>
    <row r="54" spans="1:12">
      <c r="A54" t="s">
        <v>18</v>
      </c>
      <c r="B54" t="n">
        <v>29580380</v>
      </c>
      <c r="C54" t="n">
        <v>30219530</v>
      </c>
      <c r="D54" t="n">
        <v>18973850</v>
      </c>
      <c r="E54">
        <f>sum(B54:D54)</f>
        <v/>
      </c>
      <c r="F54">
        <f>B54/E54</f>
        <v/>
      </c>
      <c r="G54">
        <f>C54/E54</f>
        <v/>
      </c>
      <c r="H54">
        <f>D54/E54</f>
        <v/>
      </c>
      <c r="I54">
        <f>G54+H54*2</f>
        <v/>
      </c>
      <c r="J54">
        <f>I54-J52</f>
        <v/>
      </c>
      <c r="K54" t="n">
        <v>5</v>
      </c>
      <c r="L54">
        <f>J54/K54*100/34.77/8</f>
        <v/>
      </c>
    </row>
    <row r="55" spans="1:12">
      <c r="A55" t="s">
        <v>19</v>
      </c>
      <c r="B55" t="n">
        <v>38407060</v>
      </c>
      <c r="C55" t="n">
        <v>39737030</v>
      </c>
      <c r="D55" t="n">
        <v>24602210</v>
      </c>
      <c r="E55">
        <f>sum(B55:D55)</f>
        <v/>
      </c>
      <c r="F55">
        <f>B55/E55</f>
        <v/>
      </c>
      <c r="G55">
        <f>C55/E55</f>
        <v/>
      </c>
      <c r="H55">
        <f>D55/E55</f>
        <v/>
      </c>
      <c r="I55">
        <f>G55+H55*2</f>
        <v/>
      </c>
      <c r="J55">
        <f>I55-J52</f>
        <v/>
      </c>
      <c r="K55" t="n">
        <v>5</v>
      </c>
      <c r="L55">
        <f>J55/K55*100/34.77/8</f>
        <v/>
      </c>
    </row>
    <row r="56" spans="1:12">
      <c r="A56" t="s">
        <v>20</v>
      </c>
      <c r="B56" t="n">
        <v>9663203</v>
      </c>
      <c r="C56" t="n">
        <v>11705130</v>
      </c>
      <c r="D56" t="n">
        <v>10182020</v>
      </c>
      <c r="E56">
        <f>sum(B56:D56)</f>
        <v/>
      </c>
      <c r="F56">
        <f>B56/E56</f>
        <v/>
      </c>
      <c r="G56">
        <f>C56/E56</f>
        <v/>
      </c>
      <c r="H56">
        <f>D56/E56</f>
        <v/>
      </c>
      <c r="I56">
        <f>G56+H56*2</f>
        <v/>
      </c>
      <c r="J56">
        <f>I56-J52</f>
        <v/>
      </c>
      <c r="K56" t="n">
        <v>5</v>
      </c>
      <c r="L56">
        <f>J56/K56*100/34.77/24</f>
        <v/>
      </c>
    </row>
    <row r="57" spans="1:12">
      <c r="A57" t="s">
        <v>21</v>
      </c>
      <c r="B57" t="n">
        <v>9673952</v>
      </c>
      <c r="C57" t="n">
        <v>12492260</v>
      </c>
      <c r="D57" t="n">
        <v>10673680</v>
      </c>
      <c r="E57">
        <f>sum(B57:D57)</f>
        <v/>
      </c>
      <c r="F57">
        <f>B57/E57</f>
        <v/>
      </c>
      <c r="G57">
        <f>C57/E57</f>
        <v/>
      </c>
      <c r="H57">
        <f>D57/E57</f>
        <v/>
      </c>
      <c r="I57">
        <f>G57+H57*2</f>
        <v/>
      </c>
      <c r="J57">
        <f>I57-J52</f>
        <v/>
      </c>
      <c r="K57" t="n">
        <v>5</v>
      </c>
      <c r="L57">
        <f>J57/K57*100/34.77/24</f>
        <v/>
      </c>
    </row>
    <row r="58" spans="1:12">
      <c r="A58" t="s">
        <v>22</v>
      </c>
      <c r="B58" t="n">
        <v>22873770</v>
      </c>
      <c r="C58" t="n">
        <v>41013900</v>
      </c>
      <c r="D58" t="n">
        <v>42009570</v>
      </c>
      <c r="E58">
        <f>sum(B58:D58)</f>
        <v/>
      </c>
      <c r="F58">
        <f>B58/E58</f>
        <v/>
      </c>
      <c r="G58">
        <f>C58/E58</f>
        <v/>
      </c>
      <c r="H58">
        <f>D58/E58</f>
        <v/>
      </c>
      <c r="I58">
        <f>G58+H58*2</f>
        <v/>
      </c>
      <c r="J58">
        <f>I58-J52</f>
        <v/>
      </c>
      <c r="K58" t="n">
        <v>5</v>
      </c>
      <c r="L58">
        <f>J58/K58*100/34.77/48</f>
        <v/>
      </c>
    </row>
    <row r="59" spans="1:12">
      <c r="A59" t="s">
        <v>23</v>
      </c>
      <c r="B59" t="n">
        <v>25140360</v>
      </c>
      <c r="C59" t="n">
        <v>43951710</v>
      </c>
      <c r="D59" t="n">
        <v>45366570</v>
      </c>
      <c r="E59">
        <f>sum(B59:D59)</f>
        <v/>
      </c>
      <c r="F59">
        <f>B59/E59</f>
        <v/>
      </c>
      <c r="G59">
        <f>C59/E59</f>
        <v/>
      </c>
      <c r="H59">
        <f>D59/E59</f>
        <v/>
      </c>
      <c r="I59">
        <f>G59+H59*2</f>
        <v/>
      </c>
      <c r="J59">
        <f>I59-J52</f>
        <v/>
      </c>
      <c r="K59" t="n">
        <v>5</v>
      </c>
      <c r="L59">
        <f>J59/K59*100/34.77/48</f>
        <v/>
      </c>
    </row>
    <row r="60" spans="1:12">
      <c r="A60" t="s">
        <v>24</v>
      </c>
      <c r="B60" t="n">
        <v>17864760</v>
      </c>
      <c r="C60" t="n">
        <v>37542960</v>
      </c>
      <c r="D60" t="n">
        <v>43632360</v>
      </c>
      <c r="E60">
        <f>sum(B60:D60)</f>
        <v/>
      </c>
      <c r="F60">
        <f>B60/E60</f>
        <v/>
      </c>
      <c r="G60">
        <f>C60/E60</f>
        <v/>
      </c>
      <c r="H60">
        <f>D60/E60</f>
        <v/>
      </c>
      <c r="I60">
        <f>G60+H60*2</f>
        <v/>
      </c>
      <c r="J60">
        <f>I60-J52</f>
        <v/>
      </c>
      <c r="K60" t="n">
        <v>5</v>
      </c>
      <c r="L60">
        <f>J60/K60*100/34.77/96</f>
        <v/>
      </c>
    </row>
    <row r="61" spans="1:12">
      <c r="A61" t="s">
        <v>25</v>
      </c>
      <c r="B61" t="n">
        <v>18742990</v>
      </c>
      <c r="C61" t="n">
        <v>39779200</v>
      </c>
      <c r="D61" t="n">
        <v>44901930</v>
      </c>
      <c r="E61">
        <f>sum(B61:D61)</f>
        <v/>
      </c>
      <c r="F61">
        <f>B61/E61</f>
        <v/>
      </c>
      <c r="G61">
        <f>C61/E61</f>
        <v/>
      </c>
      <c r="H61">
        <f>D61/E61</f>
        <v/>
      </c>
      <c r="I61">
        <f>G61+H61*2</f>
        <v/>
      </c>
      <c r="J61">
        <f>I61-J52</f>
        <v/>
      </c>
      <c r="K61" t="n">
        <v>5</v>
      </c>
      <c r="L61">
        <f>J61/K61*100/34.77/96</f>
        <v/>
      </c>
    </row>
    <row r="62" spans="1:12">
      <c r="A62" t="s">
        <v>26</v>
      </c>
      <c r="B62" t="n">
        <v>33212590</v>
      </c>
      <c r="C62" t="n">
        <v>74840230</v>
      </c>
      <c r="D62" t="n">
        <v>88050900</v>
      </c>
      <c r="E62">
        <f>sum(B62:D62)</f>
        <v/>
      </c>
      <c r="F62">
        <f>B62/E62</f>
        <v/>
      </c>
      <c r="G62">
        <f>C62/E62</f>
        <v/>
      </c>
      <c r="H62">
        <f>D62/E62</f>
        <v/>
      </c>
      <c r="I62">
        <f>G62+H62*2</f>
        <v/>
      </c>
      <c r="J62">
        <f>I62-J52</f>
        <v/>
      </c>
      <c r="K62" t="n">
        <v>5</v>
      </c>
      <c r="L62">
        <f>J62/K62*100/34.77/168</f>
        <v/>
      </c>
    </row>
    <row r="63" spans="1:12">
      <c r="A63" t="s">
        <v>27</v>
      </c>
      <c r="B63" t="n">
        <v>32386510</v>
      </c>
      <c r="C63" t="n">
        <v>73775090</v>
      </c>
      <c r="D63" t="n">
        <v>86528890</v>
      </c>
      <c r="E63">
        <f>sum(B63:D63)</f>
        <v/>
      </c>
      <c r="F63">
        <f>B63/E63</f>
        <v/>
      </c>
      <c r="G63">
        <f>C63/E63</f>
        <v/>
      </c>
      <c r="H63">
        <f>D63/E63</f>
        <v/>
      </c>
      <c r="I63">
        <f>G63+H63*2</f>
        <v/>
      </c>
      <c r="J63">
        <f>I63-J52</f>
        <v/>
      </c>
      <c r="K63" t="n">
        <v>5</v>
      </c>
      <c r="L63">
        <f>J63/K63*100/34.77/168</f>
        <v/>
      </c>
    </row>
    <row r="64" spans="1:12">
      <c r="A64" t="s"/>
    </row>
    <row r="65" spans="1:12">
      <c r="A65" t="s">
        <v>0</v>
      </c>
      <c r="B65" t="s">
        <v>1</v>
      </c>
      <c r="C65" t="s">
        <v>2</v>
      </c>
      <c r="D65" t="s">
        <v>3</v>
      </c>
    </row>
    <row r="66" spans="1:12">
      <c r="A66" t="s">
        <v>38</v>
      </c>
      <c r="B66" t="s">
        <v>5</v>
      </c>
      <c r="C66" t="s">
        <v>39</v>
      </c>
      <c r="D66" t="s">
        <v>40</v>
      </c>
    </row>
    <row r="67" spans="1:12">
      <c r="A67" t="s"/>
      <c r="B67" t="s">
        <v>8</v>
      </c>
      <c r="C67" t="s">
        <v>9</v>
      </c>
      <c r="D67" t="s">
        <v>10</v>
      </c>
      <c r="E67" t="s">
        <v>11</v>
      </c>
      <c r="F67" t="s">
        <v>8</v>
      </c>
      <c r="G67" t="s">
        <v>9</v>
      </c>
      <c r="H67" t="s">
        <v>10</v>
      </c>
      <c r="I67" t="s">
        <v>12</v>
      </c>
      <c r="J67" t="s">
        <v>13</v>
      </c>
      <c r="K67" t="s">
        <v>14</v>
      </c>
      <c r="L67" t="s">
        <v>15</v>
      </c>
    </row>
    <row r="68" spans="1:12">
      <c r="A68" t="s">
        <v>16</v>
      </c>
      <c r="B68" t="n">
        <v>82598420</v>
      </c>
      <c r="C68" t="n">
        <v>80826920</v>
      </c>
      <c r="D68" t="n">
        <v>45688160</v>
      </c>
      <c r="E68">
        <f>sum(B68:D68)</f>
        <v/>
      </c>
      <c r="F68">
        <f>B68/E68</f>
        <v/>
      </c>
      <c r="G68">
        <f>C68/E68</f>
        <v/>
      </c>
      <c r="H68">
        <f>D68/E68</f>
        <v/>
      </c>
      <c r="I68">
        <f>G68+H68*2</f>
        <v/>
      </c>
      <c r="J68">
        <f>average(I68:I69)</f>
        <v/>
      </c>
    </row>
    <row r="69" spans="1:12">
      <c r="A69" t="s">
        <v>17</v>
      </c>
      <c r="B69" t="n">
        <v>74320880</v>
      </c>
      <c r="C69" t="n">
        <v>74065450</v>
      </c>
      <c r="D69" t="n">
        <v>39616060</v>
      </c>
      <c r="E69">
        <f>sum(B69:D69)</f>
        <v/>
      </c>
      <c r="F69">
        <f>B69/E69</f>
        <v/>
      </c>
      <c r="G69">
        <f>C69/E69</f>
        <v/>
      </c>
      <c r="H69">
        <f>D69/E69</f>
        <v/>
      </c>
      <c r="I69">
        <f>G69+H69*2</f>
        <v/>
      </c>
    </row>
    <row r="70" spans="1:12">
      <c r="A70" t="s">
        <v>18</v>
      </c>
      <c r="B70" t="n">
        <v>152860900</v>
      </c>
      <c r="C70" t="n">
        <v>168579600</v>
      </c>
      <c r="D70" t="n">
        <v>105810600</v>
      </c>
      <c r="E70">
        <f>sum(B70:D70)</f>
        <v/>
      </c>
      <c r="F70">
        <f>B70/E70</f>
        <v/>
      </c>
      <c r="G70">
        <f>C70/E70</f>
        <v/>
      </c>
      <c r="H70">
        <f>D70/E70</f>
        <v/>
      </c>
      <c r="I70">
        <f>G70+H70*2</f>
        <v/>
      </c>
      <c r="J70">
        <f>I70-J68</f>
        <v/>
      </c>
      <c r="K70" t="n">
        <v>5</v>
      </c>
      <c r="L70">
        <f>J70/K70*100/30.35/8</f>
        <v/>
      </c>
    </row>
    <row r="71" spans="1:12">
      <c r="A71" t="s">
        <v>19</v>
      </c>
      <c r="B71" t="n">
        <v>150804300</v>
      </c>
      <c r="C71" t="n">
        <v>167682100</v>
      </c>
      <c r="D71" t="n">
        <v>104918100</v>
      </c>
      <c r="E71">
        <f>sum(B71:D71)</f>
        <v/>
      </c>
      <c r="F71">
        <f>B71/E71</f>
        <v/>
      </c>
      <c r="G71">
        <f>C71/E71</f>
        <v/>
      </c>
      <c r="H71">
        <f>D71/E71</f>
        <v/>
      </c>
      <c r="I71">
        <f>G71+H71*2</f>
        <v/>
      </c>
      <c r="J71">
        <f>I71-J68</f>
        <v/>
      </c>
      <c r="K71" t="n">
        <v>5</v>
      </c>
      <c r="L71">
        <f>J71/K71*100/30.35/8</f>
        <v/>
      </c>
    </row>
    <row r="72" spans="1:12">
      <c r="A72" t="s">
        <v>20</v>
      </c>
      <c r="B72" t="n">
        <v>50674860</v>
      </c>
      <c r="C72" t="n">
        <v>67771150</v>
      </c>
      <c r="D72" t="n">
        <v>52364520</v>
      </c>
      <c r="E72">
        <f>sum(B72:D72)</f>
        <v/>
      </c>
      <c r="F72">
        <f>B72/E72</f>
        <v/>
      </c>
      <c r="G72">
        <f>C72/E72</f>
        <v/>
      </c>
      <c r="H72">
        <f>D72/E72</f>
        <v/>
      </c>
      <c r="I72">
        <f>G72+H72*2</f>
        <v/>
      </c>
      <c r="J72">
        <f>I72-J68</f>
        <v/>
      </c>
      <c r="K72" t="n">
        <v>5</v>
      </c>
      <c r="L72">
        <f>J72/K72*100/30.35/24</f>
        <v/>
      </c>
    </row>
    <row r="73" spans="1:12">
      <c r="A73" t="s">
        <v>21</v>
      </c>
      <c r="B73" t="n">
        <v>49171450</v>
      </c>
      <c r="C73" t="n">
        <v>63646070</v>
      </c>
      <c r="D73" t="n">
        <v>50366200</v>
      </c>
      <c r="E73">
        <f>sum(B73:D73)</f>
        <v/>
      </c>
      <c r="F73">
        <f>B73/E73</f>
        <v/>
      </c>
      <c r="G73">
        <f>C73/E73</f>
        <v/>
      </c>
      <c r="H73">
        <f>D73/E73</f>
        <v/>
      </c>
      <c r="I73">
        <f>G73+H73*2</f>
        <v/>
      </c>
      <c r="J73">
        <f>I73-J68</f>
        <v/>
      </c>
      <c r="K73" t="n">
        <v>5</v>
      </c>
      <c r="L73">
        <f>J73/K73*100/30.35/24</f>
        <v/>
      </c>
    </row>
    <row r="74" spans="1:12">
      <c r="A74" t="s">
        <v>22</v>
      </c>
      <c r="B74" t="n">
        <v>116449300</v>
      </c>
      <c r="C74" t="n">
        <v>194512500</v>
      </c>
      <c r="D74" t="n">
        <v>178127600</v>
      </c>
      <c r="E74">
        <f>sum(B74:D74)</f>
        <v/>
      </c>
      <c r="F74">
        <f>B74/E74</f>
        <v/>
      </c>
      <c r="G74">
        <f>C74/E74</f>
        <v/>
      </c>
      <c r="H74">
        <f>D74/E74</f>
        <v/>
      </c>
      <c r="I74">
        <f>G74+H74*2</f>
        <v/>
      </c>
      <c r="J74">
        <f>I74-J68</f>
        <v/>
      </c>
      <c r="K74" t="n">
        <v>5</v>
      </c>
      <c r="L74">
        <f>J74/K74*100/30.35/48</f>
        <v/>
      </c>
    </row>
    <row r="75" spans="1:12">
      <c r="A75" t="s">
        <v>23</v>
      </c>
      <c r="B75" t="n">
        <v>121151700</v>
      </c>
      <c r="C75" t="n">
        <v>201544900</v>
      </c>
      <c r="D75" t="n">
        <v>183146000</v>
      </c>
      <c r="E75">
        <f>sum(B75:D75)</f>
        <v/>
      </c>
      <c r="F75">
        <f>B75/E75</f>
        <v/>
      </c>
      <c r="G75">
        <f>C75/E75</f>
        <v/>
      </c>
      <c r="H75">
        <f>D75/E75</f>
        <v/>
      </c>
      <c r="I75">
        <f>G75+H75*2</f>
        <v/>
      </c>
      <c r="J75">
        <f>I75-J68</f>
        <v/>
      </c>
      <c r="K75" t="n">
        <v>5</v>
      </c>
      <c r="L75">
        <f>J75/K75*100/30.35/48</f>
        <v/>
      </c>
    </row>
    <row r="76" spans="1:12">
      <c r="A76" t="s">
        <v>24</v>
      </c>
      <c r="B76" t="n">
        <v>132418100</v>
      </c>
      <c r="C76" t="n">
        <v>253803400</v>
      </c>
      <c r="D76" t="n">
        <v>253511400</v>
      </c>
      <c r="E76">
        <f>sum(B76:D76)</f>
        <v/>
      </c>
      <c r="F76">
        <f>B76/E76</f>
        <v/>
      </c>
      <c r="G76">
        <f>C76/E76</f>
        <v/>
      </c>
      <c r="H76">
        <f>D76/E76</f>
        <v/>
      </c>
      <c r="I76">
        <f>G76+H76*2</f>
        <v/>
      </c>
      <c r="J76">
        <f>I76-J68</f>
        <v/>
      </c>
      <c r="K76" t="n">
        <v>5</v>
      </c>
      <c r="L76">
        <f>J76/K76*100/30.35/96</f>
        <v/>
      </c>
    </row>
    <row r="77" spans="1:12">
      <c r="A77" t="s">
        <v>25</v>
      </c>
      <c r="B77" t="n">
        <v>108590100</v>
      </c>
      <c r="C77" t="n">
        <v>205105200</v>
      </c>
      <c r="D77" t="n">
        <v>199678400</v>
      </c>
      <c r="E77">
        <f>sum(B77:D77)</f>
        <v/>
      </c>
      <c r="F77">
        <f>B77/E77</f>
        <v/>
      </c>
      <c r="G77">
        <f>C77/E77</f>
        <v/>
      </c>
      <c r="H77">
        <f>D77/E77</f>
        <v/>
      </c>
      <c r="I77">
        <f>G77+H77*2</f>
        <v/>
      </c>
      <c r="J77">
        <f>I77-J68</f>
        <v/>
      </c>
      <c r="K77" t="n">
        <v>5</v>
      </c>
      <c r="L77">
        <f>J77/K77*100/30.35/96</f>
        <v/>
      </c>
    </row>
    <row r="78" spans="1:12">
      <c r="A78" t="s">
        <v>26</v>
      </c>
      <c r="B78" t="n">
        <v>265164100</v>
      </c>
      <c r="C78" t="n">
        <v>534954400</v>
      </c>
      <c r="D78" t="n">
        <v>553718600</v>
      </c>
      <c r="E78">
        <f>sum(B78:D78)</f>
        <v/>
      </c>
      <c r="F78">
        <f>B78/E78</f>
        <v/>
      </c>
      <c r="G78">
        <f>C78/E78</f>
        <v/>
      </c>
      <c r="H78">
        <f>D78/E78</f>
        <v/>
      </c>
      <c r="I78">
        <f>G78+H78*2</f>
        <v/>
      </c>
      <c r="J78">
        <f>I78-J68</f>
        <v/>
      </c>
      <c r="K78" t="n">
        <v>5</v>
      </c>
      <c r="L78">
        <f>J78/K78*100/30.35/168</f>
        <v/>
      </c>
    </row>
    <row r="79" spans="1:12">
      <c r="A79" t="s">
        <v>27</v>
      </c>
      <c r="B79" t="n">
        <v>276800500</v>
      </c>
      <c r="C79" t="n">
        <v>559950700</v>
      </c>
      <c r="D79" t="n">
        <v>575112000</v>
      </c>
      <c r="E79">
        <f>sum(B79:D79)</f>
        <v/>
      </c>
      <c r="F79">
        <f>B79/E79</f>
        <v/>
      </c>
      <c r="G79">
        <f>C79/E79</f>
        <v/>
      </c>
      <c r="H79">
        <f>D79/E79</f>
        <v/>
      </c>
      <c r="I79">
        <f>G79+H79*2</f>
        <v/>
      </c>
      <c r="J79">
        <f>I79-J68</f>
        <v/>
      </c>
      <c r="K79" t="n">
        <v>5</v>
      </c>
      <c r="L79">
        <f>J79/K79*100/30.35/168</f>
        <v/>
      </c>
    </row>
    <row r="80" spans="1:12">
      <c r="A80" t="s"/>
    </row>
    <row r="81" spans="1:12">
      <c r="A81" t="s">
        <v>0</v>
      </c>
      <c r="B81" t="s">
        <v>1</v>
      </c>
      <c r="C81" t="s">
        <v>2</v>
      </c>
      <c r="D81" t="s">
        <v>3</v>
      </c>
    </row>
    <row r="82" spans="1:12">
      <c r="A82" t="s">
        <v>41</v>
      </c>
      <c r="B82" t="s">
        <v>29</v>
      </c>
      <c r="C82" t="s">
        <v>42</v>
      </c>
      <c r="D82" t="s">
        <v>43</v>
      </c>
    </row>
    <row r="83" spans="1:12">
      <c r="A83" t="s"/>
      <c r="B83" t="s">
        <v>8</v>
      </c>
      <c r="C83" t="s">
        <v>9</v>
      </c>
      <c r="D83" t="s">
        <v>10</v>
      </c>
      <c r="E83" t="s">
        <v>11</v>
      </c>
      <c r="F83" t="s">
        <v>8</v>
      </c>
      <c r="G83" t="s">
        <v>9</v>
      </c>
      <c r="H83" t="s">
        <v>10</v>
      </c>
      <c r="I83" t="s">
        <v>12</v>
      </c>
      <c r="J83" t="s">
        <v>13</v>
      </c>
      <c r="K83" t="s">
        <v>14</v>
      </c>
      <c r="L83" t="s">
        <v>15</v>
      </c>
    </row>
    <row r="84" spans="1:12">
      <c r="A84" t="s">
        <v>16</v>
      </c>
      <c r="B84" t="n">
        <v>8598325</v>
      </c>
      <c r="C84" t="n">
        <v>4672421</v>
      </c>
      <c r="D84" t="n">
        <v>1519119</v>
      </c>
      <c r="E84">
        <f>sum(B84:D84)</f>
        <v/>
      </c>
      <c r="F84">
        <f>B84/E84</f>
        <v/>
      </c>
      <c r="G84">
        <f>C84/E84</f>
        <v/>
      </c>
      <c r="H84">
        <f>D84/E84</f>
        <v/>
      </c>
      <c r="I84">
        <f>G84+H84*2</f>
        <v/>
      </c>
      <c r="J84">
        <f>average(I84:I85)</f>
        <v/>
      </c>
    </row>
    <row r="85" spans="1:12">
      <c r="A85" t="s">
        <v>17</v>
      </c>
      <c r="B85" t="n">
        <v>5153130</v>
      </c>
      <c r="C85" t="n">
        <v>2912919</v>
      </c>
      <c r="D85" t="n">
        <v>774356</v>
      </c>
      <c r="E85">
        <f>sum(B85:D85)</f>
        <v/>
      </c>
      <c r="F85">
        <f>B85/E85</f>
        <v/>
      </c>
      <c r="G85">
        <f>C85/E85</f>
        <v/>
      </c>
      <c r="H85">
        <f>D85/E85</f>
        <v/>
      </c>
      <c r="I85">
        <f>G85+H85*2</f>
        <v/>
      </c>
    </row>
    <row r="86" spans="1:12">
      <c r="A86" t="s">
        <v>18</v>
      </c>
      <c r="B86" t="n">
        <v>11874240</v>
      </c>
      <c r="C86" t="n">
        <v>7694814</v>
      </c>
      <c r="D86" t="n">
        <v>3121459</v>
      </c>
      <c r="E86">
        <f>sum(B86:D86)</f>
        <v/>
      </c>
      <c r="F86">
        <f>B86/E86</f>
        <v/>
      </c>
      <c r="G86">
        <f>C86/E86</f>
        <v/>
      </c>
      <c r="H86">
        <f>D86/E86</f>
        <v/>
      </c>
      <c r="I86">
        <f>G86+H86*2</f>
        <v/>
      </c>
      <c r="J86">
        <f>I86-J84</f>
        <v/>
      </c>
      <c r="K86" t="n">
        <v>5</v>
      </c>
      <c r="L86">
        <f>J86/K86*100/23.03/8</f>
        <v/>
      </c>
    </row>
    <row r="87" spans="1:12">
      <c r="A87" t="s">
        <v>19</v>
      </c>
      <c r="B87" t="n">
        <v>9918680</v>
      </c>
      <c r="C87" t="n">
        <v>6560451</v>
      </c>
      <c r="D87" t="n">
        <v>2532205</v>
      </c>
      <c r="E87">
        <f>sum(B87:D87)</f>
        <v/>
      </c>
      <c r="F87">
        <f>B87/E87</f>
        <v/>
      </c>
      <c r="G87">
        <f>C87/E87</f>
        <v/>
      </c>
      <c r="H87">
        <f>D87/E87</f>
        <v/>
      </c>
      <c r="I87">
        <f>G87+H87*2</f>
        <v/>
      </c>
      <c r="J87">
        <f>I87-J84</f>
        <v/>
      </c>
      <c r="K87" t="n">
        <v>5</v>
      </c>
      <c r="L87">
        <f>J87/K87*100/23.03/8</f>
        <v/>
      </c>
    </row>
    <row r="88" spans="1:12">
      <c r="A88" t="s">
        <v>20</v>
      </c>
      <c r="B88" t="n">
        <v>7413861</v>
      </c>
      <c r="C88" t="n">
        <v>6383822</v>
      </c>
      <c r="D88" t="n">
        <v>3678384</v>
      </c>
      <c r="E88">
        <f>sum(B88:D88)</f>
        <v/>
      </c>
      <c r="F88">
        <f>B88/E88</f>
        <v/>
      </c>
      <c r="G88">
        <f>C88/E88</f>
        <v/>
      </c>
      <c r="H88">
        <f>D88/E88</f>
        <v/>
      </c>
      <c r="I88">
        <f>G88+H88*2</f>
        <v/>
      </c>
      <c r="J88">
        <f>I88-J84</f>
        <v/>
      </c>
      <c r="K88" t="n">
        <v>5</v>
      </c>
      <c r="L88">
        <f>J88/K88*100/23.03/24</f>
        <v/>
      </c>
    </row>
    <row r="89" spans="1:12">
      <c r="A89" t="s">
        <v>21</v>
      </c>
      <c r="B89" t="n">
        <v>4507906</v>
      </c>
      <c r="C89" t="n">
        <v>4019094</v>
      </c>
      <c r="D89" t="n">
        <v>2200219</v>
      </c>
      <c r="E89">
        <f>sum(B89:D89)</f>
        <v/>
      </c>
      <c r="F89">
        <f>B89/E89</f>
        <v/>
      </c>
      <c r="G89">
        <f>C89/E89</f>
        <v/>
      </c>
      <c r="H89">
        <f>D89/E89</f>
        <v/>
      </c>
      <c r="I89">
        <f>G89+H89*2</f>
        <v/>
      </c>
      <c r="J89">
        <f>I89-J84</f>
        <v/>
      </c>
      <c r="K89" t="n">
        <v>5</v>
      </c>
      <c r="L89">
        <f>J89/K89*100/23.03/24</f>
        <v/>
      </c>
    </row>
    <row r="90" spans="1:12">
      <c r="A90" t="s">
        <v>22</v>
      </c>
      <c r="B90" t="n">
        <v>10534830</v>
      </c>
      <c r="C90" t="n">
        <v>12385890</v>
      </c>
      <c r="D90" t="n">
        <v>8081548</v>
      </c>
      <c r="E90">
        <f>sum(B90:D90)</f>
        <v/>
      </c>
      <c r="F90">
        <f>B90/E90</f>
        <v/>
      </c>
      <c r="G90">
        <f>C90/E90</f>
        <v/>
      </c>
      <c r="H90">
        <f>D90/E90</f>
        <v/>
      </c>
      <c r="I90">
        <f>G90+H90*2</f>
        <v/>
      </c>
      <c r="J90">
        <f>I90-J84</f>
        <v/>
      </c>
      <c r="K90" t="n">
        <v>5</v>
      </c>
      <c r="L90">
        <f>J90/K90*100/23.03/48</f>
        <v/>
      </c>
    </row>
    <row r="91" spans="1:12">
      <c r="A91" t="s">
        <v>23</v>
      </c>
      <c r="B91" t="n">
        <v>5872481</v>
      </c>
      <c r="C91" t="n">
        <v>6712830</v>
      </c>
      <c r="D91" t="n">
        <v>4604424</v>
      </c>
      <c r="E91">
        <f>sum(B91:D91)</f>
        <v/>
      </c>
      <c r="F91">
        <f>B91/E91</f>
        <v/>
      </c>
      <c r="G91">
        <f>C91/E91</f>
        <v/>
      </c>
      <c r="H91">
        <f>D91/E91</f>
        <v/>
      </c>
      <c r="I91">
        <f>G91+H91*2</f>
        <v/>
      </c>
      <c r="J91">
        <f>I91-J84</f>
        <v/>
      </c>
      <c r="K91" t="n">
        <v>5</v>
      </c>
      <c r="L91">
        <f>J91/K91*100/23.03/48</f>
        <v/>
      </c>
    </row>
    <row r="92" spans="1:12">
      <c r="A92" t="s">
        <v>24</v>
      </c>
      <c r="B92" t="n">
        <v>12918700</v>
      </c>
      <c r="C92" t="n">
        <v>17663990</v>
      </c>
      <c r="D92" t="n">
        <v>12279490</v>
      </c>
      <c r="E92">
        <f>sum(B92:D92)</f>
        <v/>
      </c>
      <c r="F92">
        <f>B92/E92</f>
        <v/>
      </c>
      <c r="G92">
        <f>C92/E92</f>
        <v/>
      </c>
      <c r="H92">
        <f>D92/E92</f>
        <v/>
      </c>
      <c r="I92">
        <f>G92+H92*2</f>
        <v/>
      </c>
      <c r="J92">
        <f>I92-J84</f>
        <v/>
      </c>
      <c r="K92" t="n">
        <v>5</v>
      </c>
      <c r="L92">
        <f>J92/K92*100/23.03/96</f>
        <v/>
      </c>
    </row>
    <row r="93" spans="1:12">
      <c r="A93" t="s">
        <v>25</v>
      </c>
      <c r="B93" t="n">
        <v>13070270</v>
      </c>
      <c r="C93" t="n">
        <v>17892310</v>
      </c>
      <c r="D93" t="n">
        <v>12317590</v>
      </c>
      <c r="E93">
        <f>sum(B93:D93)</f>
        <v/>
      </c>
      <c r="F93">
        <f>B93/E93</f>
        <v/>
      </c>
      <c r="G93">
        <f>C93/E93</f>
        <v/>
      </c>
      <c r="H93">
        <f>D93/E93</f>
        <v/>
      </c>
      <c r="I93">
        <f>G93+H93*2</f>
        <v/>
      </c>
      <c r="J93">
        <f>I93-J84</f>
        <v/>
      </c>
      <c r="K93" t="n">
        <v>5</v>
      </c>
      <c r="L93">
        <f>J93/K93*100/23.03/96</f>
        <v/>
      </c>
    </row>
    <row r="94" spans="1:12">
      <c r="A94" t="s">
        <v>26</v>
      </c>
      <c r="B94" t="n">
        <v>0</v>
      </c>
      <c r="C94" t="n">
        <v>0</v>
      </c>
      <c r="D94" t="n">
        <v>0</v>
      </c>
      <c r="E94">
        <f>sum(B94:D94)</f>
        <v/>
      </c>
      <c r="F94">
        <f>B94/E94</f>
        <v/>
      </c>
      <c r="G94">
        <f>C94/E94</f>
        <v/>
      </c>
      <c r="H94">
        <f>D94/E94</f>
        <v/>
      </c>
      <c r="I94">
        <f>G94+H94*2</f>
        <v/>
      </c>
      <c r="J94">
        <f>I94-J84</f>
        <v/>
      </c>
      <c r="K94" t="n">
        <v>5</v>
      </c>
      <c r="L94">
        <f>J94/K94*100/23.03/168</f>
        <v/>
      </c>
    </row>
    <row r="95" spans="1:12">
      <c r="A95" t="s">
        <v>27</v>
      </c>
      <c r="B95" t="n">
        <v>4328947</v>
      </c>
      <c r="C95" t="n">
        <v>5750100</v>
      </c>
      <c r="D95" t="n">
        <v>4308142</v>
      </c>
      <c r="E95">
        <f>sum(B95:D95)</f>
        <v/>
      </c>
      <c r="F95">
        <f>B95/E95</f>
        <v/>
      </c>
      <c r="G95">
        <f>C95/E95</f>
        <v/>
      </c>
      <c r="H95">
        <f>D95/E95</f>
        <v/>
      </c>
      <c r="I95">
        <f>G95+H95*2</f>
        <v/>
      </c>
      <c r="J95">
        <f>I95-J84</f>
        <v/>
      </c>
      <c r="K95" t="n">
        <v>5</v>
      </c>
      <c r="L95">
        <f>J95/K95*100/23.03/168</f>
        <v/>
      </c>
    </row>
    <row r="96" spans="1:12">
      <c r="A96" t="s"/>
    </row>
    <row r="97" spans="1:12">
      <c r="A97" t="s">
        <v>0</v>
      </c>
      <c r="B97" t="s">
        <v>1</v>
      </c>
      <c r="C97" t="s">
        <v>2</v>
      </c>
      <c r="D97" t="s">
        <v>3</v>
      </c>
    </row>
    <row r="98" spans="1:12">
      <c r="A98" t="s">
        <v>44</v>
      </c>
      <c r="B98" t="s">
        <v>5</v>
      </c>
      <c r="C98" t="s">
        <v>45</v>
      </c>
      <c r="D98" t="s">
        <v>46</v>
      </c>
    </row>
    <row r="99" spans="1:12">
      <c r="A99" t="s"/>
      <c r="B99" t="s">
        <v>8</v>
      </c>
      <c r="C99" t="s">
        <v>9</v>
      </c>
      <c r="D99" t="s">
        <v>10</v>
      </c>
      <c r="E99" t="s">
        <v>11</v>
      </c>
      <c r="F99" t="s">
        <v>8</v>
      </c>
      <c r="G99" t="s">
        <v>9</v>
      </c>
      <c r="H99" t="s">
        <v>10</v>
      </c>
      <c r="I99" t="s">
        <v>12</v>
      </c>
      <c r="J99" t="s">
        <v>13</v>
      </c>
      <c r="K99" t="s">
        <v>14</v>
      </c>
      <c r="L99" t="s">
        <v>15</v>
      </c>
    </row>
    <row r="100" spans="1:12">
      <c r="A100" t="s">
        <v>16</v>
      </c>
      <c r="B100" t="n">
        <v>16246400</v>
      </c>
      <c r="C100" t="n">
        <v>10869790</v>
      </c>
      <c r="D100" t="n">
        <v>3900628</v>
      </c>
      <c r="E100">
        <f>sum(B100:D100)</f>
        <v/>
      </c>
      <c r="F100">
        <f>B100/E100</f>
        <v/>
      </c>
      <c r="G100">
        <f>C100/E100</f>
        <v/>
      </c>
      <c r="H100">
        <f>D100/E100</f>
        <v/>
      </c>
      <c r="I100">
        <f>G100+H100*2</f>
        <v/>
      </c>
      <c r="J100">
        <f>average(I100:I101)</f>
        <v/>
      </c>
    </row>
    <row r="101" spans="1:12">
      <c r="A101" t="s">
        <v>17</v>
      </c>
      <c r="B101" t="n">
        <v>14104130</v>
      </c>
      <c r="C101" t="n">
        <v>8558821</v>
      </c>
      <c r="D101" t="n">
        <v>3585598</v>
      </c>
      <c r="E101">
        <f>sum(B101:D101)</f>
        <v/>
      </c>
      <c r="F101">
        <f>B101/E101</f>
        <v/>
      </c>
      <c r="G101">
        <f>C101/E101</f>
        <v/>
      </c>
      <c r="H101">
        <f>D101/E101</f>
        <v/>
      </c>
      <c r="I101">
        <f>G101+H101*2</f>
        <v/>
      </c>
    </row>
    <row r="102" spans="1:12">
      <c r="A102" t="s">
        <v>18</v>
      </c>
      <c r="B102" t="n">
        <v>29779250</v>
      </c>
      <c r="C102" t="n">
        <v>21732600</v>
      </c>
      <c r="D102" t="n">
        <v>9373390</v>
      </c>
      <c r="E102">
        <f>sum(B102:D102)</f>
        <v/>
      </c>
      <c r="F102">
        <f>B102/E102</f>
        <v/>
      </c>
      <c r="G102">
        <f>C102/E102</f>
        <v/>
      </c>
      <c r="H102">
        <f>D102/E102</f>
        <v/>
      </c>
      <c r="I102">
        <f>G102+H102*2</f>
        <v/>
      </c>
      <c r="J102">
        <f>I102-J100</f>
        <v/>
      </c>
      <c r="K102" t="n">
        <v>5</v>
      </c>
      <c r="L102">
        <f>J102/K102*100/15.42/8</f>
        <v/>
      </c>
    </row>
    <row r="103" spans="1:12">
      <c r="A103" t="s">
        <v>19</v>
      </c>
      <c r="B103" t="n">
        <v>33405730</v>
      </c>
      <c r="C103" t="n">
        <v>25499760</v>
      </c>
      <c r="D103" t="n">
        <v>10991970</v>
      </c>
      <c r="E103">
        <f>sum(B103:D103)</f>
        <v/>
      </c>
      <c r="F103">
        <f>B103/E103</f>
        <v/>
      </c>
      <c r="G103">
        <f>C103/E103</f>
        <v/>
      </c>
      <c r="H103">
        <f>D103/E103</f>
        <v/>
      </c>
      <c r="I103">
        <f>G103+H103*2</f>
        <v/>
      </c>
      <c r="J103">
        <f>I103-J100</f>
        <v/>
      </c>
      <c r="K103" t="n">
        <v>5</v>
      </c>
      <c r="L103">
        <f>J103/K103*100/15.42/8</f>
        <v/>
      </c>
    </row>
    <row r="104" spans="1:12">
      <c r="A104" t="s">
        <v>20</v>
      </c>
      <c r="B104" t="n">
        <v>14052870</v>
      </c>
      <c r="C104" t="n">
        <v>13197740</v>
      </c>
      <c r="D104" t="n">
        <v>7089271</v>
      </c>
      <c r="E104">
        <f>sum(B104:D104)</f>
        <v/>
      </c>
      <c r="F104">
        <f>B104/E104</f>
        <v/>
      </c>
      <c r="G104">
        <f>C104/E104</f>
        <v/>
      </c>
      <c r="H104">
        <f>D104/E104</f>
        <v/>
      </c>
      <c r="I104">
        <f>G104+H104*2</f>
        <v/>
      </c>
      <c r="J104">
        <f>I104-J100</f>
        <v/>
      </c>
      <c r="K104" t="n">
        <v>5</v>
      </c>
      <c r="L104">
        <f>J104/K104*100/15.42/24</f>
        <v/>
      </c>
    </row>
    <row r="105" spans="1:12">
      <c r="A105" t="s">
        <v>21</v>
      </c>
      <c r="B105" t="n">
        <v>14353400</v>
      </c>
      <c r="C105" t="n">
        <v>13109620</v>
      </c>
      <c r="D105" t="n">
        <v>6979759</v>
      </c>
      <c r="E105">
        <f>sum(B105:D105)</f>
        <v/>
      </c>
      <c r="F105">
        <f>B105/E105</f>
        <v/>
      </c>
      <c r="G105">
        <f>C105/E105</f>
        <v/>
      </c>
      <c r="H105">
        <f>D105/E105</f>
        <v/>
      </c>
      <c r="I105">
        <f>G105+H105*2</f>
        <v/>
      </c>
      <c r="J105">
        <f>I105-J100</f>
        <v/>
      </c>
      <c r="K105" t="n">
        <v>5</v>
      </c>
      <c r="L105">
        <f>J105/K105*100/15.42/24</f>
        <v/>
      </c>
    </row>
    <row r="106" spans="1:12">
      <c r="A106" t="s">
        <v>22</v>
      </c>
      <c r="B106" t="n">
        <v>24734950</v>
      </c>
      <c r="C106" t="n">
        <v>27097900</v>
      </c>
      <c r="D106" t="n">
        <v>17141200</v>
      </c>
      <c r="E106">
        <f>sum(B106:D106)</f>
        <v/>
      </c>
      <c r="F106">
        <f>B106/E106</f>
        <v/>
      </c>
      <c r="G106">
        <f>C106/E106</f>
        <v/>
      </c>
      <c r="H106">
        <f>D106/E106</f>
        <v/>
      </c>
      <c r="I106">
        <f>G106+H106*2</f>
        <v/>
      </c>
      <c r="J106">
        <f>I106-J100</f>
        <v/>
      </c>
      <c r="K106" t="n">
        <v>5</v>
      </c>
      <c r="L106">
        <f>J106/K106*100/15.42/48</f>
        <v/>
      </c>
    </row>
    <row r="107" spans="1:12">
      <c r="A107" t="s">
        <v>23</v>
      </c>
      <c r="B107" t="n">
        <v>27200280</v>
      </c>
      <c r="C107" t="n">
        <v>31005370</v>
      </c>
      <c r="D107" t="n">
        <v>19198950</v>
      </c>
      <c r="E107">
        <f>sum(B107:D107)</f>
        <v/>
      </c>
      <c r="F107">
        <f>B107/E107</f>
        <v/>
      </c>
      <c r="G107">
        <f>C107/E107</f>
        <v/>
      </c>
      <c r="H107">
        <f>D107/E107</f>
        <v/>
      </c>
      <c r="I107">
        <f>G107+H107*2</f>
        <v/>
      </c>
      <c r="J107">
        <f>I107-J100</f>
        <v/>
      </c>
      <c r="K107" t="n">
        <v>5</v>
      </c>
      <c r="L107">
        <f>J107/K107*100/15.42/48</f>
        <v/>
      </c>
    </row>
    <row r="108" spans="1:12">
      <c r="A108" t="s">
        <v>24</v>
      </c>
      <c r="B108" t="n">
        <v>32335850</v>
      </c>
      <c r="C108" t="n">
        <v>41590650</v>
      </c>
      <c r="D108" t="n">
        <v>26868630</v>
      </c>
      <c r="E108">
        <f>sum(B108:D108)</f>
        <v/>
      </c>
      <c r="F108">
        <f>B108/E108</f>
        <v/>
      </c>
      <c r="G108">
        <f>C108/E108</f>
        <v/>
      </c>
      <c r="H108">
        <f>D108/E108</f>
        <v/>
      </c>
      <c r="I108">
        <f>G108+H108*2</f>
        <v/>
      </c>
      <c r="J108">
        <f>I108-J100</f>
        <v/>
      </c>
      <c r="K108" t="n">
        <v>5</v>
      </c>
      <c r="L108">
        <f>J108/K108*100/15.42/96</f>
        <v/>
      </c>
    </row>
    <row r="109" spans="1:12">
      <c r="A109" t="s">
        <v>25</v>
      </c>
      <c r="B109" t="n">
        <v>26990050</v>
      </c>
      <c r="C109" t="n">
        <v>33768620</v>
      </c>
      <c r="D109" t="n">
        <v>21499050</v>
      </c>
      <c r="E109">
        <f>sum(B109:D109)</f>
        <v/>
      </c>
      <c r="F109">
        <f>B109/E109</f>
        <v/>
      </c>
      <c r="G109">
        <f>C109/E109</f>
        <v/>
      </c>
      <c r="H109">
        <f>D109/E109</f>
        <v/>
      </c>
      <c r="I109">
        <f>G109+H109*2</f>
        <v/>
      </c>
      <c r="J109">
        <f>I109-J100</f>
        <v/>
      </c>
      <c r="K109" t="n">
        <v>5</v>
      </c>
      <c r="L109">
        <f>J109/K109*100/15.42/96</f>
        <v/>
      </c>
    </row>
    <row r="110" spans="1:12">
      <c r="A110" t="s">
        <v>26</v>
      </c>
      <c r="B110" t="n">
        <v>81191930</v>
      </c>
      <c r="C110" t="n">
        <v>106897300</v>
      </c>
      <c r="D110" t="n">
        <v>71779440</v>
      </c>
      <c r="E110">
        <f>sum(B110:D110)</f>
        <v/>
      </c>
      <c r="F110">
        <f>B110/E110</f>
        <v/>
      </c>
      <c r="G110">
        <f>C110/E110</f>
        <v/>
      </c>
      <c r="H110">
        <f>D110/E110</f>
        <v/>
      </c>
      <c r="I110">
        <f>G110+H110*2</f>
        <v/>
      </c>
      <c r="J110">
        <f>I110-J100</f>
        <v/>
      </c>
      <c r="K110" t="n">
        <v>5</v>
      </c>
      <c r="L110">
        <f>J110/K110*100/15.42/168</f>
        <v/>
      </c>
    </row>
    <row r="111" spans="1:12">
      <c r="A111" t="s">
        <v>27</v>
      </c>
      <c r="B111" t="n">
        <v>60926000</v>
      </c>
      <c r="C111" t="n">
        <v>78630150</v>
      </c>
      <c r="D111" t="n">
        <v>54111760</v>
      </c>
      <c r="E111">
        <f>sum(B111:D111)</f>
        <v/>
      </c>
      <c r="F111">
        <f>B111/E111</f>
        <v/>
      </c>
      <c r="G111">
        <f>C111/E111</f>
        <v/>
      </c>
      <c r="H111">
        <f>D111/E111</f>
        <v/>
      </c>
      <c r="I111">
        <f>G111+H111*2</f>
        <v/>
      </c>
      <c r="J111">
        <f>I111-J100</f>
        <v/>
      </c>
      <c r="K111" t="n">
        <v>5</v>
      </c>
      <c r="L111">
        <f>J111/K111*100/15.42/168</f>
        <v/>
      </c>
    </row>
    <row r="112" spans="1:12">
      <c r="A112" t="s"/>
    </row>
    <row r="113" spans="1:12">
      <c r="A113" t="s">
        <v>0</v>
      </c>
      <c r="B113" t="s">
        <v>1</v>
      </c>
      <c r="C113" t="s">
        <v>2</v>
      </c>
      <c r="D113" t="s">
        <v>3</v>
      </c>
    </row>
    <row r="114" spans="1:12">
      <c r="A114" t="s">
        <v>47</v>
      </c>
      <c r="B114" t="s">
        <v>48</v>
      </c>
      <c r="C114" t="s">
        <v>49</v>
      </c>
      <c r="D114" t="s">
        <v>40</v>
      </c>
    </row>
    <row r="115" spans="1:12">
      <c r="A115" t="s"/>
      <c r="B115" t="s">
        <v>8</v>
      </c>
      <c r="C115" t="s">
        <v>9</v>
      </c>
      <c r="D115" t="s">
        <v>10</v>
      </c>
      <c r="E115" t="s">
        <v>11</v>
      </c>
      <c r="F115" t="s">
        <v>8</v>
      </c>
      <c r="G115" t="s">
        <v>9</v>
      </c>
      <c r="H115" t="s">
        <v>10</v>
      </c>
      <c r="I115" t="s">
        <v>12</v>
      </c>
      <c r="J115" t="s">
        <v>13</v>
      </c>
      <c r="K115" t="s">
        <v>14</v>
      </c>
      <c r="L115" t="s">
        <v>15</v>
      </c>
    </row>
    <row r="116" spans="1:12">
      <c r="A116" t="s">
        <v>16</v>
      </c>
      <c r="B116" t="n">
        <v>40266200</v>
      </c>
      <c r="C116" t="n">
        <v>37080660</v>
      </c>
      <c r="D116" t="n">
        <v>22003170</v>
      </c>
      <c r="E116">
        <f>sum(B116:D116)</f>
        <v/>
      </c>
      <c r="F116">
        <f>B116/E116</f>
        <v/>
      </c>
      <c r="G116">
        <f>C116/E116</f>
        <v/>
      </c>
      <c r="H116">
        <f>D116/E116</f>
        <v/>
      </c>
      <c r="I116">
        <f>G116+H116*2</f>
        <v/>
      </c>
      <c r="J116">
        <f>average(I116:I117)</f>
        <v/>
      </c>
    </row>
    <row r="117" spans="1:12">
      <c r="A117" t="s">
        <v>17</v>
      </c>
      <c r="B117" t="n">
        <v>48772660</v>
      </c>
      <c r="C117" t="n">
        <v>47007520</v>
      </c>
      <c r="D117" t="n">
        <v>26613950</v>
      </c>
      <c r="E117">
        <f>sum(B117:D117)</f>
        <v/>
      </c>
      <c r="F117">
        <f>B117/E117</f>
        <v/>
      </c>
      <c r="G117">
        <f>C117/E117</f>
        <v/>
      </c>
      <c r="H117">
        <f>D117/E117</f>
        <v/>
      </c>
      <c r="I117">
        <f>G117+H117*2</f>
        <v/>
      </c>
    </row>
    <row r="118" spans="1:12">
      <c r="A118" t="s">
        <v>18</v>
      </c>
      <c r="B118" t="n">
        <v>85192400</v>
      </c>
      <c r="C118" t="n">
        <v>93296660</v>
      </c>
      <c r="D118" t="n">
        <v>59312880</v>
      </c>
      <c r="E118">
        <f>sum(B118:D118)</f>
        <v/>
      </c>
      <c r="F118">
        <f>B118/E118</f>
        <v/>
      </c>
      <c r="G118">
        <f>C118/E118</f>
        <v/>
      </c>
      <c r="H118">
        <f>D118/E118</f>
        <v/>
      </c>
      <c r="I118">
        <f>G118+H118*2</f>
        <v/>
      </c>
      <c r="J118">
        <f>I118-J116</f>
        <v/>
      </c>
      <c r="K118" t="n">
        <v>5</v>
      </c>
      <c r="L118">
        <f>J118/K118*100/30.35/8</f>
        <v/>
      </c>
    </row>
    <row r="119" spans="1:12">
      <c r="A119" t="s">
        <v>19</v>
      </c>
      <c r="B119" t="n">
        <v>101097000</v>
      </c>
      <c r="C119" t="n">
        <v>107818600</v>
      </c>
      <c r="D119" t="n">
        <v>70543940</v>
      </c>
      <c r="E119">
        <f>sum(B119:D119)</f>
        <v/>
      </c>
      <c r="F119">
        <f>B119/E119</f>
        <v/>
      </c>
      <c r="G119">
        <f>C119/E119</f>
        <v/>
      </c>
      <c r="H119">
        <f>D119/E119</f>
        <v/>
      </c>
      <c r="I119">
        <f>G119+H119*2</f>
        <v/>
      </c>
      <c r="J119">
        <f>I119-J116</f>
        <v/>
      </c>
      <c r="K119" t="n">
        <v>5</v>
      </c>
      <c r="L119">
        <f>J119/K119*100/30.35/8</f>
        <v/>
      </c>
    </row>
    <row r="120" spans="1:12">
      <c r="A120" t="s">
        <v>20</v>
      </c>
      <c r="B120" t="n">
        <v>27796710</v>
      </c>
      <c r="C120" t="n">
        <v>35114430</v>
      </c>
      <c r="D120" t="n">
        <v>27666640</v>
      </c>
      <c r="E120">
        <f>sum(B120:D120)</f>
        <v/>
      </c>
      <c r="F120">
        <f>B120/E120</f>
        <v/>
      </c>
      <c r="G120">
        <f>C120/E120</f>
        <v/>
      </c>
      <c r="H120">
        <f>D120/E120</f>
        <v/>
      </c>
      <c r="I120">
        <f>G120+H120*2</f>
        <v/>
      </c>
      <c r="J120">
        <f>I120-J116</f>
        <v/>
      </c>
      <c r="K120" t="n">
        <v>5</v>
      </c>
      <c r="L120">
        <f>J120/K120*100/30.35/24</f>
        <v/>
      </c>
    </row>
    <row r="121" spans="1:12">
      <c r="A121" t="s">
        <v>21</v>
      </c>
      <c r="B121" t="n">
        <v>27616200</v>
      </c>
      <c r="C121" t="n">
        <v>34768730</v>
      </c>
      <c r="D121" t="n">
        <v>28527230</v>
      </c>
      <c r="E121">
        <f>sum(B121:D121)</f>
        <v/>
      </c>
      <c r="F121">
        <f>B121/E121</f>
        <v/>
      </c>
      <c r="G121">
        <f>C121/E121</f>
        <v/>
      </c>
      <c r="H121">
        <f>D121/E121</f>
        <v/>
      </c>
      <c r="I121">
        <f>G121+H121*2</f>
        <v/>
      </c>
      <c r="J121">
        <f>I121-J116</f>
        <v/>
      </c>
      <c r="K121" t="n">
        <v>5</v>
      </c>
      <c r="L121">
        <f>J121/K121*100/30.35/24</f>
        <v/>
      </c>
    </row>
    <row r="122" spans="1:12">
      <c r="A122" t="s">
        <v>22</v>
      </c>
      <c r="B122" t="n">
        <v>63639610</v>
      </c>
      <c r="C122" t="n">
        <v>106996400</v>
      </c>
      <c r="D122" t="n">
        <v>99309580</v>
      </c>
      <c r="E122">
        <f>sum(B122:D122)</f>
        <v/>
      </c>
      <c r="F122">
        <f>B122/E122</f>
        <v/>
      </c>
      <c r="G122">
        <f>C122/E122</f>
        <v/>
      </c>
      <c r="H122">
        <f>D122/E122</f>
        <v/>
      </c>
      <c r="I122">
        <f>G122+H122*2</f>
        <v/>
      </c>
      <c r="J122">
        <f>I122-J116</f>
        <v/>
      </c>
      <c r="K122" t="n">
        <v>5</v>
      </c>
      <c r="L122">
        <f>J122/K122*100/30.35/48</f>
        <v/>
      </c>
    </row>
    <row r="123" spans="1:12">
      <c r="A123" t="s">
        <v>23</v>
      </c>
      <c r="B123" t="n">
        <v>75182850</v>
      </c>
      <c r="C123" t="n">
        <v>125149400</v>
      </c>
      <c r="D123" t="n">
        <v>114831600</v>
      </c>
      <c r="E123">
        <f>sum(B123:D123)</f>
        <v/>
      </c>
      <c r="F123">
        <f>B123/E123</f>
        <v/>
      </c>
      <c r="G123">
        <f>C123/E123</f>
        <v/>
      </c>
      <c r="H123">
        <f>D123/E123</f>
        <v/>
      </c>
      <c r="I123">
        <f>G123+H123*2</f>
        <v/>
      </c>
      <c r="J123">
        <f>I123-J116</f>
        <v/>
      </c>
      <c r="K123" t="n">
        <v>5</v>
      </c>
      <c r="L123">
        <f>J123/K123*100/30.35/48</f>
        <v/>
      </c>
    </row>
    <row r="124" spans="1:12">
      <c r="A124" t="s">
        <v>24</v>
      </c>
      <c r="B124" t="n">
        <v>65943080</v>
      </c>
      <c r="C124" t="n">
        <v>122474500</v>
      </c>
      <c r="D124" t="n">
        <v>123804700</v>
      </c>
      <c r="E124">
        <f>sum(B124:D124)</f>
        <v/>
      </c>
      <c r="F124">
        <f>B124/E124</f>
        <v/>
      </c>
      <c r="G124">
        <f>C124/E124</f>
        <v/>
      </c>
      <c r="H124">
        <f>D124/E124</f>
        <v/>
      </c>
      <c r="I124">
        <f>G124+H124*2</f>
        <v/>
      </c>
      <c r="J124">
        <f>I124-J116</f>
        <v/>
      </c>
      <c r="K124" t="n">
        <v>5</v>
      </c>
      <c r="L124">
        <f>J124/K124*100/30.35/96</f>
        <v/>
      </c>
    </row>
    <row r="125" spans="1:12">
      <c r="A125" t="s">
        <v>25</v>
      </c>
      <c r="B125" t="n">
        <v>69570140</v>
      </c>
      <c r="C125" t="n">
        <v>127567100</v>
      </c>
      <c r="D125" t="n">
        <v>128537700</v>
      </c>
      <c r="E125">
        <f>sum(B125:D125)</f>
        <v/>
      </c>
      <c r="F125">
        <f>B125/E125</f>
        <v/>
      </c>
      <c r="G125">
        <f>C125/E125</f>
        <v/>
      </c>
      <c r="H125">
        <f>D125/E125</f>
        <v/>
      </c>
      <c r="I125">
        <f>G125+H125*2</f>
        <v/>
      </c>
      <c r="J125">
        <f>I125-J116</f>
        <v/>
      </c>
      <c r="K125" t="n">
        <v>5</v>
      </c>
      <c r="L125">
        <f>J125/K125*100/30.35/96</f>
        <v/>
      </c>
    </row>
    <row r="126" spans="1:12">
      <c r="A126" t="s">
        <v>26</v>
      </c>
      <c r="B126" t="n">
        <v>232035700</v>
      </c>
      <c r="C126" t="n">
        <v>464238500</v>
      </c>
      <c r="D126" t="n">
        <v>475077800</v>
      </c>
      <c r="E126">
        <f>sum(B126:D126)</f>
        <v/>
      </c>
      <c r="F126">
        <f>B126/E126</f>
        <v/>
      </c>
      <c r="G126">
        <f>C126/E126</f>
        <v/>
      </c>
      <c r="H126">
        <f>D126/E126</f>
        <v/>
      </c>
      <c r="I126">
        <f>G126+H126*2</f>
        <v/>
      </c>
      <c r="J126">
        <f>I126-J116</f>
        <v/>
      </c>
      <c r="K126" t="n">
        <v>5</v>
      </c>
      <c r="L126">
        <f>J126/K126*100/30.35/168</f>
        <v/>
      </c>
    </row>
    <row r="127" spans="1:12">
      <c r="A127" t="s">
        <v>27</v>
      </c>
      <c r="B127" t="n">
        <v>153591700</v>
      </c>
      <c r="C127" t="n">
        <v>304020000</v>
      </c>
      <c r="D127" t="n">
        <v>307588900</v>
      </c>
      <c r="E127">
        <f>sum(B127:D127)</f>
        <v/>
      </c>
      <c r="F127">
        <f>B127/E127</f>
        <v/>
      </c>
      <c r="G127">
        <f>C127/E127</f>
        <v/>
      </c>
      <c r="H127">
        <f>D127/E127</f>
        <v/>
      </c>
      <c r="I127">
        <f>G127+H127*2</f>
        <v/>
      </c>
      <c r="J127">
        <f>I127-J116</f>
        <v/>
      </c>
      <c r="K127" t="n">
        <v>5</v>
      </c>
      <c r="L127">
        <f>J127/K127*100/30.35/168</f>
        <v/>
      </c>
    </row>
    <row r="128" spans="1:12">
      <c r="A12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2018-07-21T13:48:09Z</dcterms:created>
  <dcterms:modified xsi:type="dcterms:W3CDTF">2018-07-21T13:48:09Z</dcterms:modified>
</cp:coreProperties>
</file>