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S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<sst xmlns="http://schemas.openxmlformats.org/spreadsheetml/2006/main" uniqueCount="33">
  <si>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Peptide</t>
  </si>
  <si>
    <t>Charge</t>
  </si>
  <si>
    <t>m/z</t>
  </si>
  <si>
    <t>N</t>
  </si>
  <si>
    <t>VKDASEVVTPR5</t>
  </si>
  <si>
    <t>2</t>
  </si>
  <si>
    <t>600.83276</t>
  </si>
  <si>
    <t>20.89</t>
  </si>
  <si>
    <t>M0</t>
  </si>
  <si>
    <t>M1</t>
  </si>
  <si>
    <t>MPE M1</t>
  </si>
  <si>
    <t>Net Lab</t>
  </si>
  <si>
    <t>BWE</t>
  </si>
  <si>
    <t>k /hr</t>
  </si>
  <si>
    <t>HT16_0a_38</t>
  </si>
  <si>
    <t>HT16_0b_839</t>
  </si>
  <si>
    <t>HT16_8a_840</t>
  </si>
  <si>
    <t>HT16_8b_841</t>
  </si>
  <si>
    <t>HT16_24a_38</t>
  </si>
  <si>
    <t>HT16_24b_38</t>
  </si>
  <si>
    <t>HT16_48a_38</t>
  </si>
  <si>
    <t>HT16_48b_38</t>
  </si>
  <si>
    <t>HT16_96a_38</t>
  </si>
  <si>
    <t>HT16_96b_38</t>
  </si>
  <si>
    <t>HT16_168a_38</t>
  </si>
  <si>
    <t>HT16_168b_38</t>
  </si>
  <si>
    <t>STGSWSDLQTR6</t>
  </si>
  <si>
    <t>619.29401</t>
  </si>
  <si>
    <t>20.24</t>
  </si>
  <si>
    <t>TcRSTGSWSDLQTR7</t>
  </si>
  <si>
    <t>3</t>
  </si>
  <si>
    <t>552.25824</t>
  </si>
  <si>
    <t>25.49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</si>
</sst>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 t="s">
        <v>5</v>
      </c>
      <c r="C2" t="s">
        <v>6</v>
      </c>
      <c r="D2" t="s">
        <v>7</v>
      </c>
    </row>
    <row r="3" spans="1:7">
      <c r="A3" t="s"/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n">
        <v>14101300</v>
      </c>
      <c r="C4" t="n">
        <v>8813767</v>
      </c>
      <c r="D4">
        <f>if(and(B4&gt;0,C4&gt;0),C4/(B4+C4),"")</f>
        <v/>
      </c>
      <c r="E4">
        <f>average(D4:D5)</f>
        <v/>
      </c>
    </row>
    <row r="5" spans="1:7">
      <c r="A5" t="s">
        <v>15</v>
      </c>
      <c r="B5" t="n">
        <v>8970565</v>
      </c>
      <c r="C5" t="n">
        <v>5458813</v>
      </c>
      <c r="D5">
        <f>if(and(B5&gt;0,C5&gt;0),C5/(B5+C5),"")</f>
        <v/>
      </c>
    </row>
    <row r="6" spans="1:7">
      <c r="A6" t="s">
        <v>16</v>
      </c>
      <c r="B6" t="n">
        <v>9865195</v>
      </c>
      <c r="C6" t="n">
        <v>8041055</v>
      </c>
      <c r="D6">
        <f>if(and(B6&gt;0,C6&gt;0),C6/(B6+C6),"")</f>
        <v/>
      </c>
      <c r="E6">
        <f>D6-E4</f>
        <v/>
      </c>
      <c r="F6" t="n">
        <v>0.05</v>
      </c>
      <c r="G6">
        <f>E6/F6*100/20.89/8</f>
        <v/>
      </c>
    </row>
    <row r="7" spans="1:7">
      <c r="A7" t="s">
        <v>17</v>
      </c>
      <c r="B7" t="n">
        <v>8781320</v>
      </c>
      <c r="C7" t="n">
        <v>7444061</v>
      </c>
      <c r="D7">
        <f>if(and(B7&gt;0,C7&gt;0),C7/(B7+C7),"")</f>
        <v/>
      </c>
      <c r="E7">
        <f>D7-E4</f>
        <v/>
      </c>
      <c r="F7" t="n">
        <v>0.05</v>
      </c>
      <c r="G7">
        <f>E7/F7*100/20.89/8</f>
        <v/>
      </c>
    </row>
    <row r="8" spans="1:7">
      <c r="A8" t="s">
        <v>18</v>
      </c>
      <c r="B8" t="n">
        <v>7159638</v>
      </c>
      <c r="C8" t="n">
        <v>7708726</v>
      </c>
      <c r="D8">
        <f>if(and(B8&gt;0,C8&gt;0),C8/(B8+C8),"")</f>
        <v/>
      </c>
      <c r="E8">
        <f>D8-E4</f>
        <v/>
      </c>
      <c r="F8" t="n">
        <v>0.05</v>
      </c>
      <c r="G8">
        <f>E8/F8*100/20.89/24</f>
        <v/>
      </c>
    </row>
    <row r="9" spans="1:7">
      <c r="A9" t="s">
        <v>19</v>
      </c>
      <c r="B9" t="n">
        <v>4994575</v>
      </c>
      <c r="C9" t="n">
        <v>5858340</v>
      </c>
      <c r="D9">
        <f>if(and(B9&gt;0,C9&gt;0),C9/(B9+C9),"")</f>
        <v/>
      </c>
      <c r="E9">
        <f>D9-E4</f>
        <v/>
      </c>
      <c r="F9" t="n">
        <v>0.05</v>
      </c>
      <c r="G9">
        <f>E9/F9*100/20.89/24</f>
        <v/>
      </c>
    </row>
    <row r="10" spans="1:7">
      <c r="A10" t="s">
        <v>20</v>
      </c>
      <c r="B10" t="n">
        <v>5791280</v>
      </c>
      <c r="C10" t="n">
        <v>7691460</v>
      </c>
      <c r="D10">
        <f>if(and(B10&gt;0,C10&gt;0),C10/(B10+C10),"")</f>
        <v/>
      </c>
      <c r="E10">
        <f>D10-E4</f>
        <v/>
      </c>
      <c r="F10" t="n">
        <v>0.05</v>
      </c>
      <c r="G10">
        <f>E10/F10*100/20.89/48</f>
        <v/>
      </c>
    </row>
    <row r="11" spans="1:7">
      <c r="A11" t="s">
        <v>21</v>
      </c>
      <c r="B11" t="n">
        <v>3476987</v>
      </c>
      <c r="C11" t="n">
        <v>4638301</v>
      </c>
      <c r="D11">
        <f>if(and(B11&gt;0,C11&gt;0),C11/(B11+C11),"")</f>
        <v/>
      </c>
      <c r="E11">
        <f>D11-E4</f>
        <v/>
      </c>
      <c r="F11" t="n">
        <v>0.05</v>
      </c>
      <c r="G11">
        <f>E11/F11*100/20.89/48</f>
        <v/>
      </c>
    </row>
    <row r="12" spans="1:7">
      <c r="A12" t="s">
        <v>22</v>
      </c>
      <c r="B12" t="n">
        <v>5443420</v>
      </c>
      <c r="C12" t="n">
        <v>7308244</v>
      </c>
      <c r="D12">
        <f>if(and(B12&gt;0,C12&gt;0),C12/(B12+C12),"")</f>
        <v/>
      </c>
      <c r="E12">
        <f>D12-E4</f>
        <v/>
      </c>
      <c r="F12" t="n">
        <v>0.05</v>
      </c>
      <c r="G12">
        <f>E12/F12*100/20.89/96</f>
        <v/>
      </c>
    </row>
    <row r="13" spans="1:7">
      <c r="A13" t="s">
        <v>23</v>
      </c>
      <c r="B13" t="n">
        <v>5489277</v>
      </c>
      <c r="C13" t="n">
        <v>6913446</v>
      </c>
      <c r="D13">
        <f>if(and(B13&gt;0,C13&gt;0),C13/(B13+C13),"")</f>
        <v/>
      </c>
      <c r="E13">
        <f>D13-E4</f>
        <v/>
      </c>
      <c r="F13" t="n">
        <v>0.05</v>
      </c>
      <c r="G13">
        <f>E13/F13*100/20.89/96</f>
        <v/>
      </c>
    </row>
    <row r="14" spans="1:7">
      <c r="A14" t="s">
        <v>24</v>
      </c>
      <c r="B14" t="n">
        <v>0</v>
      </c>
      <c r="C14" t="n">
        <v>0</v>
      </c>
      <c r="D14">
        <f>if(and(B14&gt;0,C14&gt;0),C14/(B14+C14),"")</f>
        <v/>
      </c>
      <c r="E14">
        <f>D14-E4</f>
        <v/>
      </c>
      <c r="F14" t="n">
        <v>0.05</v>
      </c>
      <c r="G14">
        <f>E14/F14*100/20.89/168</f>
        <v/>
      </c>
    </row>
    <row r="15" spans="1:7">
      <c r="A15" t="s">
        <v>25</v>
      </c>
      <c r="B15" t="n">
        <v>1804385</v>
      </c>
      <c r="C15" t="n">
        <v>2575893</v>
      </c>
      <c r="D15">
        <f>if(and(B15&gt;0,C15&gt;0),C15/(B15+C15),"")</f>
        <v/>
      </c>
      <c r="E15">
        <f>D15-E4</f>
        <v/>
      </c>
      <c r="F15" t="n">
        <v>0.05</v>
      </c>
      <c r="G15">
        <f>E15/F15*100/20.89/168</f>
        <v/>
      </c>
    </row>
    <row r="16" spans="1:7">
      <c r="A16" t="s"/>
    </row>
    <row r="17" spans="1:7">
      <c r="A17" t="s">
        <v>0</v>
      </c>
      <c r="B17" t="s">
        <v>1</v>
      </c>
      <c r="C17" t="s">
        <v>2</v>
      </c>
      <c r="D17" t="s">
        <v>3</v>
      </c>
    </row>
    <row r="18" spans="1:7">
      <c r="A18" t="s">
        <v>26</v>
      </c>
      <c r="B18" t="s">
        <v>5</v>
      </c>
      <c r="C18" t="s">
        <v>27</v>
      </c>
      <c r="D18" t="s">
        <v>28</v>
      </c>
    </row>
    <row r="19" spans="1:7">
      <c r="A19" t="s"/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</row>
    <row r="20" spans="1:7">
      <c r="A20" t="s">
        <v>14</v>
      </c>
      <c r="B20" t="n">
        <v>66440580</v>
      </c>
      <c r="C20" t="n">
        <v>40783770</v>
      </c>
      <c r="D20">
        <f>if(and(B20&gt;0,C20&gt;0),C20/(B20+C20),"")</f>
        <v/>
      </c>
      <c r="E20">
        <f>average(D20:D21)</f>
        <v/>
      </c>
    </row>
    <row r="21" spans="1:7">
      <c r="A21" t="s">
        <v>15</v>
      </c>
      <c r="B21" t="n">
        <v>62808870</v>
      </c>
      <c r="C21" t="n">
        <v>38782640</v>
      </c>
      <c r="D21">
        <f>if(and(B21&gt;0,C21&gt;0),C21/(B21+C21),"")</f>
        <v/>
      </c>
    </row>
    <row r="22" spans="1:7">
      <c r="A22" t="s">
        <v>16</v>
      </c>
      <c r="B22" t="n">
        <v>58289000</v>
      </c>
      <c r="C22" t="n">
        <v>48747930</v>
      </c>
      <c r="D22">
        <f>if(and(B22&gt;0,C22&gt;0),C22/(B22+C22),"")</f>
        <v/>
      </c>
      <c r="E22">
        <f>D22-E20</f>
        <v/>
      </c>
      <c r="F22" t="n">
        <v>0.05</v>
      </c>
      <c r="G22">
        <f>E22/F22*100/20.24/8</f>
        <v/>
      </c>
    </row>
    <row r="23" spans="1:7">
      <c r="A23" t="s">
        <v>17</v>
      </c>
      <c r="B23" t="n">
        <v>44479500</v>
      </c>
      <c r="C23" t="n">
        <v>35966200</v>
      </c>
      <c r="D23">
        <f>if(and(B23&gt;0,C23&gt;0),C23/(B23+C23),"")</f>
        <v/>
      </c>
      <c r="E23">
        <f>D23-E20</f>
        <v/>
      </c>
      <c r="F23" t="n">
        <v>0.05</v>
      </c>
      <c r="G23">
        <f>E23/F23*100/20.24/8</f>
        <v/>
      </c>
    </row>
    <row r="24" spans="1:7">
      <c r="A24" t="s">
        <v>18</v>
      </c>
      <c r="B24" t="n">
        <v>35669590</v>
      </c>
      <c r="C24" t="n">
        <v>37972890</v>
      </c>
      <c r="D24">
        <f>if(and(B24&gt;0,C24&gt;0),C24/(B24+C24),"")</f>
        <v/>
      </c>
      <c r="E24">
        <f>D24-E20</f>
        <v/>
      </c>
      <c r="F24" t="n">
        <v>0.05</v>
      </c>
      <c r="G24">
        <f>E24/F24*100/20.24/24</f>
        <v/>
      </c>
    </row>
    <row r="25" spans="1:7">
      <c r="A25" t="s">
        <v>19</v>
      </c>
      <c r="B25" t="n">
        <v>31260660</v>
      </c>
      <c r="C25" t="n">
        <v>33388920</v>
      </c>
      <c r="D25">
        <f>if(and(B25&gt;0,C25&gt;0),C25/(B25+C25),"")</f>
        <v/>
      </c>
      <c r="E25">
        <f>D25-E20</f>
        <v/>
      </c>
      <c r="F25" t="n">
        <v>0.05</v>
      </c>
      <c r="G25">
        <f>E25/F25*100/20.24/24</f>
        <v/>
      </c>
    </row>
    <row r="26" spans="1:7">
      <c r="A26" t="s">
        <v>20</v>
      </c>
      <c r="B26" t="n">
        <v>35468170</v>
      </c>
      <c r="C26" t="n">
        <v>45185940</v>
      </c>
      <c r="D26">
        <f>if(and(B26&gt;0,C26&gt;0),C26/(B26+C26),"")</f>
        <v/>
      </c>
      <c r="E26">
        <f>D26-E20</f>
        <v/>
      </c>
      <c r="F26" t="n">
        <v>0.05</v>
      </c>
      <c r="G26">
        <f>E26/F26*100/20.24/48</f>
        <v/>
      </c>
    </row>
    <row r="27" spans="1:7">
      <c r="A27" t="s">
        <v>21</v>
      </c>
      <c r="B27" t="n">
        <v>38225700</v>
      </c>
      <c r="C27" t="n">
        <v>48453580</v>
      </c>
      <c r="D27">
        <f>if(and(B27&gt;0,C27&gt;0),C27/(B27+C27),"")</f>
        <v/>
      </c>
      <c r="E27">
        <f>D27-E20</f>
        <v/>
      </c>
      <c r="F27" t="n">
        <v>0.05</v>
      </c>
      <c r="G27">
        <f>E27/F27*100/20.24/48</f>
        <v/>
      </c>
    </row>
    <row r="28" spans="1:7">
      <c r="A28" t="s">
        <v>22</v>
      </c>
      <c r="B28" t="n">
        <v>32793400</v>
      </c>
      <c r="C28" t="n">
        <v>43928500</v>
      </c>
      <c r="D28">
        <f>if(and(B28&gt;0,C28&gt;0),C28/(B28+C28),"")</f>
        <v/>
      </c>
      <c r="E28">
        <f>D28-E20</f>
        <v/>
      </c>
      <c r="F28" t="n">
        <v>0.05</v>
      </c>
      <c r="G28">
        <f>E28/F28*100/20.24/96</f>
        <v/>
      </c>
    </row>
    <row r="29" spans="1:7">
      <c r="A29" t="s">
        <v>23</v>
      </c>
      <c r="B29" t="n">
        <v>35650760</v>
      </c>
      <c r="C29" t="n">
        <v>47654510</v>
      </c>
      <c r="D29">
        <f>if(and(B29&gt;0,C29&gt;0),C29/(B29+C29),"")</f>
        <v/>
      </c>
      <c r="E29">
        <f>D29-E20</f>
        <v/>
      </c>
      <c r="F29" t="n">
        <v>0.05</v>
      </c>
      <c r="G29">
        <f>E29/F29*100/20.24/96</f>
        <v/>
      </c>
    </row>
    <row r="30" spans="1:7">
      <c r="A30" t="s">
        <v>24</v>
      </c>
      <c r="B30" t="n">
        <v>11147360</v>
      </c>
      <c r="C30" t="n">
        <v>14610410</v>
      </c>
      <c r="D30">
        <f>if(and(B30&gt;0,C30&gt;0),C30/(B30+C30),"")</f>
        <v/>
      </c>
      <c r="E30">
        <f>D30-E20</f>
        <v/>
      </c>
      <c r="F30" t="n">
        <v>0.05</v>
      </c>
      <c r="G30">
        <f>E30/F30*100/20.24/168</f>
        <v/>
      </c>
    </row>
    <row r="31" spans="1:7">
      <c r="A31" t="s">
        <v>25</v>
      </c>
      <c r="B31" t="n">
        <v>38295330</v>
      </c>
      <c r="C31" t="n">
        <v>53520320</v>
      </c>
      <c r="D31">
        <f>if(and(B31&gt;0,C31&gt;0),C31/(B31+C31),"")</f>
        <v/>
      </c>
      <c r="E31">
        <f>D31-E20</f>
        <v/>
      </c>
      <c r="F31" t="n">
        <v>0.05</v>
      </c>
      <c r="G31">
        <f>E31/F31*100/20.24/168</f>
        <v/>
      </c>
    </row>
    <row r="32" spans="1:7">
      <c r="A32" t="s"/>
    </row>
    <row r="33" spans="1:7">
      <c r="A33" t="s">
        <v>0</v>
      </c>
      <c r="B33" t="s">
        <v>1</v>
      </c>
      <c r="C33" t="s">
        <v>2</v>
      </c>
      <c r="D33" t="s">
        <v>3</v>
      </c>
    </row>
    <row r="34" spans="1:7">
      <c r="A34" t="s">
        <v>29</v>
      </c>
      <c r="B34" t="s">
        <v>30</v>
      </c>
      <c r="C34" t="s">
        <v>31</v>
      </c>
      <c r="D34" t="s">
        <v>32</v>
      </c>
    </row>
    <row r="35" spans="1:7">
      <c r="A35" t="s"/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</row>
    <row r="36" spans="1:7">
      <c r="A36" t="s">
        <v>14</v>
      </c>
      <c r="B36" t="n">
        <v>18023150</v>
      </c>
      <c r="C36" t="n">
        <v>14634250</v>
      </c>
      <c r="D36">
        <f>if(and(B36&gt;0,C36&gt;0),C36/(B36+C36),"")</f>
        <v/>
      </c>
      <c r="E36">
        <f>average(D36:D37)</f>
        <v/>
      </c>
    </row>
    <row r="37" spans="1:7">
      <c r="A37" t="s">
        <v>15</v>
      </c>
      <c r="B37" t="n">
        <v>14556310</v>
      </c>
      <c r="C37" t="n">
        <v>11912440</v>
      </c>
      <c r="D37">
        <f>if(and(B37&gt;0,C37&gt;0),C37/(B37+C37),"")</f>
        <v/>
      </c>
    </row>
    <row r="38" spans="1:7">
      <c r="A38" t="s">
        <v>16</v>
      </c>
      <c r="B38" t="n">
        <v>17051500</v>
      </c>
      <c r="C38" t="n">
        <v>17612040</v>
      </c>
      <c r="D38">
        <f>if(and(B38&gt;0,C38&gt;0),C38/(B38+C38),"")</f>
        <v/>
      </c>
      <c r="E38">
        <f>D38-E36</f>
        <v/>
      </c>
      <c r="F38" t="n">
        <v>0.05</v>
      </c>
      <c r="G38">
        <f>E38/F38*100/25.49/8</f>
        <v/>
      </c>
    </row>
    <row r="39" spans="1:7">
      <c r="A39" t="s">
        <v>17</v>
      </c>
      <c r="B39" t="n">
        <v>12988030</v>
      </c>
      <c r="C39" t="n">
        <v>12986190</v>
      </c>
      <c r="D39">
        <f>if(and(B39&gt;0,C39&gt;0),C39/(B39+C39),"")</f>
        <v/>
      </c>
      <c r="E39">
        <f>D39-E36</f>
        <v/>
      </c>
      <c r="F39" t="n">
        <v>0.05</v>
      </c>
      <c r="G39">
        <f>E39/F39*100/25.49/8</f>
        <v/>
      </c>
    </row>
    <row r="40" spans="1:7">
      <c r="A40" t="s">
        <v>18</v>
      </c>
      <c r="B40" t="n">
        <v>6168421</v>
      </c>
      <c r="C40" t="n">
        <v>8579187</v>
      </c>
      <c r="D40">
        <f>if(and(B40&gt;0,C40&gt;0),C40/(B40+C40),"")</f>
        <v/>
      </c>
      <c r="E40">
        <f>D40-E36</f>
        <v/>
      </c>
      <c r="F40" t="n">
        <v>0.05</v>
      </c>
      <c r="G40">
        <f>E40/F40*100/25.49/24</f>
        <v/>
      </c>
    </row>
    <row r="41" spans="1:7">
      <c r="A41" t="s">
        <v>19</v>
      </c>
      <c r="B41" t="n">
        <v>8169229</v>
      </c>
      <c r="C41" t="n">
        <v>10816650</v>
      </c>
      <c r="D41">
        <f>if(and(B41&gt;0,C41&gt;0),C41/(B41+C41),"")</f>
        <v/>
      </c>
      <c r="E41">
        <f>D41-E36</f>
        <v/>
      </c>
      <c r="F41" t="n">
        <v>0.05</v>
      </c>
      <c r="G41">
        <f>E41/F41*100/25.49/24</f>
        <v/>
      </c>
    </row>
    <row r="42" spans="1:7">
      <c r="A42" t="s">
        <v>20</v>
      </c>
      <c r="B42" t="n">
        <v>9663038</v>
      </c>
      <c r="C42" t="n">
        <v>16632550</v>
      </c>
      <c r="D42">
        <f>if(and(B42&gt;0,C42&gt;0),C42/(B42+C42),"")</f>
        <v/>
      </c>
      <c r="E42">
        <f>D42-E36</f>
        <v/>
      </c>
      <c r="F42" t="n">
        <v>0.05</v>
      </c>
      <c r="G42">
        <f>E42/F42*100/25.49/48</f>
        <v/>
      </c>
    </row>
    <row r="43" spans="1:7">
      <c r="A43" t="s">
        <v>21</v>
      </c>
      <c r="B43" t="n">
        <v>10249860</v>
      </c>
      <c r="C43" t="n">
        <v>17212550</v>
      </c>
      <c r="D43">
        <f>if(and(B43&gt;0,C43&gt;0),C43/(B43+C43),"")</f>
        <v/>
      </c>
      <c r="E43">
        <f>D43-E36</f>
        <v/>
      </c>
      <c r="F43" t="n">
        <v>0.05</v>
      </c>
      <c r="G43">
        <f>E43/F43*100/25.49/48</f>
        <v/>
      </c>
    </row>
    <row r="44" spans="1:7">
      <c r="A44" t="s">
        <v>22</v>
      </c>
      <c r="B44" t="n">
        <v>8968780</v>
      </c>
      <c r="C44" t="n">
        <v>17090880</v>
      </c>
      <c r="D44">
        <f>if(and(B44&gt;0,C44&gt;0),C44/(B44+C44),"")</f>
        <v/>
      </c>
      <c r="E44">
        <f>D44-E36</f>
        <v/>
      </c>
      <c r="F44" t="n">
        <v>0.05</v>
      </c>
      <c r="G44">
        <f>E44/F44*100/25.49/96</f>
        <v/>
      </c>
    </row>
    <row r="45" spans="1:7">
      <c r="A45" t="s">
        <v>23</v>
      </c>
      <c r="B45" t="n">
        <v>5204125</v>
      </c>
      <c r="C45" t="n">
        <v>9468467</v>
      </c>
      <c r="D45">
        <f>if(and(B45&gt;0,C45&gt;0),C45/(B45+C45),"")</f>
        <v/>
      </c>
      <c r="E45">
        <f>D45-E36</f>
        <v/>
      </c>
      <c r="F45" t="n">
        <v>0.05</v>
      </c>
      <c r="G45">
        <f>E45/F45*100/25.49/96</f>
        <v/>
      </c>
    </row>
    <row r="46" spans="1:7">
      <c r="A46" t="s">
        <v>24</v>
      </c>
      <c r="B46" t="n">
        <v>7007877</v>
      </c>
      <c r="C46" t="n">
        <v>10631910</v>
      </c>
      <c r="D46">
        <f>if(and(B46&gt;0,C46&gt;0),C46/(B46+C46),"")</f>
        <v/>
      </c>
      <c r="E46">
        <f>D46-E36</f>
        <v/>
      </c>
      <c r="F46" t="n">
        <v>0.05</v>
      </c>
      <c r="G46">
        <f>E46/F46*100/25.49/168</f>
        <v/>
      </c>
    </row>
    <row r="47" spans="1:7">
      <c r="A47" t="s">
        <v>25</v>
      </c>
      <c r="B47" t="n">
        <v>9570312</v>
      </c>
      <c r="C47" t="n">
        <v>18895530</v>
      </c>
      <c r="D47">
        <f>if(and(B47&gt;0,C47&gt;0),C47/(B47+C47),"")</f>
        <v/>
      </c>
      <c r="E47">
        <f>D47-E36</f>
        <v/>
      </c>
      <c r="F47" t="n">
        <v>0.05</v>
      </c>
      <c r="G47">
        <f>E47/F47*100/25.49/168</f>
        <v/>
      </c>
    </row>
    <row r="48" spans="1:7">
      <c r="A4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2018-07-21T13:28:54Z</dcterms:created>
  <dcterms:modified xsi:type="dcterms:W3CDTF">2018-07-21T13:28:54Z</dcterms:modified>
</cp:coreProperties>
</file>