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<sst xmlns="http://schemas.openxmlformats.org/spreadsheetml/2006/main" uniqueCount="70">
  <si>
    <t>Peptide</t>
  </si>
  <si>
    <t>Charge</t>
  </si>
  <si>
    <t>m/z</t>
  </si>
  <si>
    <t>N</t>
  </si>
  <si>
    <t>IKSLLPK5</t>
  </si>
  <si>
    <t>2</t>
  </si>
  <si>
    <t>399.77600</t>
  </si>
  <si>
    <t>8.48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</si>
  <si>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</si>
  <si>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</si>
  <si>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</si>
  <si>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</si>
  <si>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</si>
  <si>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</si>
  <si>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</si>
  <si>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</si>
  <si>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</si>
  <si>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</si>
  <si>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</si>
  <si>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</si>
  <si>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</si>
  <si>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</si>
  <si>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</si>
  <si>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</si>
  <si>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</si>
  <si>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</si>
  <si>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</si>
  <si>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</si>
  <si>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TKTEGLVQVK6</t>
  </si>
  <si>
    <t>551.82697</t>
  </si>
  <si>
    <t>13.16</t>
  </si>
  <si>
    <t>VFcQPWQR7</t>
  </si>
  <si>
    <t>560.77148</t>
  </si>
  <si>
    <t>16.50</t>
  </si>
  <si>
    <t>SFEcLHPEIK8</t>
  </si>
  <si>
    <t>3</t>
  </si>
  <si>
    <t>420.54114</t>
  </si>
  <si>
    <t>20.06</t>
  </si>
  <si>
    <t>SFEcLHPEIK9</t>
  </si>
  <si>
    <t>630.30804</t>
  </si>
  <si>
    <t>GVETSLAEcAFTKR10</t>
  </si>
  <si>
    <t>523.59607</t>
  </si>
  <si>
    <t>28.04</t>
  </si>
  <si>
    <t>IKSLLPKLScGVKR11</t>
  </si>
  <si>
    <t>533.66400</t>
  </si>
  <si>
    <t>19.90</t>
  </si>
  <si>
    <t>IKSLLPKLScGVKR12</t>
  </si>
  <si>
    <t>4</t>
  </si>
  <si>
    <t>400.49982</t>
  </si>
  <si>
    <t>ScNKVFcQPWQR13</t>
  </si>
  <si>
    <t>537.25024</t>
  </si>
  <si>
    <t>23.16</t>
  </si>
  <si>
    <t>ScNKVFcQPWQR14</t>
  </si>
  <si>
    <t>805.37177</t>
  </si>
  <si>
    <t>VANYFDWISYHVGR15</t>
  </si>
  <si>
    <t>576.28271</t>
  </si>
  <si>
    <t>22.12</t>
  </si>
  <si>
    <t>TKTEGLVQVKLVDQDER16</t>
  </si>
  <si>
    <t>653.35663</t>
  </si>
  <si>
    <t>29.43</t>
  </si>
  <si>
    <t>cIEGTcIcKLPYQcPR17</t>
  </si>
  <si>
    <t>1027.96753</t>
  </si>
  <si>
    <t>28.81</t>
  </si>
  <si>
    <t>cIEGTcIcKLPYQcPR18</t>
  </si>
  <si>
    <t>685.64746</t>
  </si>
  <si>
    <t>SAQGEAEIETEETEMLTPGMDNERKR19</t>
  </si>
  <si>
    <t>738.58936</t>
  </si>
  <si>
    <t>64.54</t>
  </si>
  <si>
    <t>TKTEGLVQVKLVDQDER20</t>
  </si>
  <si>
    <t>490.26929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</si>
</sst>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6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67606140</v>
      </c>
      <c r="C4" t="n">
        <v>30167710</v>
      </c>
      <c r="D4" t="n">
        <v>7146236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57420820</v>
      </c>
      <c r="C5" t="n">
        <v>25245030</v>
      </c>
      <c r="D5" t="n">
        <v>6183189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59341140</v>
      </c>
      <c r="C6" t="n">
        <v>28320240</v>
      </c>
      <c r="D6" t="n">
        <v>7419959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J6/K6*100/8.48/8</f>
        <v/>
      </c>
    </row>
    <row r="7" spans="1:12">
      <c r="A7" t="s">
        <v>19</v>
      </c>
      <c r="B7" t="n">
        <v>69493400</v>
      </c>
      <c r="C7" t="n">
        <v>33571380</v>
      </c>
      <c r="D7" t="n">
        <v>8678054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J7/K7*100/8.48/8</f>
        <v/>
      </c>
    </row>
    <row r="8" spans="1:12">
      <c r="A8" t="s">
        <v>20</v>
      </c>
      <c r="B8" t="n">
        <v>67808680</v>
      </c>
      <c r="C8" t="n">
        <v>36490780</v>
      </c>
      <c r="D8" t="n">
        <v>10800260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J8/K8*100/8.48/24</f>
        <v/>
      </c>
    </row>
    <row r="9" spans="1:12">
      <c r="A9" t="s">
        <v>21</v>
      </c>
      <c r="B9" t="n">
        <v>66717060</v>
      </c>
      <c r="C9" t="n">
        <v>35894840</v>
      </c>
      <c r="D9" t="n">
        <v>10460440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J9/K9*100/8.48/24</f>
        <v/>
      </c>
    </row>
    <row r="10" spans="1:12">
      <c r="A10" t="s">
        <v>22</v>
      </c>
      <c r="B10" t="n">
        <v>52976700</v>
      </c>
      <c r="C10" t="n">
        <v>30678590</v>
      </c>
      <c r="D10" t="n">
        <v>9372931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J10/K10*100/8.48/48</f>
        <v/>
      </c>
    </row>
    <row r="11" spans="1:12">
      <c r="A11" t="s">
        <v>23</v>
      </c>
      <c r="B11" t="n">
        <v>52929640</v>
      </c>
      <c r="C11" t="n">
        <v>31296130</v>
      </c>
      <c r="D11" t="n">
        <v>9455786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J11/K11*100/8.48/48</f>
        <v/>
      </c>
    </row>
    <row r="12" spans="1:12">
      <c r="A12" t="s">
        <v>24</v>
      </c>
      <c r="B12" t="n">
        <v>51529840</v>
      </c>
      <c r="C12" t="n">
        <v>32290540</v>
      </c>
      <c r="D12" t="n">
        <v>10405830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J12/K12*100/8.48/96</f>
        <v/>
      </c>
    </row>
    <row r="13" spans="1:12">
      <c r="A13" t="s">
        <v>25</v>
      </c>
      <c r="B13" t="n">
        <v>59525940</v>
      </c>
      <c r="C13" t="n">
        <v>37196140</v>
      </c>
      <c r="D13" t="n">
        <v>11580910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J13/K13*100/8.48/96</f>
        <v/>
      </c>
    </row>
    <row r="14" spans="1:12">
      <c r="A14" t="s">
        <v>26</v>
      </c>
      <c r="B14" t="n">
        <v>0</v>
      </c>
      <c r="C14" t="n">
        <v>0</v>
      </c>
      <c r="D14" t="n">
        <v>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J14/K14*100/8.48/168</f>
        <v/>
      </c>
    </row>
    <row r="15" spans="1:12">
      <c r="A15" t="s">
        <v>27</v>
      </c>
      <c r="B15" t="n">
        <v>49026430</v>
      </c>
      <c r="C15" t="n">
        <v>31514080</v>
      </c>
      <c r="D15" t="n">
        <v>10009630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J15/K15*100/8.48/168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49752350</v>
      </c>
      <c r="C20" t="n">
        <v>28222580</v>
      </c>
      <c r="D20" t="n">
        <v>9286550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30584540</v>
      </c>
      <c r="C21" t="n">
        <v>17414520</v>
      </c>
      <c r="D21" t="n">
        <v>5506518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36690600</v>
      </c>
      <c r="C22" t="n">
        <v>25349770</v>
      </c>
      <c r="D22" t="n">
        <v>10089140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J22/K22*100/13.16/8</f>
        <v/>
      </c>
    </row>
    <row r="23" spans="1:12">
      <c r="A23" t="s">
        <v>19</v>
      </c>
      <c r="B23" t="n">
        <v>32135970</v>
      </c>
      <c r="C23" t="n">
        <v>21614510</v>
      </c>
      <c r="D23" t="n">
        <v>8437671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J23/K23*100/13.16/8</f>
        <v/>
      </c>
    </row>
    <row r="24" spans="1:12">
      <c r="A24" t="s">
        <v>20</v>
      </c>
      <c r="B24" t="n">
        <v>35312520</v>
      </c>
      <c r="C24" t="n">
        <v>29733970</v>
      </c>
      <c r="D24" t="n">
        <v>14348040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J24/K24*100/13.16/24</f>
        <v/>
      </c>
    </row>
    <row r="25" spans="1:12">
      <c r="A25" t="s">
        <v>21</v>
      </c>
      <c r="B25" t="n">
        <v>31538280</v>
      </c>
      <c r="C25" t="n">
        <v>25944750</v>
      </c>
      <c r="D25" t="n">
        <v>12257790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J25/K25*100/13.16/24</f>
        <v/>
      </c>
    </row>
    <row r="26" spans="1:12">
      <c r="A26" t="s">
        <v>22</v>
      </c>
      <c r="B26" t="n">
        <v>35329150</v>
      </c>
      <c r="C26" t="n">
        <v>34942190</v>
      </c>
      <c r="D26" t="n">
        <v>18491300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J26/K26*100/13.16/48</f>
        <v/>
      </c>
    </row>
    <row r="27" spans="1:12">
      <c r="A27" t="s">
        <v>23</v>
      </c>
      <c r="B27" t="n">
        <v>27822000</v>
      </c>
      <c r="C27" t="n">
        <v>27878440</v>
      </c>
      <c r="D27" t="n">
        <v>14838960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J27/K27*100/13.16/48</f>
        <v/>
      </c>
    </row>
    <row r="28" spans="1:12">
      <c r="A28" t="s">
        <v>24</v>
      </c>
      <c r="B28" t="n">
        <v>34703680</v>
      </c>
      <c r="C28" t="n">
        <v>37545140</v>
      </c>
      <c r="D28" t="n">
        <v>21272760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J28/K28*100/13.16/96</f>
        <v/>
      </c>
    </row>
    <row r="29" spans="1:12">
      <c r="A29" t="s">
        <v>25</v>
      </c>
      <c r="B29" t="n">
        <v>25351870</v>
      </c>
      <c r="C29" t="n">
        <v>27218650</v>
      </c>
      <c r="D29" t="n">
        <v>14897220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J29/K29*100/13.16/96</f>
        <v/>
      </c>
    </row>
    <row r="30" spans="1:12">
      <c r="A30" t="s">
        <v>26</v>
      </c>
      <c r="B30" t="n">
        <v>0</v>
      </c>
      <c r="C30" t="n">
        <v>0</v>
      </c>
      <c r="D30" t="n">
        <v>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J30/K30*100/13.16/168</f>
        <v/>
      </c>
    </row>
    <row r="31" spans="1:12">
      <c r="A31" t="s">
        <v>27</v>
      </c>
      <c r="B31" t="n">
        <v>17792750</v>
      </c>
      <c r="C31" t="n">
        <v>19955800</v>
      </c>
      <c r="D31" t="n">
        <v>10849240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J31/K31*100/13.16/168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34281510</v>
      </c>
      <c r="C36" t="n">
        <v>20956090</v>
      </c>
      <c r="D36" t="n">
        <v>8070016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37693710</v>
      </c>
      <c r="C37" t="n">
        <v>23604890</v>
      </c>
      <c r="D37" t="n">
        <v>8943476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28648600</v>
      </c>
      <c r="C38" t="n">
        <v>20518830</v>
      </c>
      <c r="D38" t="n">
        <v>9235339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J38/K38*100/16.50/8</f>
        <v/>
      </c>
    </row>
    <row r="39" spans="1:12">
      <c r="A39" t="s">
        <v>19</v>
      </c>
      <c r="B39" t="n">
        <v>28069890</v>
      </c>
      <c r="C39" t="n">
        <v>20091180</v>
      </c>
      <c r="D39" t="n">
        <v>9201023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J39/K39*100/16.50/8</f>
        <v/>
      </c>
    </row>
    <row r="40" spans="1:12">
      <c r="A40" t="s">
        <v>20</v>
      </c>
      <c r="B40" t="n">
        <v>29085730</v>
      </c>
      <c r="C40" t="n">
        <v>26258690</v>
      </c>
      <c r="D40" t="n">
        <v>13503950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J40/K40*100/16.50/24</f>
        <v/>
      </c>
    </row>
    <row r="41" spans="1:12">
      <c r="A41" t="s">
        <v>21</v>
      </c>
      <c r="B41" t="n">
        <v>32534170</v>
      </c>
      <c r="C41" t="n">
        <v>29175300</v>
      </c>
      <c r="D41" t="n">
        <v>14518410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J41/K41*100/16.50/24</f>
        <v/>
      </c>
    </row>
    <row r="42" spans="1:12">
      <c r="A42" t="s">
        <v>22</v>
      </c>
      <c r="B42" t="n">
        <v>24023190</v>
      </c>
      <c r="C42" t="n">
        <v>25222200</v>
      </c>
      <c r="D42" t="n">
        <v>14319620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J42/K42*100/16.50/48</f>
        <v/>
      </c>
    </row>
    <row r="43" spans="1:12">
      <c r="A43" t="s">
        <v>23</v>
      </c>
      <c r="B43" t="n">
        <v>24071190</v>
      </c>
      <c r="C43" t="n">
        <v>24788460</v>
      </c>
      <c r="D43" t="n">
        <v>14266360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J43/K43*100/16.50/48</f>
        <v/>
      </c>
    </row>
    <row r="44" spans="1:12">
      <c r="A44" t="s">
        <v>24</v>
      </c>
      <c r="B44" t="n">
        <v>21338230</v>
      </c>
      <c r="C44" t="n">
        <v>24764970</v>
      </c>
      <c r="D44" t="n">
        <v>14590230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J44/K44*100/16.50/96</f>
        <v/>
      </c>
    </row>
    <row r="45" spans="1:12">
      <c r="A45" t="s">
        <v>25</v>
      </c>
      <c r="B45" t="n">
        <v>22650950</v>
      </c>
      <c r="C45" t="n">
        <v>25570460</v>
      </c>
      <c r="D45" t="n">
        <v>15448380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J45/K45*100/16.50/96</f>
        <v/>
      </c>
    </row>
    <row r="46" spans="1:12">
      <c r="A46" t="s">
        <v>26</v>
      </c>
      <c r="B46" t="n">
        <v>14855950</v>
      </c>
      <c r="C46" t="n">
        <v>17614750</v>
      </c>
      <c r="D46" t="n">
        <v>10714440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J46/K46*100/16.50/168</f>
        <v/>
      </c>
    </row>
    <row r="47" spans="1:12">
      <c r="A47" t="s">
        <v>27</v>
      </c>
      <c r="B47" t="n">
        <v>18023470</v>
      </c>
      <c r="C47" t="n">
        <v>21308910</v>
      </c>
      <c r="D47" t="n">
        <v>13234110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J47/K47*100/16.50/168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35</v>
      </c>
      <c r="C50" t="s">
        <v>36</v>
      </c>
      <c r="D50" t="s">
        <v>37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59517840</v>
      </c>
      <c r="C52" t="n">
        <v>38907770</v>
      </c>
      <c r="D52" t="n">
        <v>16561480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43856060</v>
      </c>
      <c r="C53" t="n">
        <v>28555320</v>
      </c>
      <c r="D53" t="n">
        <v>11641260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37836260</v>
      </c>
      <c r="C54" t="n">
        <v>29654820</v>
      </c>
      <c r="D54" t="n">
        <v>14519120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J54/K54*100/20.06/8</f>
        <v/>
      </c>
    </row>
    <row r="55" spans="1:12">
      <c r="A55" t="s">
        <v>19</v>
      </c>
      <c r="B55" t="n">
        <v>43562230</v>
      </c>
      <c r="C55" t="n">
        <v>34658270</v>
      </c>
      <c r="D55" t="n">
        <v>16142150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J55/K55*100/20.06/8</f>
        <v/>
      </c>
    </row>
    <row r="56" spans="1:12">
      <c r="A56" t="s">
        <v>20</v>
      </c>
      <c r="B56" t="n">
        <v>32785120</v>
      </c>
      <c r="C56" t="n">
        <v>31840340</v>
      </c>
      <c r="D56" t="n">
        <v>18977320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J56/K56*100/20.06/24</f>
        <v/>
      </c>
    </row>
    <row r="57" spans="1:12">
      <c r="A57" t="s">
        <v>21</v>
      </c>
      <c r="B57" t="n">
        <v>31850110</v>
      </c>
      <c r="C57" t="n">
        <v>31617420</v>
      </c>
      <c r="D57" t="n">
        <v>19184940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J57/K57*100/20.06/24</f>
        <v/>
      </c>
    </row>
    <row r="58" spans="1:12">
      <c r="A58" t="s">
        <v>22</v>
      </c>
      <c r="B58" t="n">
        <v>42168860</v>
      </c>
      <c r="C58" t="n">
        <v>50667580</v>
      </c>
      <c r="D58" t="n">
        <v>31962940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J58/K58*100/20.06/48</f>
        <v/>
      </c>
    </row>
    <row r="59" spans="1:12">
      <c r="A59" t="s">
        <v>23</v>
      </c>
      <c r="B59" t="n">
        <v>41656100</v>
      </c>
      <c r="C59" t="n">
        <v>50333090</v>
      </c>
      <c r="D59" t="n">
        <v>32199170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J59/K59*100/20.06/48</f>
        <v/>
      </c>
    </row>
    <row r="60" spans="1:12">
      <c r="A60" t="s">
        <v>24</v>
      </c>
      <c r="B60" t="n">
        <v>32602820</v>
      </c>
      <c r="C60" t="n">
        <v>44909250</v>
      </c>
      <c r="D60" t="n">
        <v>30938310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J60/K60*100/20.06/96</f>
        <v/>
      </c>
    </row>
    <row r="61" spans="1:12">
      <c r="A61" t="s">
        <v>25</v>
      </c>
      <c r="B61" t="n">
        <v>24137030</v>
      </c>
      <c r="C61" t="n">
        <v>33016940</v>
      </c>
      <c r="D61" t="n">
        <v>22689940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J61/K61*100/20.06/96</f>
        <v/>
      </c>
    </row>
    <row r="62" spans="1:12">
      <c r="A62" t="s">
        <v>26</v>
      </c>
      <c r="B62" t="n">
        <v>39660300</v>
      </c>
      <c r="C62" t="n">
        <v>57304950</v>
      </c>
      <c r="D62" t="n">
        <v>40289920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J62/K62*100/20.06/168</f>
        <v/>
      </c>
    </row>
    <row r="63" spans="1:12">
      <c r="A63" t="s">
        <v>27</v>
      </c>
      <c r="B63" t="n">
        <v>34280000</v>
      </c>
      <c r="C63" t="n">
        <v>48807800</v>
      </c>
      <c r="D63" t="n">
        <v>35021240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J63/K63*100/20.06/168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38</v>
      </c>
      <c r="B66" t="s">
        <v>5</v>
      </c>
      <c r="C66" t="s">
        <v>39</v>
      </c>
      <c r="D66" t="s">
        <v>37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19580620</v>
      </c>
      <c r="C68" t="n">
        <v>14070300</v>
      </c>
      <c r="D68" t="n">
        <v>6674890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22566390</v>
      </c>
      <c r="C69" t="n">
        <v>16010990</v>
      </c>
      <c r="D69" t="n">
        <v>6862967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18316880</v>
      </c>
      <c r="C70" t="n">
        <v>15507280</v>
      </c>
      <c r="D70" t="n">
        <v>8524923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J70/K70*100/20.06/8</f>
        <v/>
      </c>
    </row>
    <row r="71" spans="1:12">
      <c r="A71" t="s">
        <v>19</v>
      </c>
      <c r="B71" t="n">
        <v>21908770</v>
      </c>
      <c r="C71" t="n">
        <v>18129630</v>
      </c>
      <c r="D71" t="n">
        <v>9586055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J71/K71*100/20.06/8</f>
        <v/>
      </c>
    </row>
    <row r="72" spans="1:12">
      <c r="A72" t="s">
        <v>20</v>
      </c>
      <c r="B72" t="n">
        <v>18866980</v>
      </c>
      <c r="C72" t="n">
        <v>19179500</v>
      </c>
      <c r="D72" t="n">
        <v>11971450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J72/K72*100/20.06/24</f>
        <v/>
      </c>
    </row>
    <row r="73" spans="1:12">
      <c r="A73" t="s">
        <v>21</v>
      </c>
      <c r="B73" t="n">
        <v>17298130</v>
      </c>
      <c r="C73" t="n">
        <v>17809440</v>
      </c>
      <c r="D73" t="n">
        <v>11064370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J73/K73*100/20.06/24</f>
        <v/>
      </c>
    </row>
    <row r="74" spans="1:12">
      <c r="A74" t="s">
        <v>22</v>
      </c>
      <c r="B74" t="n">
        <v>15570090</v>
      </c>
      <c r="C74" t="n">
        <v>20018450</v>
      </c>
      <c r="D74" t="n">
        <v>14896980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J74/K74*100/20.06/48</f>
        <v/>
      </c>
    </row>
    <row r="75" spans="1:12">
      <c r="A75" t="s">
        <v>23</v>
      </c>
      <c r="B75" t="n">
        <v>13834350</v>
      </c>
      <c r="C75" t="n">
        <v>17746360</v>
      </c>
      <c r="D75" t="n">
        <v>13012860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J75/K75*100/20.06/48</f>
        <v/>
      </c>
    </row>
    <row r="76" spans="1:12">
      <c r="A76" t="s">
        <v>24</v>
      </c>
      <c r="B76" t="n">
        <v>12283640</v>
      </c>
      <c r="C76" t="n">
        <v>16961580</v>
      </c>
      <c r="D76" t="n">
        <v>12833700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J76/K76*100/20.06/96</f>
        <v/>
      </c>
    </row>
    <row r="77" spans="1:12">
      <c r="A77" t="s">
        <v>25</v>
      </c>
      <c r="B77" t="n">
        <v>13777750</v>
      </c>
      <c r="C77" t="n">
        <v>18326980</v>
      </c>
      <c r="D77" t="n">
        <v>12670550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J77/K77*100/20.06/96</f>
        <v/>
      </c>
    </row>
    <row r="78" spans="1:12">
      <c r="A78" t="s">
        <v>26</v>
      </c>
      <c r="B78" t="n">
        <v>8864639</v>
      </c>
      <c r="C78" t="n">
        <v>12274850</v>
      </c>
      <c r="D78" t="n">
        <v>8925898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J78/K78*100/20.06/168</f>
        <v/>
      </c>
    </row>
    <row r="79" spans="1:12">
      <c r="A79" t="s">
        <v>27</v>
      </c>
      <c r="B79" t="n">
        <v>11186780</v>
      </c>
      <c r="C79" t="n">
        <v>15521420</v>
      </c>
      <c r="D79" t="n">
        <v>11512760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J79/K79*100/20.06/168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40</v>
      </c>
      <c r="B82" t="s">
        <v>35</v>
      </c>
      <c r="C82" t="s">
        <v>41</v>
      </c>
      <c r="D82" t="s">
        <v>42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53492950</v>
      </c>
      <c r="C84" t="n">
        <v>42376530</v>
      </c>
      <c r="D84" t="n">
        <v>21543630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61079330</v>
      </c>
      <c r="C85" t="n">
        <v>49154860</v>
      </c>
      <c r="D85" t="n">
        <v>24662830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50380070</v>
      </c>
      <c r="C86" t="n">
        <v>48765730</v>
      </c>
      <c r="D86" t="n">
        <v>29022050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J86/K86*100/28.04/8</f>
        <v/>
      </c>
    </row>
    <row r="87" spans="1:12">
      <c r="A87" t="s">
        <v>19</v>
      </c>
      <c r="B87" t="n">
        <v>49295240</v>
      </c>
      <c r="C87" t="n">
        <v>46249730</v>
      </c>
      <c r="D87" t="n">
        <v>28341920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J87/K87*100/28.04/8</f>
        <v/>
      </c>
    </row>
    <row r="88" spans="1:12">
      <c r="A88" t="s">
        <v>20</v>
      </c>
      <c r="B88" t="n">
        <v>39893030</v>
      </c>
      <c r="C88" t="n">
        <v>48078530</v>
      </c>
      <c r="D88" t="n">
        <v>38281680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J88/K88*100/28.04/24</f>
        <v/>
      </c>
    </row>
    <row r="89" spans="1:12">
      <c r="A89" t="s">
        <v>21</v>
      </c>
      <c r="B89" t="n">
        <v>36878730</v>
      </c>
      <c r="C89" t="n">
        <v>45249080</v>
      </c>
      <c r="D89" t="n">
        <v>33063930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J89/K89*100/28.04/24</f>
        <v/>
      </c>
    </row>
    <row r="90" spans="1:12">
      <c r="A90" t="s">
        <v>22</v>
      </c>
      <c r="B90" t="n">
        <v>30185220</v>
      </c>
      <c r="C90" t="n">
        <v>47542860</v>
      </c>
      <c r="D90" t="n">
        <v>40431480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J90/K90*100/28.04/48</f>
        <v/>
      </c>
    </row>
    <row r="91" spans="1:12">
      <c r="A91" t="s">
        <v>23</v>
      </c>
      <c r="B91" t="n">
        <v>28015460</v>
      </c>
      <c r="C91" t="n">
        <v>43083880</v>
      </c>
      <c r="D91" t="n">
        <v>37362750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J91/K91*100/28.04/48</f>
        <v/>
      </c>
    </row>
    <row r="92" spans="1:12">
      <c r="A92" t="s">
        <v>24</v>
      </c>
      <c r="B92" t="n">
        <v>24201280</v>
      </c>
      <c r="C92" t="n">
        <v>44791820</v>
      </c>
      <c r="D92" t="n">
        <v>41836090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J92/K92*100/28.04/96</f>
        <v/>
      </c>
    </row>
    <row r="93" spans="1:12">
      <c r="A93" t="s">
        <v>25</v>
      </c>
      <c r="B93" t="n">
        <v>29469750</v>
      </c>
      <c r="C93" t="n">
        <v>51896400</v>
      </c>
      <c r="D93" t="n">
        <v>47675840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J93/K93*100/28.04/96</f>
        <v/>
      </c>
    </row>
    <row r="94" spans="1:12">
      <c r="A94" t="s">
        <v>26</v>
      </c>
      <c r="B94" t="n">
        <v>27223520</v>
      </c>
      <c r="C94" t="n">
        <v>49272520</v>
      </c>
      <c r="D94" t="n">
        <v>45735810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J94/K94*100/28.04/168</f>
        <v/>
      </c>
    </row>
    <row r="95" spans="1:12">
      <c r="A95" t="s">
        <v>27</v>
      </c>
      <c r="B95" t="n">
        <v>23289970</v>
      </c>
      <c r="C95" t="n">
        <v>44403220</v>
      </c>
      <c r="D95" t="n">
        <v>42231510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J95/K95*100/28.04/168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43</v>
      </c>
      <c r="B98" t="s">
        <v>35</v>
      </c>
      <c r="C98" t="s">
        <v>44</v>
      </c>
      <c r="D98" t="s">
        <v>45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13474230</v>
      </c>
      <c r="C100" t="n">
        <v>10653990</v>
      </c>
      <c r="D100" t="n">
        <v>5363039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12071420</v>
      </c>
      <c r="C101" t="n">
        <v>11082020</v>
      </c>
      <c r="D101" t="n">
        <v>4895155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11908210</v>
      </c>
      <c r="C102" t="n">
        <v>11221190</v>
      </c>
      <c r="D102" t="n">
        <v>5965044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J102/K102*100/19.90/8</f>
        <v/>
      </c>
    </row>
    <row r="103" spans="1:12">
      <c r="A103" t="s">
        <v>19</v>
      </c>
      <c r="B103" t="n">
        <v>10579030</v>
      </c>
      <c r="C103" t="n">
        <v>10375220</v>
      </c>
      <c r="D103" t="n">
        <v>5585742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J103/K103*100/19.90/8</f>
        <v/>
      </c>
    </row>
    <row r="104" spans="1:12">
      <c r="A104" t="s">
        <v>20</v>
      </c>
      <c r="B104" t="n">
        <v>11439720</v>
      </c>
      <c r="C104" t="n">
        <v>13033020</v>
      </c>
      <c r="D104" t="n">
        <v>9262373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J104/K104*100/19.90/24</f>
        <v/>
      </c>
    </row>
    <row r="105" spans="1:12">
      <c r="A105" t="s">
        <v>21</v>
      </c>
      <c r="B105" t="n">
        <v>10441180</v>
      </c>
      <c r="C105" t="n">
        <v>12253000</v>
      </c>
      <c r="D105" t="n">
        <v>7816898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J105/K105*100/19.90/24</f>
        <v/>
      </c>
    </row>
    <row r="106" spans="1:12">
      <c r="A106" t="s">
        <v>22</v>
      </c>
      <c r="B106" t="n">
        <v>8133764</v>
      </c>
      <c r="C106" t="n">
        <v>10520840</v>
      </c>
      <c r="D106" t="n">
        <v>7489483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J106/K106*100/19.90/48</f>
        <v/>
      </c>
    </row>
    <row r="107" spans="1:12">
      <c r="A107" t="s">
        <v>23</v>
      </c>
      <c r="B107" t="n">
        <v>8176952</v>
      </c>
      <c r="C107" t="n">
        <v>10895720</v>
      </c>
      <c r="D107" t="n">
        <v>7395772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J107/K107*100/19.90/48</f>
        <v/>
      </c>
    </row>
    <row r="108" spans="1:12">
      <c r="A108" t="s">
        <v>24</v>
      </c>
      <c r="B108" t="n">
        <v>10788460</v>
      </c>
      <c r="C108" t="n">
        <v>15915080</v>
      </c>
      <c r="D108" t="n">
        <v>11632260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J108/K108*100/19.90/96</f>
        <v/>
      </c>
    </row>
    <row r="109" spans="1:12">
      <c r="A109" t="s">
        <v>25</v>
      </c>
      <c r="B109" t="n">
        <v>9400247</v>
      </c>
      <c r="C109" t="n">
        <v>14015410</v>
      </c>
      <c r="D109" t="n">
        <v>9927012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J109/K109*100/19.90/96</f>
        <v/>
      </c>
    </row>
    <row r="110" spans="1:12">
      <c r="A110" t="s">
        <v>26</v>
      </c>
      <c r="B110" t="n">
        <v>7924739</v>
      </c>
      <c r="C110" t="n">
        <v>12141890</v>
      </c>
      <c r="D110" t="n">
        <v>9336479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J110/K110*100/19.90/168</f>
        <v/>
      </c>
    </row>
    <row r="111" spans="1:12">
      <c r="A111" t="s">
        <v>27</v>
      </c>
      <c r="B111" t="n">
        <v>9863514</v>
      </c>
      <c r="C111" t="n">
        <v>14654690</v>
      </c>
      <c r="D111" t="n">
        <v>11770720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J111/K111*100/19.90/168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46</v>
      </c>
      <c r="B114" t="s">
        <v>47</v>
      </c>
      <c r="C114" t="s">
        <v>48</v>
      </c>
      <c r="D114" t="s">
        <v>45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17728610</v>
      </c>
      <c r="C116" t="n">
        <v>16925620</v>
      </c>
      <c r="D116" t="n">
        <v>7630238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20546220</v>
      </c>
      <c r="C117" t="n">
        <v>18936980</v>
      </c>
      <c r="D117" t="n">
        <v>9474118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25216230</v>
      </c>
      <c r="C118" t="n">
        <v>27862250</v>
      </c>
      <c r="D118" t="n">
        <v>13925480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J118/K118*100/19.90/8</f>
        <v/>
      </c>
    </row>
    <row r="119" spans="1:12">
      <c r="A119" t="s">
        <v>19</v>
      </c>
      <c r="B119" t="n">
        <v>19000320</v>
      </c>
      <c r="C119" t="n">
        <v>21049530</v>
      </c>
      <c r="D119" t="n">
        <v>10212860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J119/K119*100/19.90/8</f>
        <v/>
      </c>
    </row>
    <row r="120" spans="1:12">
      <c r="A120" t="s">
        <v>20</v>
      </c>
      <c r="B120" t="n">
        <v>19463270</v>
      </c>
      <c r="C120" t="n">
        <v>23649310</v>
      </c>
      <c r="D120" t="n">
        <v>13630700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J120/K120*100/19.90/24</f>
        <v/>
      </c>
    </row>
    <row r="121" spans="1:12">
      <c r="A121" t="s">
        <v>21</v>
      </c>
      <c r="B121" t="n">
        <v>18566150</v>
      </c>
      <c r="C121" t="n">
        <v>22294400</v>
      </c>
      <c r="D121" t="n">
        <v>13836710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J121/K121*100/19.90/24</f>
        <v/>
      </c>
    </row>
    <row r="122" spans="1:12">
      <c r="A122" t="s">
        <v>22</v>
      </c>
      <c r="B122" t="n">
        <v>14364400</v>
      </c>
      <c r="C122" t="n">
        <v>20289340</v>
      </c>
      <c r="D122" t="n">
        <v>14131620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J122/K122*100/19.90/48</f>
        <v/>
      </c>
    </row>
    <row r="123" spans="1:12">
      <c r="A123" t="s">
        <v>23</v>
      </c>
      <c r="B123" t="n">
        <v>17897330</v>
      </c>
      <c r="C123" t="n">
        <v>24897090</v>
      </c>
      <c r="D123" t="n">
        <v>16350720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J123/K123*100/19.90/48</f>
        <v/>
      </c>
    </row>
    <row r="124" spans="1:12">
      <c r="A124" t="s">
        <v>24</v>
      </c>
      <c r="B124" t="n">
        <v>21977360</v>
      </c>
      <c r="C124" t="n">
        <v>31502790</v>
      </c>
      <c r="D124" t="n">
        <v>22388560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J124/K124*100/19.90/96</f>
        <v/>
      </c>
    </row>
    <row r="125" spans="1:12">
      <c r="A125" t="s">
        <v>25</v>
      </c>
      <c r="B125" t="n">
        <v>16131110</v>
      </c>
      <c r="C125" t="n">
        <v>24095110</v>
      </c>
      <c r="D125" t="n">
        <v>17243460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J125/K125*100/19.90/96</f>
        <v/>
      </c>
    </row>
    <row r="126" spans="1:12">
      <c r="A126" t="s">
        <v>26</v>
      </c>
      <c r="B126" t="n">
        <v>24699510</v>
      </c>
      <c r="C126" t="n">
        <v>36323540</v>
      </c>
      <c r="D126" t="n">
        <v>27350260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J126/K126*100/19.90/168</f>
        <v/>
      </c>
    </row>
    <row r="127" spans="1:12">
      <c r="A127" t="s">
        <v>27</v>
      </c>
      <c r="B127" t="n">
        <v>22743700</v>
      </c>
      <c r="C127" t="n">
        <v>34125230</v>
      </c>
      <c r="D127" t="n">
        <v>26705480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J127/K127*100/19.90/168</f>
        <v/>
      </c>
    </row>
    <row r="128" spans="1:12">
      <c r="A128" t="s"/>
    </row>
    <row r="129" spans="1:12">
      <c r="A129" t="s">
        <v>0</v>
      </c>
      <c r="B129" t="s">
        <v>1</v>
      </c>
      <c r="C129" t="s">
        <v>2</v>
      </c>
      <c r="D129" t="s">
        <v>3</v>
      </c>
    </row>
    <row r="130" spans="1:12">
      <c r="A130" t="s">
        <v>49</v>
      </c>
      <c r="B130" t="s">
        <v>35</v>
      </c>
      <c r="C130" t="s">
        <v>50</v>
      </c>
      <c r="D130" t="s">
        <v>51</v>
      </c>
    </row>
    <row r="131" spans="1:12">
      <c r="A131" t="s"/>
      <c r="B131" t="s">
        <v>8</v>
      </c>
      <c r="C131" t="s">
        <v>9</v>
      </c>
      <c r="D131" t="s">
        <v>10</v>
      </c>
      <c r="E131" t="s">
        <v>11</v>
      </c>
      <c r="F131" t="s">
        <v>8</v>
      </c>
      <c r="G131" t="s">
        <v>9</v>
      </c>
      <c r="H131" t="s">
        <v>10</v>
      </c>
      <c r="I131" t="s">
        <v>12</v>
      </c>
      <c r="J131" t="s">
        <v>13</v>
      </c>
      <c r="K131" t="s">
        <v>14</v>
      </c>
      <c r="L131" t="s">
        <v>15</v>
      </c>
    </row>
    <row r="132" spans="1:12">
      <c r="A132" t="s">
        <v>16</v>
      </c>
      <c r="B132" t="n">
        <v>324074900</v>
      </c>
      <c r="C132" t="n">
        <v>285503000</v>
      </c>
      <c r="D132" t="n">
        <v>160801200</v>
      </c>
      <c r="E132">
        <f>sum(B132:D132)</f>
        <v/>
      </c>
      <c r="F132">
        <f>B132/E132</f>
        <v/>
      </c>
      <c r="G132">
        <f>C132/E132</f>
        <v/>
      </c>
      <c r="H132">
        <f>D132/E132</f>
        <v/>
      </c>
      <c r="I132">
        <f>G132+H132*2</f>
        <v/>
      </c>
      <c r="J132">
        <f>average(I132:I133)</f>
        <v/>
      </c>
    </row>
    <row r="133" spans="1:12">
      <c r="A133" t="s">
        <v>17</v>
      </c>
      <c r="B133" t="n">
        <v>224063300</v>
      </c>
      <c r="C133" t="n">
        <v>194869800</v>
      </c>
      <c r="D133" t="n">
        <v>112645900</v>
      </c>
      <c r="E133">
        <f>sum(B133:D133)</f>
        <v/>
      </c>
      <c r="F133">
        <f>B133/E133</f>
        <v/>
      </c>
      <c r="G133">
        <f>C133/E133</f>
        <v/>
      </c>
      <c r="H133">
        <f>D133/E133</f>
        <v/>
      </c>
      <c r="I133">
        <f>G133+H133*2</f>
        <v/>
      </c>
    </row>
    <row r="134" spans="1:12">
      <c r="A134" t="s">
        <v>18</v>
      </c>
      <c r="B134" t="n">
        <v>184214400</v>
      </c>
      <c r="C134" t="n">
        <v>186493200</v>
      </c>
      <c r="D134" t="n">
        <v>120010300</v>
      </c>
      <c r="E134">
        <f>sum(B134:D134)</f>
        <v/>
      </c>
      <c r="F134">
        <f>B134/E134</f>
        <v/>
      </c>
      <c r="G134">
        <f>C134/E134</f>
        <v/>
      </c>
      <c r="H134">
        <f>D134/E134</f>
        <v/>
      </c>
      <c r="I134">
        <f>G134+H134*2</f>
        <v/>
      </c>
      <c r="J134">
        <f>I134-J132</f>
        <v/>
      </c>
      <c r="K134" t="n">
        <v>5</v>
      </c>
      <c r="L134">
        <f>J134/K134*100/23.16/8</f>
        <v/>
      </c>
    </row>
    <row r="135" spans="1:12">
      <c r="A135" t="s">
        <v>19</v>
      </c>
      <c r="B135" t="n">
        <v>194619600</v>
      </c>
      <c r="C135" t="n">
        <v>193832100</v>
      </c>
      <c r="D135" t="n">
        <v>131170600</v>
      </c>
      <c r="E135">
        <f>sum(B135:D135)</f>
        <v/>
      </c>
      <c r="F135">
        <f>B135/E135</f>
        <v/>
      </c>
      <c r="G135">
        <f>C135/E135</f>
        <v/>
      </c>
      <c r="H135">
        <f>D135/E135</f>
        <v/>
      </c>
      <c r="I135">
        <f>G135+H135*2</f>
        <v/>
      </c>
      <c r="J135">
        <f>I135-J132</f>
        <v/>
      </c>
      <c r="K135" t="n">
        <v>5</v>
      </c>
      <c r="L135">
        <f>J135/K135*100/23.16/8</f>
        <v/>
      </c>
    </row>
    <row r="136" spans="1:12">
      <c r="A136" t="s">
        <v>20</v>
      </c>
      <c r="B136" t="n">
        <v>156088100</v>
      </c>
      <c r="C136" t="n">
        <v>189242300</v>
      </c>
      <c r="D136" t="n">
        <v>142916400</v>
      </c>
      <c r="E136">
        <f>sum(B136:D136)</f>
        <v/>
      </c>
      <c r="F136">
        <f>B136/E136</f>
        <v/>
      </c>
      <c r="G136">
        <f>C136/E136</f>
        <v/>
      </c>
      <c r="H136">
        <f>D136/E136</f>
        <v/>
      </c>
      <c r="I136">
        <f>G136+H136*2</f>
        <v/>
      </c>
      <c r="J136">
        <f>I136-J132</f>
        <v/>
      </c>
      <c r="K136" t="n">
        <v>5</v>
      </c>
      <c r="L136">
        <f>J136/K136*100/23.16/24</f>
        <v/>
      </c>
    </row>
    <row r="137" spans="1:12">
      <c r="A137" t="s">
        <v>21</v>
      </c>
      <c r="B137" t="n">
        <v>170268800</v>
      </c>
      <c r="C137" t="n">
        <v>205505200</v>
      </c>
      <c r="D137" t="n">
        <v>155076300</v>
      </c>
      <c r="E137">
        <f>sum(B137:D137)</f>
        <v/>
      </c>
      <c r="F137">
        <f>B137/E137</f>
        <v/>
      </c>
      <c r="G137">
        <f>C137/E137</f>
        <v/>
      </c>
      <c r="H137">
        <f>D137/E137</f>
        <v/>
      </c>
      <c r="I137">
        <f>G137+H137*2</f>
        <v/>
      </c>
      <c r="J137">
        <f>I137-J132</f>
        <v/>
      </c>
      <c r="K137" t="n">
        <v>5</v>
      </c>
      <c r="L137">
        <f>J137/K137*100/23.16/24</f>
        <v/>
      </c>
    </row>
    <row r="138" spans="1:12">
      <c r="A138" t="s">
        <v>22</v>
      </c>
      <c r="B138" t="n">
        <v>222178300</v>
      </c>
      <c r="C138" t="n">
        <v>321056900</v>
      </c>
      <c r="D138" t="n">
        <v>268770100</v>
      </c>
      <c r="E138">
        <f>sum(B138:D138)</f>
        <v/>
      </c>
      <c r="F138">
        <f>B138/E138</f>
        <v/>
      </c>
      <c r="G138">
        <f>C138/E138</f>
        <v/>
      </c>
      <c r="H138">
        <f>D138/E138</f>
        <v/>
      </c>
      <c r="I138">
        <f>G138+H138*2</f>
        <v/>
      </c>
      <c r="J138">
        <f>I138-J132</f>
        <v/>
      </c>
      <c r="K138" t="n">
        <v>5</v>
      </c>
      <c r="L138">
        <f>J138/K138*100/23.16/48</f>
        <v/>
      </c>
    </row>
    <row r="139" spans="1:12">
      <c r="A139" t="s">
        <v>23</v>
      </c>
      <c r="B139" t="n">
        <v>207977700</v>
      </c>
      <c r="C139" t="n">
        <v>294555800</v>
      </c>
      <c r="D139" t="n">
        <v>256971400</v>
      </c>
      <c r="E139">
        <f>sum(B139:D139)</f>
        <v/>
      </c>
      <c r="F139">
        <f>B139/E139</f>
        <v/>
      </c>
      <c r="G139">
        <f>C139/E139</f>
        <v/>
      </c>
      <c r="H139">
        <f>D139/E139</f>
        <v/>
      </c>
      <c r="I139">
        <f>G139+H139*2</f>
        <v/>
      </c>
      <c r="J139">
        <f>I139-J132</f>
        <v/>
      </c>
      <c r="K139" t="n">
        <v>5</v>
      </c>
      <c r="L139">
        <f>J139/K139*100/23.16/48</f>
        <v/>
      </c>
    </row>
    <row r="140" spans="1:12">
      <c r="A140" t="s">
        <v>24</v>
      </c>
      <c r="B140" t="n">
        <v>165672200</v>
      </c>
      <c r="C140" t="n">
        <v>265921600</v>
      </c>
      <c r="D140" t="n">
        <v>231949600</v>
      </c>
      <c r="E140">
        <f>sum(B140:D140)</f>
        <v/>
      </c>
      <c r="F140">
        <f>B140/E140</f>
        <v/>
      </c>
      <c r="G140">
        <f>C140/E140</f>
        <v/>
      </c>
      <c r="H140">
        <f>D140/E140</f>
        <v/>
      </c>
      <c r="I140">
        <f>G140+H140*2</f>
        <v/>
      </c>
      <c r="J140">
        <f>I140-J132</f>
        <v/>
      </c>
      <c r="K140" t="n">
        <v>5</v>
      </c>
      <c r="L140">
        <f>J140/K140*100/23.16/96</f>
        <v/>
      </c>
    </row>
    <row r="141" spans="1:12">
      <c r="A141" t="s">
        <v>25</v>
      </c>
      <c r="B141" t="n">
        <v>127455700</v>
      </c>
      <c r="C141" t="n">
        <v>203300200</v>
      </c>
      <c r="D141" t="n">
        <v>177959200</v>
      </c>
      <c r="E141">
        <f>sum(B141:D141)</f>
        <v/>
      </c>
      <c r="F141">
        <f>B141/E141</f>
        <v/>
      </c>
      <c r="G141">
        <f>C141/E141</f>
        <v/>
      </c>
      <c r="H141">
        <f>D141/E141</f>
        <v/>
      </c>
      <c r="I141">
        <f>G141+H141*2</f>
        <v/>
      </c>
      <c r="J141">
        <f>I141-J132</f>
        <v/>
      </c>
      <c r="K141" t="n">
        <v>5</v>
      </c>
      <c r="L141">
        <f>J141/K141*100/23.16/96</f>
        <v/>
      </c>
    </row>
    <row r="142" spans="1:12">
      <c r="A142" t="s">
        <v>26</v>
      </c>
      <c r="B142" t="n">
        <v>213066500</v>
      </c>
      <c r="C142" t="n">
        <v>348760800</v>
      </c>
      <c r="D142" t="n">
        <v>333907100</v>
      </c>
      <c r="E142">
        <f>sum(B142:D142)</f>
        <v/>
      </c>
      <c r="F142">
        <f>B142/E142</f>
        <v/>
      </c>
      <c r="G142">
        <f>C142/E142</f>
        <v/>
      </c>
      <c r="H142">
        <f>D142/E142</f>
        <v/>
      </c>
      <c r="I142">
        <f>G142+H142*2</f>
        <v/>
      </c>
      <c r="J142">
        <f>I142-J132</f>
        <v/>
      </c>
      <c r="K142" t="n">
        <v>5</v>
      </c>
      <c r="L142">
        <f>J142/K142*100/23.16/168</f>
        <v/>
      </c>
    </row>
    <row r="143" spans="1:12">
      <c r="A143" t="s">
        <v>27</v>
      </c>
      <c r="B143" t="n">
        <v>171956600</v>
      </c>
      <c r="C143" t="n">
        <v>286387400</v>
      </c>
      <c r="D143" t="n">
        <v>262352500</v>
      </c>
      <c r="E143">
        <f>sum(B143:D143)</f>
        <v/>
      </c>
      <c r="F143">
        <f>B143/E143</f>
        <v/>
      </c>
      <c r="G143">
        <f>C143/E143</f>
        <v/>
      </c>
      <c r="H143">
        <f>D143/E143</f>
        <v/>
      </c>
      <c r="I143">
        <f>G143+H143*2</f>
        <v/>
      </c>
      <c r="J143">
        <f>I143-J132</f>
        <v/>
      </c>
      <c r="K143" t="n">
        <v>5</v>
      </c>
      <c r="L143">
        <f>J143/K143*100/23.16/168</f>
        <v/>
      </c>
    </row>
    <row r="144" spans="1:12">
      <c r="A144" t="s"/>
    </row>
    <row r="145" spans="1:12">
      <c r="A145" t="s">
        <v>0</v>
      </c>
      <c r="B145" t="s">
        <v>1</v>
      </c>
      <c r="C145" t="s">
        <v>2</v>
      </c>
      <c r="D145" t="s">
        <v>3</v>
      </c>
    </row>
    <row r="146" spans="1:12">
      <c r="A146" t="s">
        <v>52</v>
      </c>
      <c r="B146" t="s">
        <v>5</v>
      </c>
      <c r="C146" t="s">
        <v>53</v>
      </c>
      <c r="D146" t="s">
        <v>51</v>
      </c>
    </row>
    <row r="147" spans="1:12">
      <c r="A147" t="s"/>
      <c r="B147" t="s">
        <v>8</v>
      </c>
      <c r="C147" t="s">
        <v>9</v>
      </c>
      <c r="D147" t="s">
        <v>10</v>
      </c>
      <c r="E147" t="s">
        <v>11</v>
      </c>
      <c r="F147" t="s">
        <v>8</v>
      </c>
      <c r="G147" t="s">
        <v>9</v>
      </c>
      <c r="H147" t="s">
        <v>10</v>
      </c>
      <c r="I147" t="s">
        <v>12</v>
      </c>
      <c r="J147" t="s">
        <v>13</v>
      </c>
      <c r="K147" t="s">
        <v>14</v>
      </c>
      <c r="L147" t="s">
        <v>15</v>
      </c>
    </row>
    <row r="148" spans="1:12">
      <c r="A148" t="s">
        <v>16</v>
      </c>
      <c r="B148" t="n">
        <v>37246950</v>
      </c>
      <c r="C148" t="n">
        <v>31281600</v>
      </c>
      <c r="D148" t="n">
        <v>17499330</v>
      </c>
      <c r="E148">
        <f>sum(B148:D148)</f>
        <v/>
      </c>
      <c r="F148">
        <f>B148/E148</f>
        <v/>
      </c>
      <c r="G148">
        <f>C148/E148</f>
        <v/>
      </c>
      <c r="H148">
        <f>D148/E148</f>
        <v/>
      </c>
      <c r="I148">
        <f>G148+H148*2</f>
        <v/>
      </c>
      <c r="J148">
        <f>average(I148:I149)</f>
        <v/>
      </c>
    </row>
    <row r="149" spans="1:12">
      <c r="A149" t="s">
        <v>17</v>
      </c>
      <c r="B149" t="n">
        <v>59780830</v>
      </c>
      <c r="C149" t="n">
        <v>51533480</v>
      </c>
      <c r="D149" t="n">
        <v>27999930</v>
      </c>
      <c r="E149">
        <f>sum(B149:D149)</f>
        <v/>
      </c>
      <c r="F149">
        <f>B149/E149</f>
        <v/>
      </c>
      <c r="G149">
        <f>C149/E149</f>
        <v/>
      </c>
      <c r="H149">
        <f>D149/E149</f>
        <v/>
      </c>
      <c r="I149">
        <f>G149+H149*2</f>
        <v/>
      </c>
    </row>
    <row r="150" spans="1:12">
      <c r="A150" t="s">
        <v>18</v>
      </c>
      <c r="B150" t="n">
        <v>48842390</v>
      </c>
      <c r="C150" t="n">
        <v>47775750</v>
      </c>
      <c r="D150" t="n">
        <v>29813690</v>
      </c>
      <c r="E150">
        <f>sum(B150:D150)</f>
        <v/>
      </c>
      <c r="F150">
        <f>B150/E150</f>
        <v/>
      </c>
      <c r="G150">
        <f>C150/E150</f>
        <v/>
      </c>
      <c r="H150">
        <f>D150/E150</f>
        <v/>
      </c>
      <c r="I150">
        <f>G150+H150*2</f>
        <v/>
      </c>
      <c r="J150">
        <f>I150-J148</f>
        <v/>
      </c>
      <c r="K150" t="n">
        <v>5</v>
      </c>
      <c r="L150">
        <f>J150/K150*100/23.16/8</f>
        <v/>
      </c>
    </row>
    <row r="151" spans="1:12">
      <c r="A151" t="s">
        <v>19</v>
      </c>
      <c r="B151" t="n">
        <v>57542280</v>
      </c>
      <c r="C151" t="n">
        <v>55594220</v>
      </c>
      <c r="D151" t="n">
        <v>35414330</v>
      </c>
      <c r="E151">
        <f>sum(B151:D151)</f>
        <v/>
      </c>
      <c r="F151">
        <f>B151/E151</f>
        <v/>
      </c>
      <c r="G151">
        <f>C151/E151</f>
        <v/>
      </c>
      <c r="H151">
        <f>D151/E151</f>
        <v/>
      </c>
      <c r="I151">
        <f>G151+H151*2</f>
        <v/>
      </c>
      <c r="J151">
        <f>I151-J148</f>
        <v/>
      </c>
      <c r="K151" t="n">
        <v>5</v>
      </c>
      <c r="L151">
        <f>J151/K151*100/23.16/8</f>
        <v/>
      </c>
    </row>
    <row r="152" spans="1:12">
      <c r="A152" t="s">
        <v>20</v>
      </c>
      <c r="B152" t="n">
        <v>45423620</v>
      </c>
      <c r="C152" t="n">
        <v>55521340</v>
      </c>
      <c r="D152" t="n">
        <v>40240300</v>
      </c>
      <c r="E152">
        <f>sum(B152:D152)</f>
        <v/>
      </c>
      <c r="F152">
        <f>B152/E152</f>
        <v/>
      </c>
      <c r="G152">
        <f>C152/E152</f>
        <v/>
      </c>
      <c r="H152">
        <f>D152/E152</f>
        <v/>
      </c>
      <c r="I152">
        <f>G152+H152*2</f>
        <v/>
      </c>
      <c r="J152">
        <f>I152-J148</f>
        <v/>
      </c>
      <c r="K152" t="n">
        <v>5</v>
      </c>
      <c r="L152">
        <f>J152/K152*100/23.16/24</f>
        <v/>
      </c>
    </row>
    <row r="153" spans="1:12">
      <c r="A153" t="s">
        <v>21</v>
      </c>
      <c r="B153" t="n">
        <v>49360600</v>
      </c>
      <c r="C153" t="n">
        <v>59141420</v>
      </c>
      <c r="D153" t="n">
        <v>42745050</v>
      </c>
      <c r="E153">
        <f>sum(B153:D153)</f>
        <v/>
      </c>
      <c r="F153">
        <f>B153/E153</f>
        <v/>
      </c>
      <c r="G153">
        <f>C153/E153</f>
        <v/>
      </c>
      <c r="H153">
        <f>D153/E153</f>
        <v/>
      </c>
      <c r="I153">
        <f>G153+H153*2</f>
        <v/>
      </c>
      <c r="J153">
        <f>I153-J148</f>
        <v/>
      </c>
      <c r="K153" t="n">
        <v>5</v>
      </c>
      <c r="L153">
        <f>J153/K153*100/23.16/24</f>
        <v/>
      </c>
    </row>
    <row r="154" spans="1:12">
      <c r="A154" t="s">
        <v>22</v>
      </c>
      <c r="B154" t="n">
        <v>33269540</v>
      </c>
      <c r="C154" t="n">
        <v>46631310</v>
      </c>
      <c r="D154" t="n">
        <v>37426120</v>
      </c>
      <c r="E154">
        <f>sum(B154:D154)</f>
        <v/>
      </c>
      <c r="F154">
        <f>B154/E154</f>
        <v/>
      </c>
      <c r="G154">
        <f>C154/E154</f>
        <v/>
      </c>
      <c r="H154">
        <f>D154/E154</f>
        <v/>
      </c>
      <c r="I154">
        <f>G154+H154*2</f>
        <v/>
      </c>
      <c r="J154">
        <f>I154-J148</f>
        <v/>
      </c>
      <c r="K154" t="n">
        <v>5</v>
      </c>
      <c r="L154">
        <f>J154/K154*100/23.16/48</f>
        <v/>
      </c>
    </row>
    <row r="155" spans="1:12">
      <c r="A155" t="s">
        <v>23</v>
      </c>
      <c r="B155" t="n">
        <v>27035680</v>
      </c>
      <c r="C155" t="n">
        <v>38051160</v>
      </c>
      <c r="D155" t="n">
        <v>30810320</v>
      </c>
      <c r="E155">
        <f>sum(B155:D155)</f>
        <v/>
      </c>
      <c r="F155">
        <f>B155/E155</f>
        <v/>
      </c>
      <c r="G155">
        <f>C155/E155</f>
        <v/>
      </c>
      <c r="H155">
        <f>D155/E155</f>
        <v/>
      </c>
      <c r="I155">
        <f>G155+H155*2</f>
        <v/>
      </c>
      <c r="J155">
        <f>I155-J148</f>
        <v/>
      </c>
      <c r="K155" t="n">
        <v>5</v>
      </c>
      <c r="L155">
        <f>J155/K155*100/23.16/48</f>
        <v/>
      </c>
    </row>
    <row r="156" spans="1:12">
      <c r="A156" t="s">
        <v>24</v>
      </c>
      <c r="B156" t="n">
        <v>22524220</v>
      </c>
      <c r="C156" t="n">
        <v>35330080</v>
      </c>
      <c r="D156" t="n">
        <v>29734280</v>
      </c>
      <c r="E156">
        <f>sum(B156:D156)</f>
        <v/>
      </c>
      <c r="F156">
        <f>B156/E156</f>
        <v/>
      </c>
      <c r="G156">
        <f>C156/E156</f>
        <v/>
      </c>
      <c r="H156">
        <f>D156/E156</f>
        <v/>
      </c>
      <c r="I156">
        <f>G156+H156*2</f>
        <v/>
      </c>
      <c r="J156">
        <f>I156-J148</f>
        <v/>
      </c>
      <c r="K156" t="n">
        <v>5</v>
      </c>
      <c r="L156">
        <f>J156/K156*100/23.16/96</f>
        <v/>
      </c>
    </row>
    <row r="157" spans="1:12">
      <c r="A157" t="s">
        <v>25</v>
      </c>
      <c r="B157" t="n">
        <v>37528770</v>
      </c>
      <c r="C157" t="n">
        <v>60139230</v>
      </c>
      <c r="D157" t="n">
        <v>50787710</v>
      </c>
      <c r="E157">
        <f>sum(B157:D157)</f>
        <v/>
      </c>
      <c r="F157">
        <f>B157/E157</f>
        <v/>
      </c>
      <c r="G157">
        <f>C157/E157</f>
        <v/>
      </c>
      <c r="H157">
        <f>D157/E157</f>
        <v/>
      </c>
      <c r="I157">
        <f>G157+H157*2</f>
        <v/>
      </c>
      <c r="J157">
        <f>I157-J148</f>
        <v/>
      </c>
      <c r="K157" t="n">
        <v>5</v>
      </c>
      <c r="L157">
        <f>J157/K157*100/23.16/96</f>
        <v/>
      </c>
    </row>
    <row r="158" spans="1:12">
      <c r="A158" t="s">
        <v>26</v>
      </c>
      <c r="B158" t="n">
        <v>20109920</v>
      </c>
      <c r="C158" t="n">
        <v>32567700</v>
      </c>
      <c r="D158" t="n">
        <v>29435190</v>
      </c>
      <c r="E158">
        <f>sum(B158:D158)</f>
        <v/>
      </c>
      <c r="F158">
        <f>B158/E158</f>
        <v/>
      </c>
      <c r="G158">
        <f>C158/E158</f>
        <v/>
      </c>
      <c r="H158">
        <f>D158/E158</f>
        <v/>
      </c>
      <c r="I158">
        <f>G158+H158*2</f>
        <v/>
      </c>
      <c r="J158">
        <f>I158-J148</f>
        <v/>
      </c>
      <c r="K158" t="n">
        <v>5</v>
      </c>
      <c r="L158">
        <f>J158/K158*100/23.16/168</f>
        <v/>
      </c>
    </row>
    <row r="159" spans="1:12">
      <c r="A159" t="s">
        <v>27</v>
      </c>
      <c r="B159" t="n">
        <v>22063060</v>
      </c>
      <c r="C159" t="n">
        <v>36487160</v>
      </c>
      <c r="D159" t="n">
        <v>31818290</v>
      </c>
      <c r="E159">
        <f>sum(B159:D159)</f>
        <v/>
      </c>
      <c r="F159">
        <f>B159/E159</f>
        <v/>
      </c>
      <c r="G159">
        <f>C159/E159</f>
        <v/>
      </c>
      <c r="H159">
        <f>D159/E159</f>
        <v/>
      </c>
      <c r="I159">
        <f>G159+H159*2</f>
        <v/>
      </c>
      <c r="J159">
        <f>I159-J148</f>
        <v/>
      </c>
      <c r="K159" t="n">
        <v>5</v>
      </c>
      <c r="L159">
        <f>J159/K159*100/23.16/168</f>
        <v/>
      </c>
    </row>
    <row r="160" spans="1:12">
      <c r="A160" t="s"/>
    </row>
    <row r="161" spans="1:12">
      <c r="A161" t="s">
        <v>0</v>
      </c>
      <c r="B161" t="s">
        <v>1</v>
      </c>
      <c r="C161" t="s">
        <v>2</v>
      </c>
      <c r="D161" t="s">
        <v>3</v>
      </c>
    </row>
    <row r="162" spans="1:12">
      <c r="A162" t="s">
        <v>54</v>
      </c>
      <c r="B162" t="s">
        <v>35</v>
      </c>
      <c r="C162" t="s">
        <v>55</v>
      </c>
      <c r="D162" t="s">
        <v>56</v>
      </c>
    </row>
    <row r="163" spans="1:12">
      <c r="A163" t="s"/>
      <c r="B163" t="s">
        <v>8</v>
      </c>
      <c r="C163" t="s">
        <v>9</v>
      </c>
      <c r="D163" t="s">
        <v>10</v>
      </c>
      <c r="E163" t="s">
        <v>11</v>
      </c>
      <c r="F163" t="s">
        <v>8</v>
      </c>
      <c r="G163" t="s">
        <v>9</v>
      </c>
      <c r="H163" t="s">
        <v>10</v>
      </c>
      <c r="I163" t="s">
        <v>12</v>
      </c>
      <c r="J163" t="s">
        <v>13</v>
      </c>
      <c r="K163" t="s">
        <v>14</v>
      </c>
      <c r="L163" t="s">
        <v>15</v>
      </c>
    </row>
    <row r="164" spans="1:12">
      <c r="A164" t="s">
        <v>16</v>
      </c>
      <c r="B164" t="n">
        <v>19357360</v>
      </c>
      <c r="C164" t="n">
        <v>19243420</v>
      </c>
      <c r="D164" t="n">
        <v>10302600</v>
      </c>
      <c r="E164">
        <f>sum(B164:D164)</f>
        <v/>
      </c>
      <c r="F164">
        <f>B164/E164</f>
        <v/>
      </c>
      <c r="G164">
        <f>C164/E164</f>
        <v/>
      </c>
      <c r="H164">
        <f>D164/E164</f>
        <v/>
      </c>
      <c r="I164">
        <f>G164+H164*2</f>
        <v/>
      </c>
      <c r="J164">
        <f>average(I164:I165)</f>
        <v/>
      </c>
    </row>
    <row r="165" spans="1:12">
      <c r="A165" t="s">
        <v>17</v>
      </c>
      <c r="B165" t="n">
        <v>20877810</v>
      </c>
      <c r="C165" t="n">
        <v>20892140</v>
      </c>
      <c r="D165" t="n">
        <v>11063040</v>
      </c>
      <c r="E165">
        <f>sum(B165:D165)</f>
        <v/>
      </c>
      <c r="F165">
        <f>B165/E165</f>
        <v/>
      </c>
      <c r="G165">
        <f>C165/E165</f>
        <v/>
      </c>
      <c r="H165">
        <f>D165/E165</f>
        <v/>
      </c>
      <c r="I165">
        <f>G165+H165*2</f>
        <v/>
      </c>
    </row>
    <row r="166" spans="1:12">
      <c r="A166" t="s">
        <v>18</v>
      </c>
      <c r="B166" t="n">
        <v>20050520</v>
      </c>
      <c r="C166" t="n">
        <v>22799350</v>
      </c>
      <c r="D166" t="n">
        <v>13277470</v>
      </c>
      <c r="E166">
        <f>sum(B166:D166)</f>
        <v/>
      </c>
      <c r="F166">
        <f>B166/E166</f>
        <v/>
      </c>
      <c r="G166">
        <f>C166/E166</f>
        <v/>
      </c>
      <c r="H166">
        <f>D166/E166</f>
        <v/>
      </c>
      <c r="I166">
        <f>G166+H166*2</f>
        <v/>
      </c>
      <c r="J166">
        <f>I166-J164</f>
        <v/>
      </c>
      <c r="K166" t="n">
        <v>5</v>
      </c>
      <c r="L166">
        <f>J166/K166*100/22.12/8</f>
        <v/>
      </c>
    </row>
    <row r="167" spans="1:12">
      <c r="A167" t="s">
        <v>19</v>
      </c>
      <c r="B167" t="n">
        <v>20687370</v>
      </c>
      <c r="C167" t="n">
        <v>22645220</v>
      </c>
      <c r="D167" t="n">
        <v>13432690</v>
      </c>
      <c r="E167">
        <f>sum(B167:D167)</f>
        <v/>
      </c>
      <c r="F167">
        <f>B167/E167</f>
        <v/>
      </c>
      <c r="G167">
        <f>C167/E167</f>
        <v/>
      </c>
      <c r="H167">
        <f>D167/E167</f>
        <v/>
      </c>
      <c r="I167">
        <f>G167+H167*2</f>
        <v/>
      </c>
      <c r="J167">
        <f>I167-J164</f>
        <v/>
      </c>
      <c r="K167" t="n">
        <v>5</v>
      </c>
      <c r="L167">
        <f>J167/K167*100/22.12/8</f>
        <v/>
      </c>
    </row>
    <row r="168" spans="1:12">
      <c r="A168" t="s">
        <v>20</v>
      </c>
      <c r="B168" t="n">
        <v>16780770</v>
      </c>
      <c r="C168" t="n">
        <v>22458890</v>
      </c>
      <c r="D168" t="n">
        <v>16341540</v>
      </c>
      <c r="E168">
        <f>sum(B168:D168)</f>
        <v/>
      </c>
      <c r="F168">
        <f>B168/E168</f>
        <v/>
      </c>
      <c r="G168">
        <f>C168/E168</f>
        <v/>
      </c>
      <c r="H168">
        <f>D168/E168</f>
        <v/>
      </c>
      <c r="I168">
        <f>G168+H168*2</f>
        <v/>
      </c>
      <c r="J168">
        <f>I168-J164</f>
        <v/>
      </c>
      <c r="K168" t="n">
        <v>5</v>
      </c>
      <c r="L168">
        <f>J168/K168*100/22.12/24</f>
        <v/>
      </c>
    </row>
    <row r="169" spans="1:12">
      <c r="A169" t="s">
        <v>21</v>
      </c>
      <c r="B169" t="n">
        <v>18482630</v>
      </c>
      <c r="C169" t="n">
        <v>24852790</v>
      </c>
      <c r="D169" t="n">
        <v>19424390</v>
      </c>
      <c r="E169">
        <f>sum(B169:D169)</f>
        <v/>
      </c>
      <c r="F169">
        <f>B169/E169</f>
        <v/>
      </c>
      <c r="G169">
        <f>C169/E169</f>
        <v/>
      </c>
      <c r="H169">
        <f>D169/E169</f>
        <v/>
      </c>
      <c r="I169">
        <f>G169+H169*2</f>
        <v/>
      </c>
      <c r="J169">
        <f>I169-J164</f>
        <v/>
      </c>
      <c r="K169" t="n">
        <v>5</v>
      </c>
      <c r="L169">
        <f>J169/K169*100/22.12/24</f>
        <v/>
      </c>
    </row>
    <row r="170" spans="1:12">
      <c r="A170" t="s">
        <v>22</v>
      </c>
      <c r="B170" t="n">
        <v>10743120</v>
      </c>
      <c r="C170" t="n">
        <v>17236590</v>
      </c>
      <c r="D170" t="n">
        <v>13511000</v>
      </c>
      <c r="E170">
        <f>sum(B170:D170)</f>
        <v/>
      </c>
      <c r="F170">
        <f>B170/E170</f>
        <v/>
      </c>
      <c r="G170">
        <f>C170/E170</f>
        <v/>
      </c>
      <c r="H170">
        <f>D170/E170</f>
        <v/>
      </c>
      <c r="I170">
        <f>G170+H170*2</f>
        <v/>
      </c>
      <c r="J170">
        <f>I170-J164</f>
        <v/>
      </c>
      <c r="K170" t="n">
        <v>5</v>
      </c>
      <c r="L170">
        <f>J170/K170*100/22.12/48</f>
        <v/>
      </c>
    </row>
    <row r="171" spans="1:12">
      <c r="A171" t="s">
        <v>23</v>
      </c>
      <c r="B171" t="n">
        <v>11996300</v>
      </c>
      <c r="C171" t="n">
        <v>19741000</v>
      </c>
      <c r="D171" t="n">
        <v>15787630</v>
      </c>
      <c r="E171">
        <f>sum(B171:D171)</f>
        <v/>
      </c>
      <c r="F171">
        <f>B171/E171</f>
        <v/>
      </c>
      <c r="G171">
        <f>C171/E171</f>
        <v/>
      </c>
      <c r="H171">
        <f>D171/E171</f>
        <v/>
      </c>
      <c r="I171">
        <f>G171+H171*2</f>
        <v/>
      </c>
      <c r="J171">
        <f>I171-J164</f>
        <v/>
      </c>
      <c r="K171" t="n">
        <v>5</v>
      </c>
      <c r="L171">
        <f>J171/K171*100/22.12/48</f>
        <v/>
      </c>
    </row>
    <row r="172" spans="1:12">
      <c r="A172" t="s">
        <v>24</v>
      </c>
      <c r="B172" t="n">
        <v>16832630</v>
      </c>
      <c r="C172" t="n">
        <v>28508420</v>
      </c>
      <c r="D172" t="n">
        <v>25195690</v>
      </c>
      <c r="E172">
        <f>sum(B172:D172)</f>
        <v/>
      </c>
      <c r="F172">
        <f>B172/E172</f>
        <v/>
      </c>
      <c r="G172">
        <f>C172/E172</f>
        <v/>
      </c>
      <c r="H172">
        <f>D172/E172</f>
        <v/>
      </c>
      <c r="I172">
        <f>G172+H172*2</f>
        <v/>
      </c>
      <c r="J172">
        <f>I172-J164</f>
        <v/>
      </c>
      <c r="K172" t="n">
        <v>5</v>
      </c>
      <c r="L172">
        <f>J172/K172*100/22.12/96</f>
        <v/>
      </c>
    </row>
    <row r="173" spans="1:12">
      <c r="A173" t="s">
        <v>25</v>
      </c>
      <c r="B173" t="n">
        <v>15790340</v>
      </c>
      <c r="C173" t="n">
        <v>26650030</v>
      </c>
      <c r="D173" t="n">
        <v>24313100</v>
      </c>
      <c r="E173">
        <f>sum(B173:D173)</f>
        <v/>
      </c>
      <c r="F173">
        <f>B173/E173</f>
        <v/>
      </c>
      <c r="G173">
        <f>C173/E173</f>
        <v/>
      </c>
      <c r="H173">
        <f>D173/E173</f>
        <v/>
      </c>
      <c r="I173">
        <f>G173+H173*2</f>
        <v/>
      </c>
      <c r="J173">
        <f>I173-J164</f>
        <v/>
      </c>
      <c r="K173" t="n">
        <v>5</v>
      </c>
      <c r="L173">
        <f>J173/K173*100/22.12/96</f>
        <v/>
      </c>
    </row>
    <row r="174" spans="1:12">
      <c r="A174" t="s">
        <v>26</v>
      </c>
      <c r="B174" t="n">
        <v>13442430</v>
      </c>
      <c r="C174" t="n">
        <v>22992460</v>
      </c>
      <c r="D174" t="n">
        <v>21206750</v>
      </c>
      <c r="E174">
        <f>sum(B174:D174)</f>
        <v/>
      </c>
      <c r="F174">
        <f>B174/E174</f>
        <v/>
      </c>
      <c r="G174">
        <f>C174/E174</f>
        <v/>
      </c>
      <c r="H174">
        <f>D174/E174</f>
        <v/>
      </c>
      <c r="I174">
        <f>G174+H174*2</f>
        <v/>
      </c>
      <c r="J174">
        <f>I174-J164</f>
        <v/>
      </c>
      <c r="K174" t="n">
        <v>5</v>
      </c>
      <c r="L174">
        <f>J174/K174*100/22.12/168</f>
        <v/>
      </c>
    </row>
    <row r="175" spans="1:12">
      <c r="A175" t="s">
        <v>27</v>
      </c>
      <c r="B175" t="n">
        <v>16766140</v>
      </c>
      <c r="C175" t="n">
        <v>30453380</v>
      </c>
      <c r="D175" t="n">
        <v>28490820</v>
      </c>
      <c r="E175">
        <f>sum(B175:D175)</f>
        <v/>
      </c>
      <c r="F175">
        <f>B175/E175</f>
        <v/>
      </c>
      <c r="G175">
        <f>C175/E175</f>
        <v/>
      </c>
      <c r="H175">
        <f>D175/E175</f>
        <v/>
      </c>
      <c r="I175">
        <f>G175+H175*2</f>
        <v/>
      </c>
      <c r="J175">
        <f>I175-J164</f>
        <v/>
      </c>
      <c r="K175" t="n">
        <v>5</v>
      </c>
      <c r="L175">
        <f>J175/K175*100/22.12/168</f>
        <v/>
      </c>
    </row>
    <row r="176" spans="1:12">
      <c r="A176" t="s"/>
    </row>
    <row r="177" spans="1:12">
      <c r="A177" t="s">
        <v>0</v>
      </c>
      <c r="B177" t="s">
        <v>1</v>
      </c>
      <c r="C177" t="s">
        <v>2</v>
      </c>
      <c r="D177" t="s">
        <v>3</v>
      </c>
    </row>
    <row r="178" spans="1:12">
      <c r="A178" t="s">
        <v>57</v>
      </c>
      <c r="B178" t="s">
        <v>35</v>
      </c>
      <c r="C178" t="s">
        <v>58</v>
      </c>
      <c r="D178" t="s">
        <v>59</v>
      </c>
    </row>
    <row r="179" spans="1:12">
      <c r="A179" t="s"/>
      <c r="B179" t="s">
        <v>8</v>
      </c>
      <c r="C179" t="s">
        <v>9</v>
      </c>
      <c r="D179" t="s">
        <v>10</v>
      </c>
      <c r="E179" t="s">
        <v>11</v>
      </c>
      <c r="F179" t="s">
        <v>8</v>
      </c>
      <c r="G179" t="s">
        <v>9</v>
      </c>
      <c r="H179" t="s">
        <v>10</v>
      </c>
      <c r="I179" t="s">
        <v>12</v>
      </c>
      <c r="J179" t="s">
        <v>13</v>
      </c>
      <c r="K179" t="s">
        <v>14</v>
      </c>
      <c r="L179" t="s">
        <v>15</v>
      </c>
    </row>
    <row r="180" spans="1:12">
      <c r="A180" t="s">
        <v>16</v>
      </c>
      <c r="B180" t="n">
        <v>18547020</v>
      </c>
      <c r="C180" t="n">
        <v>21982220</v>
      </c>
      <c r="D180" t="n">
        <v>12121810</v>
      </c>
      <c r="E180">
        <f>sum(B180:D180)</f>
        <v/>
      </c>
      <c r="F180">
        <f>B180/E180</f>
        <v/>
      </c>
      <c r="G180">
        <f>C180/E180</f>
        <v/>
      </c>
      <c r="H180">
        <f>D180/E180</f>
        <v/>
      </c>
      <c r="I180">
        <f>G180+H180*2</f>
        <v/>
      </c>
      <c r="J180">
        <f>average(I180:I181)</f>
        <v/>
      </c>
    </row>
    <row r="181" spans="1:12">
      <c r="A181" t="s">
        <v>17</v>
      </c>
      <c r="B181" t="n">
        <v>14824340</v>
      </c>
      <c r="C181" t="n">
        <v>16619280</v>
      </c>
      <c r="D181" t="n">
        <v>9583117</v>
      </c>
      <c r="E181">
        <f>sum(B181:D181)</f>
        <v/>
      </c>
      <c r="F181">
        <f>B181/E181</f>
        <v/>
      </c>
      <c r="G181">
        <f>C181/E181</f>
        <v/>
      </c>
      <c r="H181">
        <f>D181/E181</f>
        <v/>
      </c>
      <c r="I181">
        <f>G181+H181*2</f>
        <v/>
      </c>
    </row>
    <row r="182" spans="1:12">
      <c r="A182" t="s">
        <v>18</v>
      </c>
      <c r="B182" t="n">
        <v>9221208</v>
      </c>
      <c r="C182" t="n">
        <v>12921790</v>
      </c>
      <c r="D182" t="n">
        <v>8726505</v>
      </c>
      <c r="E182">
        <f>sum(B182:D182)</f>
        <v/>
      </c>
      <c r="F182">
        <f>B182/E182</f>
        <v/>
      </c>
      <c r="G182">
        <f>C182/E182</f>
        <v/>
      </c>
      <c r="H182">
        <f>D182/E182</f>
        <v/>
      </c>
      <c r="I182">
        <f>G182+H182*2</f>
        <v/>
      </c>
      <c r="J182">
        <f>I182-J180</f>
        <v/>
      </c>
      <c r="K182" t="n">
        <v>5</v>
      </c>
      <c r="L182">
        <f>J182/K182*100/29.43/8</f>
        <v/>
      </c>
    </row>
    <row r="183" spans="1:12">
      <c r="A183" t="s">
        <v>19</v>
      </c>
      <c r="B183" t="n">
        <v>10015210</v>
      </c>
      <c r="C183" t="n">
        <v>13432370</v>
      </c>
      <c r="D183" t="n">
        <v>9373114</v>
      </c>
      <c r="E183">
        <f>sum(B183:D183)</f>
        <v/>
      </c>
      <c r="F183">
        <f>B183/E183</f>
        <v/>
      </c>
      <c r="G183">
        <f>C183/E183</f>
        <v/>
      </c>
      <c r="H183">
        <f>D183/E183</f>
        <v/>
      </c>
      <c r="I183">
        <f>G183+H183*2</f>
        <v/>
      </c>
      <c r="J183">
        <f>I183-J180</f>
        <v/>
      </c>
      <c r="K183" t="n">
        <v>5</v>
      </c>
      <c r="L183">
        <f>J183/K183*100/29.43/8</f>
        <v/>
      </c>
    </row>
    <row r="184" spans="1:12">
      <c r="A184" t="s">
        <v>20</v>
      </c>
      <c r="B184" t="n">
        <v>6715238</v>
      </c>
      <c r="C184" t="n">
        <v>12479200</v>
      </c>
      <c r="D184" t="n">
        <v>11605350</v>
      </c>
      <c r="E184">
        <f>sum(B184:D184)</f>
        <v/>
      </c>
      <c r="F184">
        <f>B184/E184</f>
        <v/>
      </c>
      <c r="G184">
        <f>C184/E184</f>
        <v/>
      </c>
      <c r="H184">
        <f>D184/E184</f>
        <v/>
      </c>
      <c r="I184">
        <f>G184+H184*2</f>
        <v/>
      </c>
      <c r="J184">
        <f>I184-J180</f>
        <v/>
      </c>
      <c r="K184" t="n">
        <v>5</v>
      </c>
      <c r="L184">
        <f>J184/K184*100/29.43/24</f>
        <v/>
      </c>
    </row>
    <row r="185" spans="1:12">
      <c r="A185" t="s">
        <v>21</v>
      </c>
      <c r="B185" t="n">
        <v>6187406</v>
      </c>
      <c r="C185" t="n">
        <v>11044150</v>
      </c>
      <c r="D185" t="n">
        <v>10448610</v>
      </c>
      <c r="E185">
        <f>sum(B185:D185)</f>
        <v/>
      </c>
      <c r="F185">
        <f>B185/E185</f>
        <v/>
      </c>
      <c r="G185">
        <f>C185/E185</f>
        <v/>
      </c>
      <c r="H185">
        <f>D185/E185</f>
        <v/>
      </c>
      <c r="I185">
        <f>G185+H185*2</f>
        <v/>
      </c>
      <c r="J185">
        <f>I185-J180</f>
        <v/>
      </c>
      <c r="K185" t="n">
        <v>5</v>
      </c>
      <c r="L185">
        <f>J185/K185*100/29.43/24</f>
        <v/>
      </c>
    </row>
    <row r="186" spans="1:12">
      <c r="A186" t="s">
        <v>22</v>
      </c>
      <c r="B186" t="n">
        <v>4255612</v>
      </c>
      <c r="C186" t="n">
        <v>8720521</v>
      </c>
      <c r="D186" t="n">
        <v>9793094</v>
      </c>
      <c r="E186">
        <f>sum(B186:D186)</f>
        <v/>
      </c>
      <c r="F186">
        <f>B186/E186</f>
        <v/>
      </c>
      <c r="G186">
        <f>C186/E186</f>
        <v/>
      </c>
      <c r="H186">
        <f>D186/E186</f>
        <v/>
      </c>
      <c r="I186">
        <f>G186+H186*2</f>
        <v/>
      </c>
      <c r="J186">
        <f>I186-J180</f>
        <v/>
      </c>
      <c r="K186" t="n">
        <v>5</v>
      </c>
      <c r="L186">
        <f>J186/K186*100/29.43/48</f>
        <v/>
      </c>
    </row>
    <row r="187" spans="1:12">
      <c r="A187" t="s">
        <v>23</v>
      </c>
      <c r="B187" t="n">
        <v>3996825</v>
      </c>
      <c r="C187" t="n">
        <v>9115586</v>
      </c>
      <c r="D187" t="n">
        <v>10042660</v>
      </c>
      <c r="E187">
        <f>sum(B187:D187)</f>
        <v/>
      </c>
      <c r="F187">
        <f>B187/E187</f>
        <v/>
      </c>
      <c r="G187">
        <f>C187/E187</f>
        <v/>
      </c>
      <c r="H187">
        <f>D187/E187</f>
        <v/>
      </c>
      <c r="I187">
        <f>G187+H187*2</f>
        <v/>
      </c>
      <c r="J187">
        <f>I187-J180</f>
        <v/>
      </c>
      <c r="K187" t="n">
        <v>5</v>
      </c>
      <c r="L187">
        <f>J187/K187*100/29.43/48</f>
        <v/>
      </c>
    </row>
    <row r="188" spans="1:12">
      <c r="A188" t="s">
        <v>24</v>
      </c>
      <c r="B188" t="n">
        <v>2329481</v>
      </c>
      <c r="C188" t="n">
        <v>9027030</v>
      </c>
      <c r="D188" t="n">
        <v>10039980</v>
      </c>
      <c r="E188">
        <f>sum(B188:D188)</f>
        <v/>
      </c>
      <c r="F188">
        <f>B188/E188</f>
        <v/>
      </c>
      <c r="G188">
        <f>C188/E188</f>
        <v/>
      </c>
      <c r="H188">
        <f>D188/E188</f>
        <v/>
      </c>
      <c r="I188">
        <f>G188+H188*2</f>
        <v/>
      </c>
      <c r="J188">
        <f>I188-J180</f>
        <v/>
      </c>
      <c r="K188" t="n">
        <v>5</v>
      </c>
      <c r="L188">
        <f>J188/K188*100/29.43/96</f>
        <v/>
      </c>
    </row>
    <row r="189" spans="1:12">
      <c r="A189" t="s">
        <v>25</v>
      </c>
      <c r="B189" t="n">
        <v>1666794</v>
      </c>
      <c r="C189" t="n">
        <v>6170447</v>
      </c>
      <c r="D189" t="n">
        <v>7380319</v>
      </c>
      <c r="E189">
        <f>sum(B189:D189)</f>
        <v/>
      </c>
      <c r="F189">
        <f>B189/E189</f>
        <v/>
      </c>
      <c r="G189">
        <f>C189/E189</f>
        <v/>
      </c>
      <c r="H189">
        <f>D189/E189</f>
        <v/>
      </c>
      <c r="I189">
        <f>G189+H189*2</f>
        <v/>
      </c>
      <c r="J189">
        <f>I189-J180</f>
        <v/>
      </c>
      <c r="K189" t="n">
        <v>5</v>
      </c>
      <c r="L189">
        <f>J189/K189*100/29.43/96</f>
        <v/>
      </c>
    </row>
    <row r="190" spans="1:12">
      <c r="A190" t="s">
        <v>26</v>
      </c>
      <c r="B190" t="n">
        <v>3739620</v>
      </c>
      <c r="C190" t="n">
        <v>12388140</v>
      </c>
      <c r="D190" t="n">
        <v>14950500</v>
      </c>
      <c r="E190">
        <f>sum(B190:D190)</f>
        <v/>
      </c>
      <c r="F190">
        <f>B190/E190</f>
        <v/>
      </c>
      <c r="G190">
        <f>C190/E190</f>
        <v/>
      </c>
      <c r="H190">
        <f>D190/E190</f>
        <v/>
      </c>
      <c r="I190">
        <f>G190+H190*2</f>
        <v/>
      </c>
      <c r="J190">
        <f>I190-J180</f>
        <v/>
      </c>
      <c r="K190" t="n">
        <v>5</v>
      </c>
      <c r="L190">
        <f>J190/K190*100/29.43/168</f>
        <v/>
      </c>
    </row>
    <row r="191" spans="1:12">
      <c r="A191" t="s">
        <v>27</v>
      </c>
      <c r="B191" t="n">
        <v>4266024</v>
      </c>
      <c r="C191" t="n">
        <v>12436180</v>
      </c>
      <c r="D191" t="n">
        <v>15020050</v>
      </c>
      <c r="E191">
        <f>sum(B191:D191)</f>
        <v/>
      </c>
      <c r="F191">
        <f>B191/E191</f>
        <v/>
      </c>
      <c r="G191">
        <f>C191/E191</f>
        <v/>
      </c>
      <c r="H191">
        <f>D191/E191</f>
        <v/>
      </c>
      <c r="I191">
        <f>G191+H191*2</f>
        <v/>
      </c>
      <c r="J191">
        <f>I191-J180</f>
        <v/>
      </c>
      <c r="K191" t="n">
        <v>5</v>
      </c>
      <c r="L191">
        <f>J191/K191*100/29.43/168</f>
        <v/>
      </c>
    </row>
    <row r="192" spans="1:12">
      <c r="A192" t="s"/>
    </row>
    <row r="193" spans="1:12">
      <c r="A193" t="s">
        <v>0</v>
      </c>
      <c r="B193" t="s">
        <v>1</v>
      </c>
      <c r="C193" t="s">
        <v>2</v>
      </c>
      <c r="D193" t="s">
        <v>3</v>
      </c>
    </row>
    <row r="194" spans="1:12">
      <c r="A194" t="s">
        <v>60</v>
      </c>
      <c r="B194" t="s">
        <v>5</v>
      </c>
      <c r="C194" t="s">
        <v>61</v>
      </c>
      <c r="D194" t="s">
        <v>62</v>
      </c>
    </row>
    <row r="195" spans="1:12">
      <c r="A195" t="s"/>
      <c r="B195" t="s">
        <v>8</v>
      </c>
      <c r="C195" t="s">
        <v>9</v>
      </c>
      <c r="D195" t="s">
        <v>10</v>
      </c>
      <c r="E195" t="s">
        <v>11</v>
      </c>
      <c r="F195" t="s">
        <v>8</v>
      </c>
      <c r="G195" t="s">
        <v>9</v>
      </c>
      <c r="H195" t="s">
        <v>10</v>
      </c>
      <c r="I195" t="s">
        <v>12</v>
      </c>
      <c r="J195" t="s">
        <v>13</v>
      </c>
      <c r="K195" t="s">
        <v>14</v>
      </c>
      <c r="L195" t="s">
        <v>15</v>
      </c>
    </row>
    <row r="196" spans="1:12">
      <c r="A196" t="s">
        <v>16</v>
      </c>
      <c r="B196" t="n">
        <v>10826160</v>
      </c>
      <c r="C196" t="n">
        <v>10811910</v>
      </c>
      <c r="D196" t="n">
        <v>8628194</v>
      </c>
      <c r="E196">
        <f>sum(B196:D196)</f>
        <v/>
      </c>
      <c r="F196">
        <f>B196/E196</f>
        <v/>
      </c>
      <c r="G196">
        <f>C196/E196</f>
        <v/>
      </c>
      <c r="H196">
        <f>D196/E196</f>
        <v/>
      </c>
      <c r="I196">
        <f>G196+H196*2</f>
        <v/>
      </c>
      <c r="J196">
        <f>average(I196:I197)</f>
        <v/>
      </c>
    </row>
    <row r="197" spans="1:12">
      <c r="A197" t="s">
        <v>17</v>
      </c>
      <c r="B197" t="n">
        <v>8785827</v>
      </c>
      <c r="C197" t="n">
        <v>9243144</v>
      </c>
      <c r="D197" t="n">
        <v>7122395</v>
      </c>
      <c r="E197">
        <f>sum(B197:D197)</f>
        <v/>
      </c>
      <c r="F197">
        <f>B197/E197</f>
        <v/>
      </c>
      <c r="G197">
        <f>C197/E197</f>
        <v/>
      </c>
      <c r="H197">
        <f>D197/E197</f>
        <v/>
      </c>
      <c r="I197">
        <f>G197+H197*2</f>
        <v/>
      </c>
    </row>
    <row r="198" spans="1:12">
      <c r="A198" t="s">
        <v>18</v>
      </c>
      <c r="B198" t="n">
        <v>6130755</v>
      </c>
      <c r="C198" t="n">
        <v>7328206</v>
      </c>
      <c r="D198" t="n">
        <v>5520480</v>
      </c>
      <c r="E198">
        <f>sum(B198:D198)</f>
        <v/>
      </c>
      <c r="F198">
        <f>B198/E198</f>
        <v/>
      </c>
      <c r="G198">
        <f>C198/E198</f>
        <v/>
      </c>
      <c r="H198">
        <f>D198/E198</f>
        <v/>
      </c>
      <c r="I198">
        <f>G198+H198*2</f>
        <v/>
      </c>
      <c r="J198">
        <f>I198-J196</f>
        <v/>
      </c>
      <c r="K198" t="n">
        <v>5</v>
      </c>
      <c r="L198">
        <f>J198/K198*100/28.81/8</f>
        <v/>
      </c>
    </row>
    <row r="199" spans="1:12">
      <c r="A199" t="s">
        <v>19</v>
      </c>
      <c r="B199" t="n">
        <v>8088608</v>
      </c>
      <c r="C199" t="n">
        <v>10266780</v>
      </c>
      <c r="D199" t="n">
        <v>8024235</v>
      </c>
      <c r="E199">
        <f>sum(B199:D199)</f>
        <v/>
      </c>
      <c r="F199">
        <f>B199/E199</f>
        <v/>
      </c>
      <c r="G199">
        <f>C199/E199</f>
        <v/>
      </c>
      <c r="H199">
        <f>D199/E199</f>
        <v/>
      </c>
      <c r="I199">
        <f>G199+H199*2</f>
        <v/>
      </c>
      <c r="J199">
        <f>I199-J196</f>
        <v/>
      </c>
      <c r="K199" t="n">
        <v>5</v>
      </c>
      <c r="L199">
        <f>J199/K199*100/28.81/8</f>
        <v/>
      </c>
    </row>
    <row r="200" spans="1:12">
      <c r="A200" t="s">
        <v>20</v>
      </c>
      <c r="B200" t="n">
        <v>6508583</v>
      </c>
      <c r="C200" t="n">
        <v>9612537</v>
      </c>
      <c r="D200" t="n">
        <v>8796303</v>
      </c>
      <c r="E200">
        <f>sum(B200:D200)</f>
        <v/>
      </c>
      <c r="F200">
        <f>B200/E200</f>
        <v/>
      </c>
      <c r="G200">
        <f>C200/E200</f>
        <v/>
      </c>
      <c r="H200">
        <f>D200/E200</f>
        <v/>
      </c>
      <c r="I200">
        <f>G200+H200*2</f>
        <v/>
      </c>
      <c r="J200">
        <f>I200-J196</f>
        <v/>
      </c>
      <c r="K200" t="n">
        <v>5</v>
      </c>
      <c r="L200">
        <f>J200/K200*100/28.81/24</f>
        <v/>
      </c>
    </row>
    <row r="201" spans="1:12">
      <c r="A201" t="s">
        <v>21</v>
      </c>
      <c r="B201" t="n">
        <v>6409455</v>
      </c>
      <c r="C201" t="n">
        <v>8418350</v>
      </c>
      <c r="D201" t="n">
        <v>8408382</v>
      </c>
      <c r="E201">
        <f>sum(B201:D201)</f>
        <v/>
      </c>
      <c r="F201">
        <f>B201/E201</f>
        <v/>
      </c>
      <c r="G201">
        <f>C201/E201</f>
        <v/>
      </c>
      <c r="H201">
        <f>D201/E201</f>
        <v/>
      </c>
      <c r="I201">
        <f>G201+H201*2</f>
        <v/>
      </c>
      <c r="J201">
        <f>I201-J196</f>
        <v/>
      </c>
      <c r="K201" t="n">
        <v>5</v>
      </c>
      <c r="L201">
        <f>J201/K201*100/28.81/24</f>
        <v/>
      </c>
    </row>
    <row r="202" spans="1:12">
      <c r="A202" t="s">
        <v>22</v>
      </c>
      <c r="B202" t="n">
        <v>4205145</v>
      </c>
      <c r="C202" t="n">
        <v>7288163</v>
      </c>
      <c r="D202" t="n">
        <v>8157658</v>
      </c>
      <c r="E202">
        <f>sum(B202:D202)</f>
        <v/>
      </c>
      <c r="F202">
        <f>B202/E202</f>
        <v/>
      </c>
      <c r="G202">
        <f>C202/E202</f>
        <v/>
      </c>
      <c r="H202">
        <f>D202/E202</f>
        <v/>
      </c>
      <c r="I202">
        <f>G202+H202*2</f>
        <v/>
      </c>
      <c r="J202">
        <f>I202-J196</f>
        <v/>
      </c>
      <c r="K202" t="n">
        <v>5</v>
      </c>
      <c r="L202">
        <f>J202/K202*100/28.81/48</f>
        <v/>
      </c>
    </row>
    <row r="203" spans="1:12">
      <c r="A203" t="s">
        <v>23</v>
      </c>
      <c r="B203" t="n">
        <v>3411535</v>
      </c>
      <c r="C203" t="n">
        <v>6215524</v>
      </c>
      <c r="D203" t="n">
        <v>6653635</v>
      </c>
      <c r="E203">
        <f>sum(B203:D203)</f>
        <v/>
      </c>
      <c r="F203">
        <f>B203/E203</f>
        <v/>
      </c>
      <c r="G203">
        <f>C203/E203</f>
        <v/>
      </c>
      <c r="H203">
        <f>D203/E203</f>
        <v/>
      </c>
      <c r="I203">
        <f>G203+H203*2</f>
        <v/>
      </c>
      <c r="J203">
        <f>I203-J196</f>
        <v/>
      </c>
      <c r="K203" t="n">
        <v>5</v>
      </c>
      <c r="L203">
        <f>J203/K203*100/28.81/48</f>
        <v/>
      </c>
    </row>
    <row r="204" spans="1:12">
      <c r="A204" t="s">
        <v>24</v>
      </c>
      <c r="B204" t="n">
        <v>4871454</v>
      </c>
      <c r="C204" t="n">
        <v>10261230</v>
      </c>
      <c r="D204" t="n">
        <v>10775470</v>
      </c>
      <c r="E204">
        <f>sum(B204:D204)</f>
        <v/>
      </c>
      <c r="F204">
        <f>B204/E204</f>
        <v/>
      </c>
      <c r="G204">
        <f>C204/E204</f>
        <v/>
      </c>
      <c r="H204">
        <f>D204/E204</f>
        <v/>
      </c>
      <c r="I204">
        <f>G204+H204*2</f>
        <v/>
      </c>
      <c r="J204">
        <f>I204-J196</f>
        <v/>
      </c>
      <c r="K204" t="n">
        <v>5</v>
      </c>
      <c r="L204">
        <f>J204/K204*100/28.81/96</f>
        <v/>
      </c>
    </row>
    <row r="205" spans="1:12">
      <c r="A205" t="s">
        <v>25</v>
      </c>
      <c r="B205" t="n">
        <v>4644989</v>
      </c>
      <c r="C205" t="n">
        <v>9288087</v>
      </c>
      <c r="D205" t="n">
        <v>11132040</v>
      </c>
      <c r="E205">
        <f>sum(B205:D205)</f>
        <v/>
      </c>
      <c r="F205">
        <f>B205/E205</f>
        <v/>
      </c>
      <c r="G205">
        <f>C205/E205</f>
        <v/>
      </c>
      <c r="H205">
        <f>D205/E205</f>
        <v/>
      </c>
      <c r="I205">
        <f>G205+H205*2</f>
        <v/>
      </c>
      <c r="J205">
        <f>I205-J196</f>
        <v/>
      </c>
      <c r="K205" t="n">
        <v>5</v>
      </c>
      <c r="L205">
        <f>J205/K205*100/28.81/96</f>
        <v/>
      </c>
    </row>
    <row r="206" spans="1:12">
      <c r="A206" t="s">
        <v>26</v>
      </c>
      <c r="B206" t="n">
        <v>4113019</v>
      </c>
      <c r="C206" t="n">
        <v>8767375</v>
      </c>
      <c r="D206" t="n">
        <v>10628270</v>
      </c>
      <c r="E206">
        <f>sum(B206:D206)</f>
        <v/>
      </c>
      <c r="F206">
        <f>B206/E206</f>
        <v/>
      </c>
      <c r="G206">
        <f>C206/E206</f>
        <v/>
      </c>
      <c r="H206">
        <f>D206/E206</f>
        <v/>
      </c>
      <c r="I206">
        <f>G206+H206*2</f>
        <v/>
      </c>
      <c r="J206">
        <f>I206-J196</f>
        <v/>
      </c>
      <c r="K206" t="n">
        <v>5</v>
      </c>
      <c r="L206">
        <f>J206/K206*100/28.81/168</f>
        <v/>
      </c>
    </row>
    <row r="207" spans="1:12">
      <c r="A207" t="s">
        <v>27</v>
      </c>
      <c r="B207" t="n">
        <v>3217692</v>
      </c>
      <c r="C207" t="n">
        <v>6938170</v>
      </c>
      <c r="D207" t="n">
        <v>7790174</v>
      </c>
      <c r="E207">
        <f>sum(B207:D207)</f>
        <v/>
      </c>
      <c r="F207">
        <f>B207/E207</f>
        <v/>
      </c>
      <c r="G207">
        <f>C207/E207</f>
        <v/>
      </c>
      <c r="H207">
        <f>D207/E207</f>
        <v/>
      </c>
      <c r="I207">
        <f>G207+H207*2</f>
        <v/>
      </c>
      <c r="J207">
        <f>I207-J196</f>
        <v/>
      </c>
      <c r="K207" t="n">
        <v>5</v>
      </c>
      <c r="L207">
        <f>J207/K207*100/28.81/168</f>
        <v/>
      </c>
    </row>
    <row r="208" spans="1:12">
      <c r="A208" t="s"/>
    </row>
    <row r="209" spans="1:12">
      <c r="A209" t="s">
        <v>0</v>
      </c>
      <c r="B209" t="s">
        <v>1</v>
      </c>
      <c r="C209" t="s">
        <v>2</v>
      </c>
      <c r="D209" t="s">
        <v>3</v>
      </c>
    </row>
    <row r="210" spans="1:12">
      <c r="A210" t="s">
        <v>63</v>
      </c>
      <c r="B210" t="s">
        <v>35</v>
      </c>
      <c r="C210" t="s">
        <v>64</v>
      </c>
      <c r="D210" t="s">
        <v>62</v>
      </c>
    </row>
    <row r="211" spans="1:12">
      <c r="A211" t="s"/>
      <c r="B211" t="s">
        <v>8</v>
      </c>
      <c r="C211" t="s">
        <v>9</v>
      </c>
      <c r="D211" t="s">
        <v>10</v>
      </c>
      <c r="E211" t="s">
        <v>11</v>
      </c>
      <c r="F211" t="s">
        <v>8</v>
      </c>
      <c r="G211" t="s">
        <v>9</v>
      </c>
      <c r="H211" t="s">
        <v>10</v>
      </c>
      <c r="I211" t="s">
        <v>12</v>
      </c>
      <c r="J211" t="s">
        <v>13</v>
      </c>
      <c r="K211" t="s">
        <v>14</v>
      </c>
      <c r="L211" t="s">
        <v>15</v>
      </c>
    </row>
    <row r="212" spans="1:12">
      <c r="A212" t="s">
        <v>16</v>
      </c>
      <c r="B212" t="n">
        <v>106220700</v>
      </c>
      <c r="C212" t="n">
        <v>113157700</v>
      </c>
      <c r="D212" t="n">
        <v>84323370</v>
      </c>
      <c r="E212">
        <f>sum(B212:D212)</f>
        <v/>
      </c>
      <c r="F212">
        <f>B212/E212</f>
        <v/>
      </c>
      <c r="G212">
        <f>C212/E212</f>
        <v/>
      </c>
      <c r="H212">
        <f>D212/E212</f>
        <v/>
      </c>
      <c r="I212">
        <f>G212+H212*2</f>
        <v/>
      </c>
      <c r="J212">
        <f>average(I212:I213)</f>
        <v/>
      </c>
    </row>
    <row r="213" spans="1:12">
      <c r="A213" t="s">
        <v>17</v>
      </c>
      <c r="B213" t="n">
        <v>95745930</v>
      </c>
      <c r="C213" t="n">
        <v>102888700</v>
      </c>
      <c r="D213" t="n">
        <v>75259720</v>
      </c>
      <c r="E213">
        <f>sum(B213:D213)</f>
        <v/>
      </c>
      <c r="F213">
        <f>B213/E213</f>
        <v/>
      </c>
      <c r="G213">
        <f>C213/E213</f>
        <v/>
      </c>
      <c r="H213">
        <f>D213/E213</f>
        <v/>
      </c>
      <c r="I213">
        <f>G213+H213*2</f>
        <v/>
      </c>
    </row>
    <row r="214" spans="1:12">
      <c r="A214" t="s">
        <v>18</v>
      </c>
      <c r="B214" t="n">
        <v>74501790</v>
      </c>
      <c r="C214" t="n">
        <v>91552030</v>
      </c>
      <c r="D214" t="n">
        <v>75009840</v>
      </c>
      <c r="E214">
        <f>sum(B214:D214)</f>
        <v/>
      </c>
      <c r="F214">
        <f>B214/E214</f>
        <v/>
      </c>
      <c r="G214">
        <f>C214/E214</f>
        <v/>
      </c>
      <c r="H214">
        <f>D214/E214</f>
        <v/>
      </c>
      <c r="I214">
        <f>G214+H214*2</f>
        <v/>
      </c>
      <c r="J214">
        <f>I214-J212</f>
        <v/>
      </c>
      <c r="K214" t="n">
        <v>5</v>
      </c>
      <c r="L214">
        <f>J214/K214*100/28.81/8</f>
        <v/>
      </c>
    </row>
    <row r="215" spans="1:12">
      <c r="A215" t="s">
        <v>19</v>
      </c>
      <c r="B215" t="n">
        <v>77477900</v>
      </c>
      <c r="C215" t="n">
        <v>94978970</v>
      </c>
      <c r="D215" t="n">
        <v>77628740</v>
      </c>
      <c r="E215">
        <f>sum(B215:D215)</f>
        <v/>
      </c>
      <c r="F215">
        <f>B215/E215</f>
        <v/>
      </c>
      <c r="G215">
        <f>C215/E215</f>
        <v/>
      </c>
      <c r="H215">
        <f>D215/E215</f>
        <v/>
      </c>
      <c r="I215">
        <f>G215+H215*2</f>
        <v/>
      </c>
      <c r="J215">
        <f>I215-J212</f>
        <v/>
      </c>
      <c r="K215" t="n">
        <v>5</v>
      </c>
      <c r="L215">
        <f>J215/K215*100/28.81/8</f>
        <v/>
      </c>
    </row>
    <row r="216" spans="1:12">
      <c r="A216" t="s">
        <v>20</v>
      </c>
      <c r="B216" t="n">
        <v>58163460</v>
      </c>
      <c r="C216" t="n">
        <v>86095820</v>
      </c>
      <c r="D216" t="n">
        <v>79852360</v>
      </c>
      <c r="E216">
        <f>sum(B216:D216)</f>
        <v/>
      </c>
      <c r="F216">
        <f>B216/E216</f>
        <v/>
      </c>
      <c r="G216">
        <f>C216/E216</f>
        <v/>
      </c>
      <c r="H216">
        <f>D216/E216</f>
        <v/>
      </c>
      <c r="I216">
        <f>G216+H216*2</f>
        <v/>
      </c>
      <c r="J216">
        <f>I216-J212</f>
        <v/>
      </c>
      <c r="K216" t="n">
        <v>5</v>
      </c>
      <c r="L216">
        <f>J216/K216*100/28.81/24</f>
        <v/>
      </c>
    </row>
    <row r="217" spans="1:12">
      <c r="A217" t="s">
        <v>21</v>
      </c>
      <c r="B217" t="n">
        <v>60774270</v>
      </c>
      <c r="C217" t="n">
        <v>87855750</v>
      </c>
      <c r="D217" t="n">
        <v>83221800</v>
      </c>
      <c r="E217">
        <f>sum(B217:D217)</f>
        <v/>
      </c>
      <c r="F217">
        <f>B217/E217</f>
        <v/>
      </c>
      <c r="G217">
        <f>C217/E217</f>
        <v/>
      </c>
      <c r="H217">
        <f>D217/E217</f>
        <v/>
      </c>
      <c r="I217">
        <f>G217+H217*2</f>
        <v/>
      </c>
      <c r="J217">
        <f>I217-J212</f>
        <v/>
      </c>
      <c r="K217" t="n">
        <v>5</v>
      </c>
      <c r="L217">
        <f>J217/K217*100/28.81/24</f>
        <v/>
      </c>
    </row>
    <row r="218" spans="1:12">
      <c r="A218" t="s">
        <v>22</v>
      </c>
      <c r="B218" t="n">
        <v>39061180</v>
      </c>
      <c r="C218" t="n">
        <v>70066660</v>
      </c>
      <c r="D218" t="n">
        <v>73487470</v>
      </c>
      <c r="E218">
        <f>sum(B218:D218)</f>
        <v/>
      </c>
      <c r="F218">
        <f>B218/E218</f>
        <v/>
      </c>
      <c r="G218">
        <f>C218/E218</f>
        <v/>
      </c>
      <c r="H218">
        <f>D218/E218</f>
        <v/>
      </c>
      <c r="I218">
        <f>G218+H218*2</f>
        <v/>
      </c>
      <c r="J218">
        <f>I218-J212</f>
        <v/>
      </c>
      <c r="K218" t="n">
        <v>5</v>
      </c>
      <c r="L218">
        <f>J218/K218*100/28.81/48</f>
        <v/>
      </c>
    </row>
    <row r="219" spans="1:12">
      <c r="A219" t="s">
        <v>23</v>
      </c>
      <c r="B219" t="n">
        <v>38952070</v>
      </c>
      <c r="C219" t="n">
        <v>71036820</v>
      </c>
      <c r="D219" t="n">
        <v>73394490</v>
      </c>
      <c r="E219">
        <f>sum(B219:D219)</f>
        <v/>
      </c>
      <c r="F219">
        <f>B219/E219</f>
        <v/>
      </c>
      <c r="G219">
        <f>C219/E219</f>
        <v/>
      </c>
      <c r="H219">
        <f>D219/E219</f>
        <v/>
      </c>
      <c r="I219">
        <f>G219+H219*2</f>
        <v/>
      </c>
      <c r="J219">
        <f>I219-J212</f>
        <v/>
      </c>
      <c r="K219" t="n">
        <v>5</v>
      </c>
      <c r="L219">
        <f>J219/K219*100/28.81/48</f>
        <v/>
      </c>
    </row>
    <row r="220" spans="1:12">
      <c r="A220" t="s">
        <v>24</v>
      </c>
      <c r="B220" t="n">
        <v>48326150</v>
      </c>
      <c r="C220" t="n">
        <v>97659610</v>
      </c>
      <c r="D220" t="n">
        <v>110142600</v>
      </c>
      <c r="E220">
        <f>sum(B220:D220)</f>
        <v/>
      </c>
      <c r="F220">
        <f>B220/E220</f>
        <v/>
      </c>
      <c r="G220">
        <f>C220/E220</f>
        <v/>
      </c>
      <c r="H220">
        <f>D220/E220</f>
        <v/>
      </c>
      <c r="I220">
        <f>G220+H220*2</f>
        <v/>
      </c>
      <c r="J220">
        <f>I220-J212</f>
        <v/>
      </c>
      <c r="K220" t="n">
        <v>5</v>
      </c>
      <c r="L220">
        <f>J220/K220*100/28.81/96</f>
        <v/>
      </c>
    </row>
    <row r="221" spans="1:12">
      <c r="A221" t="s">
        <v>25</v>
      </c>
      <c r="B221" t="n">
        <v>46656550</v>
      </c>
      <c r="C221" t="n">
        <v>93071540</v>
      </c>
      <c r="D221" t="n">
        <v>105267000</v>
      </c>
      <c r="E221">
        <f>sum(B221:D221)</f>
        <v/>
      </c>
      <c r="F221">
        <f>B221/E221</f>
        <v/>
      </c>
      <c r="G221">
        <f>C221/E221</f>
        <v/>
      </c>
      <c r="H221">
        <f>D221/E221</f>
        <v/>
      </c>
      <c r="I221">
        <f>G221+H221*2</f>
        <v/>
      </c>
      <c r="J221">
        <f>I221-J212</f>
        <v/>
      </c>
      <c r="K221" t="n">
        <v>5</v>
      </c>
      <c r="L221">
        <f>J221/K221*100/28.81/96</f>
        <v/>
      </c>
    </row>
    <row r="222" spans="1:12">
      <c r="A222" t="s">
        <v>26</v>
      </c>
      <c r="B222" t="n">
        <v>38201300</v>
      </c>
      <c r="C222" t="n">
        <v>83698310</v>
      </c>
      <c r="D222" t="n">
        <v>94023990</v>
      </c>
      <c r="E222">
        <f>sum(B222:D222)</f>
        <v/>
      </c>
      <c r="F222">
        <f>B222/E222</f>
        <v/>
      </c>
      <c r="G222">
        <f>C222/E222</f>
        <v/>
      </c>
      <c r="H222">
        <f>D222/E222</f>
        <v/>
      </c>
      <c r="I222">
        <f>G222+H222*2</f>
        <v/>
      </c>
      <c r="J222">
        <f>I222-J212</f>
        <v/>
      </c>
      <c r="K222" t="n">
        <v>5</v>
      </c>
      <c r="L222">
        <f>J222/K222*100/28.81/168</f>
        <v/>
      </c>
    </row>
    <row r="223" spans="1:12">
      <c r="A223" t="s">
        <v>27</v>
      </c>
      <c r="B223" t="n">
        <v>30628460</v>
      </c>
      <c r="C223" t="n">
        <v>66647110</v>
      </c>
      <c r="D223" t="n">
        <v>76410440</v>
      </c>
      <c r="E223">
        <f>sum(B223:D223)</f>
        <v/>
      </c>
      <c r="F223">
        <f>B223/E223</f>
        <v/>
      </c>
      <c r="G223">
        <f>C223/E223</f>
        <v/>
      </c>
      <c r="H223">
        <f>D223/E223</f>
        <v/>
      </c>
      <c r="I223">
        <f>G223+H223*2</f>
        <v/>
      </c>
      <c r="J223">
        <f>I223-J212</f>
        <v/>
      </c>
      <c r="K223" t="n">
        <v>5</v>
      </c>
      <c r="L223">
        <f>J223/K223*100/28.81/168</f>
        <v/>
      </c>
    </row>
    <row r="224" spans="1:12">
      <c r="A224" t="s"/>
    </row>
    <row r="225" spans="1:12">
      <c r="A225" t="s">
        <v>0</v>
      </c>
      <c r="B225" t="s">
        <v>1</v>
      </c>
      <c r="C225" t="s">
        <v>2</v>
      </c>
      <c r="D225" t="s">
        <v>3</v>
      </c>
    </row>
    <row r="226" spans="1:12">
      <c r="A226" t="s">
        <v>65</v>
      </c>
      <c r="B226" t="s">
        <v>47</v>
      </c>
      <c r="C226" t="s">
        <v>66</v>
      </c>
      <c r="D226" t="s">
        <v>67</v>
      </c>
    </row>
    <row r="227" spans="1:12">
      <c r="A227" t="s"/>
      <c r="B227" t="s">
        <v>8</v>
      </c>
      <c r="C227" t="s">
        <v>9</v>
      </c>
      <c r="D227" t="s">
        <v>10</v>
      </c>
      <c r="E227" t="s">
        <v>11</v>
      </c>
      <c r="F227" t="s">
        <v>8</v>
      </c>
      <c r="G227" t="s">
        <v>9</v>
      </c>
      <c r="H227" t="s">
        <v>10</v>
      </c>
      <c r="I227" t="s">
        <v>12</v>
      </c>
      <c r="J227" t="s">
        <v>13</v>
      </c>
      <c r="K227" t="s">
        <v>14</v>
      </c>
      <c r="L227" t="s">
        <v>15</v>
      </c>
    </row>
    <row r="228" spans="1:12">
      <c r="A228" t="s">
        <v>16</v>
      </c>
      <c r="B228" t="n">
        <v>26821040</v>
      </c>
      <c r="C228" t="n">
        <v>41678800</v>
      </c>
      <c r="D228" t="n">
        <v>34718410</v>
      </c>
      <c r="E228">
        <f>sum(B228:D228)</f>
        <v/>
      </c>
      <c r="F228">
        <f>B228/E228</f>
        <v/>
      </c>
      <c r="G228">
        <f>C228/E228</f>
        <v/>
      </c>
      <c r="H228">
        <f>D228/E228</f>
        <v/>
      </c>
      <c r="I228">
        <f>G228+H228*2</f>
        <v/>
      </c>
      <c r="J228">
        <f>average(I228:I229)</f>
        <v/>
      </c>
    </row>
    <row r="229" spans="1:12">
      <c r="A229" t="s">
        <v>17</v>
      </c>
      <c r="B229" t="n">
        <v>27580550</v>
      </c>
      <c r="C229" t="n">
        <v>39950120</v>
      </c>
      <c r="D229" t="n">
        <v>34083790</v>
      </c>
      <c r="E229">
        <f>sum(B229:D229)</f>
        <v/>
      </c>
      <c r="F229">
        <f>B229/E229</f>
        <v/>
      </c>
      <c r="G229">
        <f>C229/E229</f>
        <v/>
      </c>
      <c r="H229">
        <f>D229/E229</f>
        <v/>
      </c>
      <c r="I229">
        <f>G229+H229*2</f>
        <v/>
      </c>
    </row>
    <row r="230" spans="1:12">
      <c r="A230" t="s">
        <v>18</v>
      </c>
      <c r="B230" t="n">
        <v>25258300</v>
      </c>
      <c r="C230" t="n">
        <v>38750670</v>
      </c>
      <c r="D230" t="n">
        <v>37716400</v>
      </c>
      <c r="E230">
        <f>sum(B230:D230)</f>
        <v/>
      </c>
      <c r="F230">
        <f>B230/E230</f>
        <v/>
      </c>
      <c r="G230">
        <f>C230/E230</f>
        <v/>
      </c>
      <c r="H230">
        <f>D230/E230</f>
        <v/>
      </c>
      <c r="I230">
        <f>G230+H230*2</f>
        <v/>
      </c>
      <c r="J230">
        <f>I230-J228</f>
        <v/>
      </c>
      <c r="K230" t="n">
        <v>5</v>
      </c>
      <c r="L230">
        <f>J230/K230*100/64.54/8</f>
        <v/>
      </c>
    </row>
    <row r="231" spans="1:12">
      <c r="A231" t="s">
        <v>19</v>
      </c>
      <c r="B231" t="n">
        <v>24619200</v>
      </c>
      <c r="C231" t="n">
        <v>38948590</v>
      </c>
      <c r="D231" t="n">
        <v>38493480</v>
      </c>
      <c r="E231">
        <f>sum(B231:D231)</f>
        <v/>
      </c>
      <c r="F231">
        <f>B231/E231</f>
        <v/>
      </c>
      <c r="G231">
        <f>C231/E231</f>
        <v/>
      </c>
      <c r="H231">
        <f>D231/E231</f>
        <v/>
      </c>
      <c r="I231">
        <f>G231+H231*2</f>
        <v/>
      </c>
      <c r="J231">
        <f>I231-J228</f>
        <v/>
      </c>
      <c r="K231" t="n">
        <v>5</v>
      </c>
      <c r="L231">
        <f>J231/K231*100/64.54/8</f>
        <v/>
      </c>
    </row>
    <row r="232" spans="1:12">
      <c r="A232" t="s">
        <v>20</v>
      </c>
      <c r="B232" t="n">
        <v>12131550</v>
      </c>
      <c r="C232" t="n">
        <v>22389210</v>
      </c>
      <c r="D232" t="n">
        <v>28031640</v>
      </c>
      <c r="E232">
        <f>sum(B232:D232)</f>
        <v/>
      </c>
      <c r="F232">
        <f>B232/E232</f>
        <v/>
      </c>
      <c r="G232">
        <f>C232/E232</f>
        <v/>
      </c>
      <c r="H232">
        <f>D232/E232</f>
        <v/>
      </c>
      <c r="I232">
        <f>G232+H232*2</f>
        <v/>
      </c>
      <c r="J232">
        <f>I232-J228</f>
        <v/>
      </c>
      <c r="K232" t="n">
        <v>5</v>
      </c>
      <c r="L232">
        <f>J232/K232*100/64.54/24</f>
        <v/>
      </c>
    </row>
    <row r="233" spans="1:12">
      <c r="A233" t="s">
        <v>21</v>
      </c>
      <c r="B233" t="n">
        <v>11957720</v>
      </c>
      <c r="C233" t="n">
        <v>21871990</v>
      </c>
      <c r="D233" t="n">
        <v>27122410</v>
      </c>
      <c r="E233">
        <f>sum(B233:D233)</f>
        <v/>
      </c>
      <c r="F233">
        <f>B233/E233</f>
        <v/>
      </c>
      <c r="G233">
        <f>C233/E233</f>
        <v/>
      </c>
      <c r="H233">
        <f>D233/E233</f>
        <v/>
      </c>
      <c r="I233">
        <f>G233+H233*2</f>
        <v/>
      </c>
      <c r="J233">
        <f>I233-J228</f>
        <v/>
      </c>
      <c r="K233" t="n">
        <v>5</v>
      </c>
      <c r="L233">
        <f>J233/K233*100/64.54/24</f>
        <v/>
      </c>
    </row>
    <row r="234" spans="1:12">
      <c r="A234" t="s">
        <v>22</v>
      </c>
      <c r="B234" t="n">
        <v>5643210</v>
      </c>
      <c r="C234" t="n">
        <v>12934240</v>
      </c>
      <c r="D234" t="n">
        <v>20021530</v>
      </c>
      <c r="E234">
        <f>sum(B234:D234)</f>
        <v/>
      </c>
      <c r="F234">
        <f>B234/E234</f>
        <v/>
      </c>
      <c r="G234">
        <f>C234/E234</f>
        <v/>
      </c>
      <c r="H234">
        <f>D234/E234</f>
        <v/>
      </c>
      <c r="I234">
        <f>G234+H234*2</f>
        <v/>
      </c>
      <c r="J234">
        <f>I234-J228</f>
        <v/>
      </c>
      <c r="K234" t="n">
        <v>5</v>
      </c>
      <c r="L234">
        <f>J234/K234*100/64.54/48</f>
        <v/>
      </c>
    </row>
    <row r="235" spans="1:12">
      <c r="A235" t="s">
        <v>23</v>
      </c>
      <c r="B235" t="n">
        <v>6718841</v>
      </c>
      <c r="C235" t="n">
        <v>15803240</v>
      </c>
      <c r="D235" t="n">
        <v>24556400</v>
      </c>
      <c r="E235">
        <f>sum(B235:D235)</f>
        <v/>
      </c>
      <c r="F235">
        <f>B235/E235</f>
        <v/>
      </c>
      <c r="G235">
        <f>C235/E235</f>
        <v/>
      </c>
      <c r="H235">
        <f>D235/E235</f>
        <v/>
      </c>
      <c r="I235">
        <f>G235+H235*2</f>
        <v/>
      </c>
      <c r="J235">
        <f>I235-J228</f>
        <v/>
      </c>
      <c r="K235" t="n">
        <v>5</v>
      </c>
      <c r="L235">
        <f>J235/K235*100/64.54/48</f>
        <v/>
      </c>
    </row>
    <row r="236" spans="1:12">
      <c r="A236" t="s">
        <v>24</v>
      </c>
      <c r="B236" t="n">
        <v>2799148</v>
      </c>
      <c r="C236" t="n">
        <v>9823428</v>
      </c>
      <c r="D236" t="n">
        <v>19441400</v>
      </c>
      <c r="E236">
        <f>sum(B236:D236)</f>
        <v/>
      </c>
      <c r="F236">
        <f>B236/E236</f>
        <v/>
      </c>
      <c r="G236">
        <f>C236/E236</f>
        <v/>
      </c>
      <c r="H236">
        <f>D236/E236</f>
        <v/>
      </c>
      <c r="I236">
        <f>G236+H236*2</f>
        <v/>
      </c>
      <c r="J236">
        <f>I236-J228</f>
        <v/>
      </c>
      <c r="K236" t="n">
        <v>5</v>
      </c>
      <c r="L236">
        <f>J236/K236*100/64.54/96</f>
        <v/>
      </c>
    </row>
    <row r="237" spans="1:12">
      <c r="A237" t="s">
        <v>25</v>
      </c>
      <c r="B237" t="n">
        <v>2763803</v>
      </c>
      <c r="C237" t="n">
        <v>10598490</v>
      </c>
      <c r="D237" t="n">
        <v>21152950</v>
      </c>
      <c r="E237">
        <f>sum(B237:D237)</f>
        <v/>
      </c>
      <c r="F237">
        <f>B237/E237</f>
        <v/>
      </c>
      <c r="G237">
        <f>C237/E237</f>
        <v/>
      </c>
      <c r="H237">
        <f>D237/E237</f>
        <v/>
      </c>
      <c r="I237">
        <f>G237+H237*2</f>
        <v/>
      </c>
      <c r="J237">
        <f>I237-J228</f>
        <v/>
      </c>
      <c r="K237" t="n">
        <v>5</v>
      </c>
      <c r="L237">
        <f>J237/K237*100/64.54/96</f>
        <v/>
      </c>
    </row>
    <row r="238" spans="1:12">
      <c r="A238" t="s">
        <v>26</v>
      </c>
      <c r="B238" t="n">
        <v>2875098</v>
      </c>
      <c r="C238" t="n">
        <v>11885510</v>
      </c>
      <c r="D238" t="n">
        <v>24248040</v>
      </c>
      <c r="E238">
        <f>sum(B238:D238)</f>
        <v/>
      </c>
      <c r="F238">
        <f>B238/E238</f>
        <v/>
      </c>
      <c r="G238">
        <f>C238/E238</f>
        <v/>
      </c>
      <c r="H238">
        <f>D238/E238</f>
        <v/>
      </c>
      <c r="I238">
        <f>G238+H238*2</f>
        <v/>
      </c>
      <c r="J238">
        <f>I238-J228</f>
        <v/>
      </c>
      <c r="K238" t="n">
        <v>5</v>
      </c>
      <c r="L238">
        <f>J238/K238*100/64.54/168</f>
        <v/>
      </c>
    </row>
    <row r="239" spans="1:12">
      <c r="A239" t="s">
        <v>27</v>
      </c>
      <c r="B239" t="n">
        <v>3044826</v>
      </c>
      <c r="C239" t="n">
        <v>12404370</v>
      </c>
      <c r="D239" t="n">
        <v>25188430</v>
      </c>
      <c r="E239">
        <f>sum(B239:D239)</f>
        <v/>
      </c>
      <c r="F239">
        <f>B239/E239</f>
        <v/>
      </c>
      <c r="G239">
        <f>C239/E239</f>
        <v/>
      </c>
      <c r="H239">
        <f>D239/E239</f>
        <v/>
      </c>
      <c r="I239">
        <f>G239+H239*2</f>
        <v/>
      </c>
      <c r="J239">
        <f>I239-J228</f>
        <v/>
      </c>
      <c r="K239" t="n">
        <v>5</v>
      </c>
      <c r="L239">
        <f>J239/K239*100/64.54/168</f>
        <v/>
      </c>
    </row>
    <row r="240" spans="1:12">
      <c r="A240" t="s"/>
    </row>
    <row r="241" spans="1:12">
      <c r="A241" t="s">
        <v>0</v>
      </c>
      <c r="B241" t="s">
        <v>1</v>
      </c>
      <c r="C241" t="s">
        <v>2</v>
      </c>
      <c r="D241" t="s">
        <v>3</v>
      </c>
    </row>
    <row r="242" spans="1:12">
      <c r="A242" t="s">
        <v>68</v>
      </c>
      <c r="B242" t="s">
        <v>47</v>
      </c>
      <c r="C242" t="s">
        <v>69</v>
      </c>
      <c r="D242" t="s">
        <v>59</v>
      </c>
    </row>
    <row r="243" spans="1:12">
      <c r="A243" t="s"/>
      <c r="B243" t="s">
        <v>8</v>
      </c>
      <c r="C243" t="s">
        <v>9</v>
      </c>
      <c r="D243" t="s">
        <v>10</v>
      </c>
      <c r="E243" t="s">
        <v>11</v>
      </c>
      <c r="F243" t="s">
        <v>8</v>
      </c>
      <c r="G243" t="s">
        <v>9</v>
      </c>
      <c r="H243" t="s">
        <v>10</v>
      </c>
      <c r="I243" t="s">
        <v>12</v>
      </c>
      <c r="J243" t="s">
        <v>13</v>
      </c>
      <c r="K243" t="s">
        <v>14</v>
      </c>
      <c r="L243" t="s">
        <v>15</v>
      </c>
    </row>
    <row r="244" spans="1:12">
      <c r="A244" t="s">
        <v>16</v>
      </c>
      <c r="B244" t="n">
        <v>8726471</v>
      </c>
      <c r="C244" t="n">
        <v>8511745</v>
      </c>
      <c r="D244" t="n">
        <v>5024611</v>
      </c>
      <c r="E244">
        <f>sum(B244:D244)</f>
        <v/>
      </c>
      <c r="F244">
        <f>B244/E244</f>
        <v/>
      </c>
      <c r="G244">
        <f>C244/E244</f>
        <v/>
      </c>
      <c r="H244">
        <f>D244/E244</f>
        <v/>
      </c>
      <c r="I244">
        <f>G244+H244*2</f>
        <v/>
      </c>
      <c r="J244">
        <f>average(I244:I245)</f>
        <v/>
      </c>
    </row>
    <row r="245" spans="1:12">
      <c r="A245" t="s">
        <v>17</v>
      </c>
      <c r="B245" t="n">
        <v>7433850</v>
      </c>
      <c r="C245" t="n">
        <v>7671627</v>
      </c>
      <c r="D245" t="n">
        <v>4342262</v>
      </c>
      <c r="E245">
        <f>sum(B245:D245)</f>
        <v/>
      </c>
      <c r="F245">
        <f>B245/E245</f>
        <v/>
      </c>
      <c r="G245">
        <f>C245/E245</f>
        <v/>
      </c>
      <c r="H245">
        <f>D245/E245</f>
        <v/>
      </c>
      <c r="I245">
        <f>G245+H245*2</f>
        <v/>
      </c>
    </row>
    <row r="246" spans="1:12">
      <c r="A246" t="s">
        <v>18</v>
      </c>
      <c r="B246" t="n">
        <v>4472083</v>
      </c>
      <c r="C246" t="n">
        <v>5199383</v>
      </c>
      <c r="D246" t="n">
        <v>3687938</v>
      </c>
      <c r="E246">
        <f>sum(B246:D246)</f>
        <v/>
      </c>
      <c r="F246">
        <f>B246/E246</f>
        <v/>
      </c>
      <c r="G246">
        <f>C246/E246</f>
        <v/>
      </c>
      <c r="H246">
        <f>D246/E246</f>
        <v/>
      </c>
      <c r="I246">
        <f>G246+H246*2</f>
        <v/>
      </c>
      <c r="J246">
        <f>I246-J244</f>
        <v/>
      </c>
      <c r="K246" t="n">
        <v>5</v>
      </c>
      <c r="L246">
        <f>J246/K246*100/29.43/8</f>
        <v/>
      </c>
    </row>
    <row r="247" spans="1:12">
      <c r="A247" t="s">
        <v>19</v>
      </c>
      <c r="B247" t="n">
        <v>5717224</v>
      </c>
      <c r="C247" t="n">
        <v>6270816</v>
      </c>
      <c r="D247" t="n">
        <v>4965725</v>
      </c>
      <c r="E247">
        <f>sum(B247:D247)</f>
        <v/>
      </c>
      <c r="F247">
        <f>B247/E247</f>
        <v/>
      </c>
      <c r="G247">
        <f>C247/E247</f>
        <v/>
      </c>
      <c r="H247">
        <f>D247/E247</f>
        <v/>
      </c>
      <c r="I247">
        <f>G247+H247*2</f>
        <v/>
      </c>
      <c r="J247">
        <f>I247-J244</f>
        <v/>
      </c>
      <c r="K247" t="n">
        <v>5</v>
      </c>
      <c r="L247">
        <f>J247/K247*100/29.43/8</f>
        <v/>
      </c>
    </row>
    <row r="248" spans="1:12">
      <c r="A248" t="s">
        <v>20</v>
      </c>
      <c r="B248" t="n">
        <v>3005017</v>
      </c>
      <c r="C248" t="n">
        <v>4335065</v>
      </c>
      <c r="D248" t="n">
        <v>3974936</v>
      </c>
      <c r="E248">
        <f>sum(B248:D248)</f>
        <v/>
      </c>
      <c r="F248">
        <f>B248/E248</f>
        <v/>
      </c>
      <c r="G248">
        <f>C248/E248</f>
        <v/>
      </c>
      <c r="H248">
        <f>D248/E248</f>
        <v/>
      </c>
      <c r="I248">
        <f>G248+H248*2</f>
        <v/>
      </c>
      <c r="J248">
        <f>I248-J244</f>
        <v/>
      </c>
      <c r="K248" t="n">
        <v>5</v>
      </c>
      <c r="L248">
        <f>J248/K248*100/29.43/24</f>
        <v/>
      </c>
    </row>
    <row r="249" spans="1:12">
      <c r="A249" t="s">
        <v>21</v>
      </c>
      <c r="B249" t="n">
        <v>3976958</v>
      </c>
      <c r="C249" t="n">
        <v>5770896</v>
      </c>
      <c r="D249" t="n">
        <v>5284504</v>
      </c>
      <c r="E249">
        <f>sum(B249:D249)</f>
        <v/>
      </c>
      <c r="F249">
        <f>B249/E249</f>
        <v/>
      </c>
      <c r="G249">
        <f>C249/E249</f>
        <v/>
      </c>
      <c r="H249">
        <f>D249/E249</f>
        <v/>
      </c>
      <c r="I249">
        <f>G249+H249*2</f>
        <v/>
      </c>
      <c r="J249">
        <f>I249-J244</f>
        <v/>
      </c>
      <c r="K249" t="n">
        <v>5</v>
      </c>
      <c r="L249">
        <f>J249/K249*100/29.43/24</f>
        <v/>
      </c>
    </row>
    <row r="250" spans="1:12">
      <c r="A250" t="s">
        <v>22</v>
      </c>
      <c r="B250" t="n">
        <v>1701393</v>
      </c>
      <c r="C250" t="n">
        <v>753422</v>
      </c>
      <c r="D250" t="n">
        <v>1974705</v>
      </c>
      <c r="E250">
        <f>sum(B250:D250)</f>
        <v/>
      </c>
      <c r="F250">
        <f>B250/E250</f>
        <v/>
      </c>
      <c r="G250">
        <f>C250/E250</f>
        <v/>
      </c>
      <c r="H250">
        <f>D250/E250</f>
        <v/>
      </c>
      <c r="I250">
        <f>G250+H250*2</f>
        <v/>
      </c>
      <c r="J250">
        <f>I250-J244</f>
        <v/>
      </c>
      <c r="K250" t="n">
        <v>5</v>
      </c>
      <c r="L250">
        <f>J250/K250*100/29.43/48</f>
        <v/>
      </c>
    </row>
    <row r="251" spans="1:12">
      <c r="A251" t="s">
        <v>23</v>
      </c>
      <c r="B251" t="n">
        <v>1230556</v>
      </c>
      <c r="C251" t="n">
        <v>899082</v>
      </c>
      <c r="D251" t="n">
        <v>1340635</v>
      </c>
      <c r="E251">
        <f>sum(B251:D251)</f>
        <v/>
      </c>
      <c r="F251">
        <f>B251/E251</f>
        <v/>
      </c>
      <c r="G251">
        <f>C251/E251</f>
        <v/>
      </c>
      <c r="H251">
        <f>D251/E251</f>
        <v/>
      </c>
      <c r="I251">
        <f>G251+H251*2</f>
        <v/>
      </c>
      <c r="J251">
        <f>I251-J244</f>
        <v/>
      </c>
      <c r="K251" t="n">
        <v>5</v>
      </c>
      <c r="L251">
        <f>J251/K251*100/29.43/48</f>
        <v/>
      </c>
    </row>
    <row r="252" spans="1:12">
      <c r="A252" t="s">
        <v>24</v>
      </c>
      <c r="B252" t="n">
        <v>1128927</v>
      </c>
      <c r="C252" t="n">
        <v>2693692</v>
      </c>
      <c r="D252" t="n">
        <v>3552934</v>
      </c>
      <c r="E252">
        <f>sum(B252:D252)</f>
        <v/>
      </c>
      <c r="F252">
        <f>B252/E252</f>
        <v/>
      </c>
      <c r="G252">
        <f>C252/E252</f>
        <v/>
      </c>
      <c r="H252">
        <f>D252/E252</f>
        <v/>
      </c>
      <c r="I252">
        <f>G252+H252*2</f>
        <v/>
      </c>
      <c r="J252">
        <f>I252-J244</f>
        <v/>
      </c>
      <c r="K252" t="n">
        <v>5</v>
      </c>
      <c r="L252">
        <f>J252/K252*100/29.43/96</f>
        <v/>
      </c>
    </row>
    <row r="253" spans="1:12">
      <c r="A253" t="s">
        <v>25</v>
      </c>
      <c r="B253" t="n">
        <v>2103067</v>
      </c>
      <c r="C253" t="n">
        <v>3819694</v>
      </c>
      <c r="D253" t="n">
        <v>5547464</v>
      </c>
      <c r="E253">
        <f>sum(B253:D253)</f>
        <v/>
      </c>
      <c r="F253">
        <f>B253/E253</f>
        <v/>
      </c>
      <c r="G253">
        <f>C253/E253</f>
        <v/>
      </c>
      <c r="H253">
        <f>D253/E253</f>
        <v/>
      </c>
      <c r="I253">
        <f>G253+H253*2</f>
        <v/>
      </c>
      <c r="J253">
        <f>I253-J244</f>
        <v/>
      </c>
      <c r="K253" t="n">
        <v>5</v>
      </c>
      <c r="L253">
        <f>J253/K253*100/29.43/96</f>
        <v/>
      </c>
    </row>
    <row r="254" spans="1:12">
      <c r="A254" t="s">
        <v>26</v>
      </c>
      <c r="B254" t="n">
        <v>4797194</v>
      </c>
      <c r="C254" t="n">
        <v>9292917</v>
      </c>
      <c r="D254" t="n">
        <v>11375280</v>
      </c>
      <c r="E254">
        <f>sum(B254:D254)</f>
        <v/>
      </c>
      <c r="F254">
        <f>B254/E254</f>
        <v/>
      </c>
      <c r="G254">
        <f>C254/E254</f>
        <v/>
      </c>
      <c r="H254">
        <f>D254/E254</f>
        <v/>
      </c>
      <c r="I254">
        <f>G254+H254*2</f>
        <v/>
      </c>
      <c r="J254">
        <f>I254-J244</f>
        <v/>
      </c>
      <c r="K254" t="n">
        <v>5</v>
      </c>
      <c r="L254">
        <f>J254/K254*100/29.43/168</f>
        <v/>
      </c>
    </row>
    <row r="255" spans="1:12">
      <c r="A255" t="s">
        <v>27</v>
      </c>
      <c r="B255" t="n">
        <v>2703326</v>
      </c>
      <c r="C255" t="n">
        <v>4849476</v>
      </c>
      <c r="D255" t="n">
        <v>5869461</v>
      </c>
      <c r="E255">
        <f>sum(B255:D255)</f>
        <v/>
      </c>
      <c r="F255">
        <f>B255/E255</f>
        <v/>
      </c>
      <c r="G255">
        <f>C255/E255</f>
        <v/>
      </c>
      <c r="H255">
        <f>D255/E255</f>
        <v/>
      </c>
      <c r="I255">
        <f>G255+H255*2</f>
        <v/>
      </c>
      <c r="J255">
        <f>I255-J244</f>
        <v/>
      </c>
      <c r="K255" t="n">
        <v>5</v>
      </c>
      <c r="L255">
        <f>J255/K255*100/29.43/168</f>
        <v/>
      </c>
    </row>
    <row r="256" spans="1:12">
      <c r="A256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