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<sst xmlns="http://schemas.openxmlformats.org/spreadsheetml/2006/main" uniqueCount="34">
  <si>
    <t>Peptide</t>
  </si>
  <si>
    <t>Charge</t>
  </si>
  <si>
    <t>m/z</t>
  </si>
  <si>
    <t>N</t>
  </si>
  <si>
    <t>LVVLPFPGKEQR5</t>
  </si>
  <si>
    <t>3</t>
  </si>
  <si>
    <t>461.60999</t>
  </si>
  <si>
    <t>21.75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</si>
  <si>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</si>
  <si>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</si>
  <si>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</si>
  <si>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</si>
  <si>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</si>
  <si>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</si>
  <si>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</si>
  <si>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</si>
  <si>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</si>
  <si>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</si>
  <si>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</si>
  <si>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</si>
  <si>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</si>
  <si>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</si>
  <si>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</si>
  <si>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</si>
  <si>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</si>
  <si>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</si>
  <si>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</si>
  <si>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</si>
  <si>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LVVLPFPGKEQR6</t>
  </si>
  <si>
    <t>2</t>
  </si>
  <si>
    <t>691.91138</t>
  </si>
  <si>
    <t>SQAScSLQHSDSEPVGIcQGSTVQSSLR7</t>
  </si>
  <si>
    <t>1002.46112</t>
  </si>
  <si>
    <t>66.30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</si>
</sst>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8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48825590</v>
      </c>
      <c r="C4" t="n">
        <v>37592750</v>
      </c>
      <c r="D4" t="n">
        <v>15199050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49278880</v>
      </c>
      <c r="C5" t="n">
        <v>38239510</v>
      </c>
      <c r="D5" t="n">
        <v>15575850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s"/>
      <c r="C6" t="s"/>
      <c r="D6" t="s"/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J6/K6*100/21.75/8</f>
        <v/>
      </c>
    </row>
    <row r="7" spans="1:12">
      <c r="A7" t="s">
        <v>19</v>
      </c>
      <c r="B7" t="s"/>
      <c r="C7" t="s"/>
      <c r="D7" t="s"/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J7/K7*100/21.75/8</f>
        <v/>
      </c>
    </row>
    <row r="8" spans="1:12">
      <c r="A8" t="s">
        <v>20</v>
      </c>
      <c r="B8" t="n">
        <v>45058120</v>
      </c>
      <c r="C8" t="n">
        <v>50578380</v>
      </c>
      <c r="D8" t="n">
        <v>30505180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J8/K8*100/21.75/24</f>
        <v/>
      </c>
    </row>
    <row r="9" spans="1:12">
      <c r="A9" t="s">
        <v>21</v>
      </c>
      <c r="B9" t="n">
        <v>44155290</v>
      </c>
      <c r="C9" t="n">
        <v>48696700</v>
      </c>
      <c r="D9" t="n">
        <v>29857860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J9/K9*100/21.75/24</f>
        <v/>
      </c>
    </row>
    <row r="10" spans="1:12">
      <c r="A10" t="s">
        <v>22</v>
      </c>
      <c r="B10" t="n">
        <v>32453120</v>
      </c>
      <c r="C10" t="n">
        <v>43385620</v>
      </c>
      <c r="D10" t="n">
        <v>30582240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J10/K10*100/21.75/48</f>
        <v/>
      </c>
    </row>
    <row r="11" spans="1:12">
      <c r="A11" t="s">
        <v>23</v>
      </c>
      <c r="B11" t="n">
        <v>32923210</v>
      </c>
      <c r="C11" t="n">
        <v>43704020</v>
      </c>
      <c r="D11" t="n">
        <v>31129250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J11/K11*100/21.75/48</f>
        <v/>
      </c>
    </row>
    <row r="12" spans="1:12">
      <c r="A12" t="s">
        <v>24</v>
      </c>
      <c r="B12" t="n">
        <v>41734590</v>
      </c>
      <c r="C12" t="n">
        <v>61027250</v>
      </c>
      <c r="D12" t="n">
        <v>44859600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J12/K12*100/21.75/96</f>
        <v/>
      </c>
    </row>
    <row r="13" spans="1:12">
      <c r="A13" t="s">
        <v>25</v>
      </c>
      <c r="B13" t="n">
        <v>44662910</v>
      </c>
      <c r="C13" t="n">
        <v>65798620</v>
      </c>
      <c r="D13" t="n">
        <v>48439690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J13/K13*100/21.75/96</f>
        <v/>
      </c>
    </row>
    <row r="14" spans="1:12">
      <c r="A14" t="s">
        <v>26</v>
      </c>
      <c r="B14" t="n">
        <v>35126240</v>
      </c>
      <c r="C14" t="n">
        <v>53028810</v>
      </c>
      <c r="D14" t="n">
        <v>40662460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J14/K14*100/21.75/168</f>
        <v/>
      </c>
    </row>
    <row r="15" spans="1:12">
      <c r="A15" t="s">
        <v>27</v>
      </c>
      <c r="B15" t="n">
        <v>31925890</v>
      </c>
      <c r="C15" t="n">
        <v>48781290</v>
      </c>
      <c r="D15" t="n">
        <v>37723870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J15/K15*100/21.75/168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29</v>
      </c>
      <c r="C18" t="s">
        <v>30</v>
      </c>
      <c r="D18" t="s">
        <v>7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9894192</v>
      </c>
      <c r="C20" t="n">
        <v>6563095</v>
      </c>
      <c r="D20" t="n">
        <v>2217194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9733913</v>
      </c>
      <c r="C21" t="n">
        <v>6330967</v>
      </c>
      <c r="D21" t="n">
        <v>2124404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s"/>
      <c r="C22" t="s"/>
      <c r="D22" t="s"/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J22/K22*100/21.75/8</f>
        <v/>
      </c>
    </row>
    <row r="23" spans="1:12">
      <c r="A23" t="s">
        <v>19</v>
      </c>
      <c r="B23" t="s"/>
      <c r="C23" t="s"/>
      <c r="D23" t="s"/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J23/K23*100/21.75/8</f>
        <v/>
      </c>
    </row>
    <row r="24" spans="1:12">
      <c r="A24" t="s">
        <v>20</v>
      </c>
      <c r="B24" t="n">
        <v>7998283</v>
      </c>
      <c r="C24" t="n">
        <v>8274851</v>
      </c>
      <c r="D24" t="n">
        <v>5064401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J24/K24*100/21.75/24</f>
        <v/>
      </c>
    </row>
    <row r="25" spans="1:12">
      <c r="A25" t="s">
        <v>21</v>
      </c>
      <c r="B25" t="n">
        <v>8047355</v>
      </c>
      <c r="C25" t="n">
        <v>8403211</v>
      </c>
      <c r="D25" t="n">
        <v>5126623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J25/K25*100/21.75/24</f>
        <v/>
      </c>
    </row>
    <row r="26" spans="1:12">
      <c r="A26" t="s">
        <v>22</v>
      </c>
      <c r="B26" t="n">
        <v>13322840</v>
      </c>
      <c r="C26" t="n">
        <v>10700580</v>
      </c>
      <c r="D26" t="n">
        <v>6121012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J26/K26*100/21.75/48</f>
        <v/>
      </c>
    </row>
    <row r="27" spans="1:12">
      <c r="A27" t="s">
        <v>23</v>
      </c>
      <c r="B27" t="n">
        <v>13114220</v>
      </c>
      <c r="C27" t="n">
        <v>10447450</v>
      </c>
      <c r="D27" t="n">
        <v>6147679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J27/K27*100/21.75/48</f>
        <v/>
      </c>
    </row>
    <row r="28" spans="1:12">
      <c r="A28" t="s">
        <v>24</v>
      </c>
      <c r="B28" t="n">
        <v>8909977</v>
      </c>
      <c r="C28" t="n">
        <v>11412050</v>
      </c>
      <c r="D28" t="n">
        <v>8070500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J28/K28*100/21.75/96</f>
        <v/>
      </c>
    </row>
    <row r="29" spans="1:12">
      <c r="A29" t="s">
        <v>25</v>
      </c>
      <c r="B29" t="n">
        <v>9309964</v>
      </c>
      <c r="C29" t="n">
        <v>11793250</v>
      </c>
      <c r="D29" t="n">
        <v>8456216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J29/K29*100/21.75/96</f>
        <v/>
      </c>
    </row>
    <row r="30" spans="1:12">
      <c r="A30" t="s">
        <v>26</v>
      </c>
      <c r="B30" t="n">
        <v>9617278</v>
      </c>
      <c r="C30" t="n">
        <v>9891797</v>
      </c>
      <c r="D30" t="n">
        <v>6467819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J30/K30*100/21.75/168</f>
        <v/>
      </c>
    </row>
    <row r="31" spans="1:12">
      <c r="A31" t="s">
        <v>27</v>
      </c>
      <c r="B31" t="n">
        <v>9735427</v>
      </c>
      <c r="C31" t="n">
        <v>10624240</v>
      </c>
      <c r="D31" t="n">
        <v>7360417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J31/K31*100/21.75/168</f>
        <v/>
      </c>
    </row>
    <row r="32" spans="1:12">
      <c r="A32" t="s"/>
    </row>
    <row r="33" spans="1:12">
      <c r="A33" t="s">
        <v>0</v>
      </c>
      <c r="B33" t="s">
        <v>1</v>
      </c>
      <c r="C33" t="s">
        <v>2</v>
      </c>
      <c r="D33" t="s">
        <v>3</v>
      </c>
    </row>
    <row r="34" spans="1:12">
      <c r="A34" t="s">
        <v>31</v>
      </c>
      <c r="B34" t="s">
        <v>5</v>
      </c>
      <c r="C34" t="s">
        <v>32</v>
      </c>
      <c r="D34" t="s">
        <v>33</v>
      </c>
    </row>
    <row r="35" spans="1:12">
      <c r="A35" t="s"/>
      <c r="B35" t="s">
        <v>8</v>
      </c>
      <c r="C35" t="s">
        <v>9</v>
      </c>
      <c r="D35" t="s">
        <v>10</v>
      </c>
      <c r="E35" t="s">
        <v>11</v>
      </c>
      <c r="F35" t="s">
        <v>8</v>
      </c>
      <c r="G35" t="s">
        <v>9</v>
      </c>
      <c r="H35" t="s">
        <v>10</v>
      </c>
      <c r="I35" t="s">
        <v>12</v>
      </c>
      <c r="J35" t="s">
        <v>13</v>
      </c>
      <c r="K35" t="s">
        <v>14</v>
      </c>
      <c r="L35" t="s">
        <v>15</v>
      </c>
    </row>
    <row r="36" spans="1:12">
      <c r="A36" t="s">
        <v>16</v>
      </c>
      <c r="B36" t="n">
        <v>7872623</v>
      </c>
      <c r="C36" t="n">
        <v>12270400</v>
      </c>
      <c r="D36" t="n">
        <v>10103960</v>
      </c>
      <c r="E36">
        <f>sum(B36:D36)</f>
        <v/>
      </c>
      <c r="F36">
        <f>B36/E36</f>
        <v/>
      </c>
      <c r="G36">
        <f>C36/E36</f>
        <v/>
      </c>
      <c r="H36">
        <f>D36/E36</f>
        <v/>
      </c>
      <c r="I36">
        <f>G36+H36*2</f>
        <v/>
      </c>
      <c r="J36">
        <f>average(I36:I37)</f>
        <v/>
      </c>
    </row>
    <row r="37" spans="1:12">
      <c r="A37" t="s">
        <v>17</v>
      </c>
      <c r="B37" t="n">
        <v>8677571</v>
      </c>
      <c r="C37" t="n">
        <v>13044160</v>
      </c>
      <c r="D37" t="n">
        <v>11482530</v>
      </c>
      <c r="E37">
        <f>sum(B37:D37)</f>
        <v/>
      </c>
      <c r="F37">
        <f>B37/E37</f>
        <v/>
      </c>
      <c r="G37">
        <f>C37/E37</f>
        <v/>
      </c>
      <c r="H37">
        <f>D37/E37</f>
        <v/>
      </c>
      <c r="I37">
        <f>G37+H37*2</f>
        <v/>
      </c>
    </row>
    <row r="38" spans="1:12">
      <c r="A38" t="s">
        <v>18</v>
      </c>
      <c r="B38" t="s"/>
      <c r="C38" t="s"/>
      <c r="D38" t="s"/>
      <c r="E38">
        <f>sum(B38:D38)</f>
        <v/>
      </c>
      <c r="F38">
        <f>B38/E38</f>
        <v/>
      </c>
      <c r="G38">
        <f>C38/E38</f>
        <v/>
      </c>
      <c r="H38">
        <f>D38/E38</f>
        <v/>
      </c>
      <c r="I38">
        <f>G38+H38*2</f>
        <v/>
      </c>
      <c r="J38">
        <f>I38-J36</f>
        <v/>
      </c>
      <c r="K38" t="n">
        <v>5</v>
      </c>
      <c r="L38">
        <f>J38/K38*100/66.30/8</f>
        <v/>
      </c>
    </row>
    <row r="39" spans="1:12">
      <c r="A39" t="s">
        <v>19</v>
      </c>
      <c r="B39" t="s"/>
      <c r="C39" t="s"/>
      <c r="D39" t="s"/>
      <c r="E39">
        <f>sum(B39:D39)</f>
        <v/>
      </c>
      <c r="F39">
        <f>B39/E39</f>
        <v/>
      </c>
      <c r="G39">
        <f>C39/E39</f>
        <v/>
      </c>
      <c r="H39">
        <f>D39/E39</f>
        <v/>
      </c>
      <c r="I39">
        <f>G39+H39*2</f>
        <v/>
      </c>
      <c r="J39">
        <f>I39-J36</f>
        <v/>
      </c>
      <c r="K39" t="n">
        <v>5</v>
      </c>
      <c r="L39">
        <f>J39/K39*100/66.30/8</f>
        <v/>
      </c>
    </row>
    <row r="40" spans="1:12">
      <c r="A40" t="s">
        <v>20</v>
      </c>
      <c r="B40" t="n">
        <v>4917253</v>
      </c>
      <c r="C40" t="n">
        <v>8762910</v>
      </c>
      <c r="D40" t="n">
        <v>10564360</v>
      </c>
      <c r="E40">
        <f>sum(B40:D40)</f>
        <v/>
      </c>
      <c r="F40">
        <f>B40/E40</f>
        <v/>
      </c>
      <c r="G40">
        <f>C40/E40</f>
        <v/>
      </c>
      <c r="H40">
        <f>D40/E40</f>
        <v/>
      </c>
      <c r="I40">
        <f>G40+H40*2</f>
        <v/>
      </c>
      <c r="J40">
        <f>I40-J36</f>
        <v/>
      </c>
      <c r="K40" t="n">
        <v>5</v>
      </c>
      <c r="L40">
        <f>J40/K40*100/66.30/24</f>
        <v/>
      </c>
    </row>
    <row r="41" spans="1:12">
      <c r="A41" t="s">
        <v>21</v>
      </c>
      <c r="B41" t="n">
        <v>4520388</v>
      </c>
      <c r="C41" t="n">
        <v>8076983</v>
      </c>
      <c r="D41" t="n">
        <v>9763172</v>
      </c>
      <c r="E41">
        <f>sum(B41:D41)</f>
        <v/>
      </c>
      <c r="F41">
        <f>B41/E41</f>
        <v/>
      </c>
      <c r="G41">
        <f>C41/E41</f>
        <v/>
      </c>
      <c r="H41">
        <f>D41/E41</f>
        <v/>
      </c>
      <c r="I41">
        <f>G41+H41*2</f>
        <v/>
      </c>
      <c r="J41">
        <f>I41-J36</f>
        <v/>
      </c>
      <c r="K41" t="n">
        <v>5</v>
      </c>
      <c r="L41">
        <f>J41/K41*100/66.30/24</f>
        <v/>
      </c>
    </row>
    <row r="42" spans="1:12">
      <c r="A42" t="s">
        <v>22</v>
      </c>
      <c r="B42" t="n">
        <v>1653004</v>
      </c>
      <c r="C42" t="n">
        <v>4335330</v>
      </c>
      <c r="D42" t="n">
        <v>6964187</v>
      </c>
      <c r="E42">
        <f>sum(B42:D42)</f>
        <v/>
      </c>
      <c r="F42">
        <f>B42/E42</f>
        <v/>
      </c>
      <c r="G42">
        <f>C42/E42</f>
        <v/>
      </c>
      <c r="H42">
        <f>D42/E42</f>
        <v/>
      </c>
      <c r="I42">
        <f>G42+H42*2</f>
        <v/>
      </c>
      <c r="J42">
        <f>I42-J36</f>
        <v/>
      </c>
      <c r="K42" t="n">
        <v>5</v>
      </c>
      <c r="L42">
        <f>J42/K42*100/66.30/48</f>
        <v/>
      </c>
    </row>
    <row r="43" spans="1:12">
      <c r="A43" t="s">
        <v>23</v>
      </c>
      <c r="B43" t="n">
        <v>1397973</v>
      </c>
      <c r="C43" t="n">
        <v>3326116</v>
      </c>
      <c r="D43" t="n">
        <v>5441469</v>
      </c>
      <c r="E43">
        <f>sum(B43:D43)</f>
        <v/>
      </c>
      <c r="F43">
        <f>B43/E43</f>
        <v/>
      </c>
      <c r="G43">
        <f>C43/E43</f>
        <v/>
      </c>
      <c r="H43">
        <f>D43/E43</f>
        <v/>
      </c>
      <c r="I43">
        <f>G43+H43*2</f>
        <v/>
      </c>
      <c r="J43">
        <f>I43-J36</f>
        <v/>
      </c>
      <c r="K43" t="n">
        <v>5</v>
      </c>
      <c r="L43">
        <f>J43/K43*100/66.30/48</f>
        <v/>
      </c>
    </row>
    <row r="44" spans="1:12">
      <c r="A44" t="s">
        <v>24</v>
      </c>
      <c r="B44" t="n">
        <v>824201</v>
      </c>
      <c r="C44" t="n">
        <v>3298302</v>
      </c>
      <c r="D44" t="n">
        <v>5780035</v>
      </c>
      <c r="E44">
        <f>sum(B44:D44)</f>
        <v/>
      </c>
      <c r="F44">
        <f>B44/E44</f>
        <v/>
      </c>
      <c r="G44">
        <f>C44/E44</f>
        <v/>
      </c>
      <c r="H44">
        <f>D44/E44</f>
        <v/>
      </c>
      <c r="I44">
        <f>G44+H44*2</f>
        <v/>
      </c>
      <c r="J44">
        <f>I44-J36</f>
        <v/>
      </c>
      <c r="K44" t="n">
        <v>5</v>
      </c>
      <c r="L44">
        <f>J44/K44*100/66.30/96</f>
        <v/>
      </c>
    </row>
    <row r="45" spans="1:12">
      <c r="A45" t="s">
        <v>25</v>
      </c>
      <c r="B45" t="n">
        <v>1367405</v>
      </c>
      <c r="C45" t="n">
        <v>4955953</v>
      </c>
      <c r="D45" t="n">
        <v>9343982</v>
      </c>
      <c r="E45">
        <f>sum(B45:D45)</f>
        <v/>
      </c>
      <c r="F45">
        <f>B45/E45</f>
        <v/>
      </c>
      <c r="G45">
        <f>C45/E45</f>
        <v/>
      </c>
      <c r="H45">
        <f>D45/E45</f>
        <v/>
      </c>
      <c r="I45">
        <f>G45+H45*2</f>
        <v/>
      </c>
      <c r="J45">
        <f>I45-J36</f>
        <v/>
      </c>
      <c r="K45" t="n">
        <v>5</v>
      </c>
      <c r="L45">
        <f>J45/K45*100/66.30/96</f>
        <v/>
      </c>
    </row>
    <row r="46" spans="1:12">
      <c r="A46" t="s">
        <v>26</v>
      </c>
      <c r="B46" t="n">
        <v>1493629</v>
      </c>
      <c r="C46" t="n">
        <v>4702129</v>
      </c>
      <c r="D46" t="n">
        <v>9565560</v>
      </c>
      <c r="E46">
        <f>sum(B46:D46)</f>
        <v/>
      </c>
      <c r="F46">
        <f>B46/E46</f>
        <v/>
      </c>
      <c r="G46">
        <f>C46/E46</f>
        <v/>
      </c>
      <c r="H46">
        <f>D46/E46</f>
        <v/>
      </c>
      <c r="I46">
        <f>G46+H46*2</f>
        <v/>
      </c>
      <c r="J46">
        <f>I46-J36</f>
        <v/>
      </c>
      <c r="K46" t="n">
        <v>5</v>
      </c>
      <c r="L46">
        <f>J46/K46*100/66.30/168</f>
        <v/>
      </c>
    </row>
    <row r="47" spans="1:12">
      <c r="A47" t="s">
        <v>27</v>
      </c>
      <c r="B47" t="n">
        <v>372104</v>
      </c>
      <c r="C47" t="n">
        <v>1374273</v>
      </c>
      <c r="D47" t="n">
        <v>2817027</v>
      </c>
      <c r="E47">
        <f>sum(B47:D47)</f>
        <v/>
      </c>
      <c r="F47">
        <f>B47/E47</f>
        <v/>
      </c>
      <c r="G47">
        <f>C47/E47</f>
        <v/>
      </c>
      <c r="H47">
        <f>D47/E47</f>
        <v/>
      </c>
      <c r="I47">
        <f>G47+H47*2</f>
        <v/>
      </c>
      <c r="J47">
        <f>I47-J36</f>
        <v/>
      </c>
      <c r="K47" t="n">
        <v>5</v>
      </c>
      <c r="L47">
        <f>J47/K47*100/66.30/168</f>
        <v/>
      </c>
    </row>
    <row r="48" spans="1:12">
      <c r="A48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