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<sst xmlns="http://schemas.openxmlformats.org/spreadsheetml/2006/main" uniqueCount="66">
  <si>
    <t>Peptide</t>
  </si>
  <si>
    <t>Charge</t>
  </si>
  <si>
    <t>m/z</t>
  </si>
  <si>
    <t>N</t>
  </si>
  <si>
    <t>VDPVNFK5</t>
  </si>
  <si>
    <t>2</t>
  </si>
  <si>
    <t>409.72397</t>
  </si>
  <si>
    <t>8.35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</si>
  <si>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</si>
  <si>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</si>
  <si>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</si>
  <si>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</si>
  <si>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</si>
  <si>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</si>
  <si>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</si>
  <si>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</si>
  <si>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</si>
  <si>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</si>
  <si>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</si>
  <si>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</si>
  <si>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</si>
  <si>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</si>
  <si>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</si>
  <si>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</si>
  <si>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</si>
  <si>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</si>
  <si>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</si>
  <si>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</si>
  <si>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MFASFPTTK6</t>
  </si>
  <si>
    <t>515.25732</t>
  </si>
  <si>
    <t>11.90</t>
  </si>
  <si>
    <t>mFASFPTTK7</t>
  </si>
  <si>
    <t>523.25476</t>
  </si>
  <si>
    <t>IGGHGAEYGAEALER8</t>
  </si>
  <si>
    <t>765.37079</t>
  </si>
  <si>
    <t>40.42</t>
  </si>
  <si>
    <t>IGGHGAEYGAEALER9</t>
  </si>
  <si>
    <t>3</t>
  </si>
  <si>
    <t>510.58295</t>
  </si>
  <si>
    <t>VLSGEDKSNIKAAWGK10</t>
  </si>
  <si>
    <t>851.95978</t>
  </si>
  <si>
    <t>28.93</t>
  </si>
  <si>
    <t>VLSGEDKSNIKAAWGK11</t>
  </si>
  <si>
    <t>568.30890</t>
  </si>
  <si>
    <t>VLSGEDKSNIKAAWGK12</t>
  </si>
  <si>
    <t>4</t>
  </si>
  <si>
    <t>426.48352</t>
  </si>
  <si>
    <t>TYFPHFDVSHGSAQVK13</t>
  </si>
  <si>
    <t>607.29694</t>
  </si>
  <si>
    <t>28.39</t>
  </si>
  <si>
    <t>AAWGKIGGHGAEYGAEALER14</t>
  </si>
  <si>
    <t>681.67291</t>
  </si>
  <si>
    <t>51.10</t>
  </si>
  <si>
    <t>IGGHGAEYGAEALERMFASFPTTK15</t>
  </si>
  <si>
    <t>635.81140</t>
  </si>
  <si>
    <t>52.32</t>
  </si>
  <si>
    <t>VLSGEDKSNIKAAWGKIGGHGAEYGAEALER16</t>
  </si>
  <si>
    <t>1071.88110</t>
  </si>
  <si>
    <t>69.35</t>
  </si>
  <si>
    <t>VLSGEDKSNIKAAWGKIGGHGAEYGAEALER17</t>
  </si>
  <si>
    <t>804.16260</t>
  </si>
  <si>
    <t>VLSGEDKSNIKAAWGKIGGHGAEYGAEALER18</t>
  </si>
  <si>
    <t>5</t>
  </si>
  <si>
    <t>643.53156</t>
  </si>
  <si>
    <t>AAWGKIGGHGAEYGAEALER19</t>
  </si>
  <si>
    <t>511.50650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</si>
</sst>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4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34828230</v>
      </c>
      <c r="C4" t="n">
        <v>14920050</v>
      </c>
      <c r="D4" t="n">
        <v>3580426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32019040</v>
      </c>
      <c r="C5" t="n">
        <v>14298860</v>
      </c>
      <c r="D5" t="n">
        <v>3295059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22771420</v>
      </c>
      <c r="C6" t="n">
        <v>10159620</v>
      </c>
      <c r="D6" t="n">
        <v>2043859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J6/K6*100/8.35/8</f>
        <v/>
      </c>
    </row>
    <row r="7" spans="1:12">
      <c r="A7" t="s">
        <v>19</v>
      </c>
      <c r="B7" t="n">
        <v>18813730</v>
      </c>
      <c r="C7" t="n">
        <v>8781607</v>
      </c>
      <c r="D7" t="n">
        <v>1568675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J7/K7*100/8.35/8</f>
        <v/>
      </c>
    </row>
    <row r="8" spans="1:12">
      <c r="A8" t="s">
        <v>20</v>
      </c>
      <c r="B8" t="n">
        <v>58489810</v>
      </c>
      <c r="C8" t="n">
        <v>25364840</v>
      </c>
      <c r="D8" t="n">
        <v>5790830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J8/K8*100/8.35/24</f>
        <v/>
      </c>
    </row>
    <row r="9" spans="1:12">
      <c r="A9" t="s">
        <v>21</v>
      </c>
      <c r="B9" t="n">
        <v>54342490</v>
      </c>
      <c r="C9" t="n">
        <v>24331980</v>
      </c>
      <c r="D9" t="n">
        <v>5680374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J9/K9*100/8.35/24</f>
        <v/>
      </c>
    </row>
    <row r="10" spans="1:12">
      <c r="A10" t="s">
        <v>22</v>
      </c>
      <c r="B10" t="n">
        <v>0</v>
      </c>
      <c r="C10" t="n">
        <v>0</v>
      </c>
      <c r="D10" t="n">
        <v>0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J10/K10*100/8.35/48</f>
        <v/>
      </c>
    </row>
    <row r="11" spans="1:12">
      <c r="A11" t="s">
        <v>23</v>
      </c>
      <c r="B11" t="n">
        <v>0</v>
      </c>
      <c r="C11" t="n">
        <v>0</v>
      </c>
      <c r="D11" t="n">
        <v>0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J11/K11*100/8.35/48</f>
        <v/>
      </c>
    </row>
    <row r="12" spans="1:12">
      <c r="A12" t="s">
        <v>24</v>
      </c>
      <c r="B12" t="n">
        <v>8296453</v>
      </c>
      <c r="C12" t="n">
        <v>4482417</v>
      </c>
      <c r="D12" t="n">
        <v>988550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J12/K12*100/8.35/96</f>
        <v/>
      </c>
    </row>
    <row r="13" spans="1:12">
      <c r="A13" t="s">
        <v>25</v>
      </c>
      <c r="B13" t="n">
        <v>4446881</v>
      </c>
      <c r="C13" t="n">
        <v>2578441</v>
      </c>
      <c r="D13" t="n">
        <v>445603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J13/K13*100/8.35/96</f>
        <v/>
      </c>
    </row>
    <row r="14" spans="1:12">
      <c r="A14" t="s">
        <v>26</v>
      </c>
      <c r="B14" t="n">
        <v>148680</v>
      </c>
      <c r="C14" t="n">
        <v>44667</v>
      </c>
      <c r="D14" t="n">
        <v>3329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J14/K14*100/8.35/168</f>
        <v/>
      </c>
    </row>
    <row r="15" spans="1:12">
      <c r="A15" t="s">
        <v>27</v>
      </c>
      <c r="B15" t="n">
        <v>3618010</v>
      </c>
      <c r="C15" t="n">
        <v>2220528</v>
      </c>
      <c r="D15" t="n">
        <v>417289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J15/K15*100/8.35/168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5</v>
      </c>
      <c r="C18" t="s">
        <v>29</v>
      </c>
      <c r="D18" t="s">
        <v>30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212977900</v>
      </c>
      <c r="C20" t="n">
        <v>121267400</v>
      </c>
      <c r="D20" t="n">
        <v>48353640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242842400</v>
      </c>
      <c r="C21" t="n">
        <v>140918600</v>
      </c>
      <c r="D21" t="n">
        <v>56344860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154275200</v>
      </c>
      <c r="C22" t="n">
        <v>86983720</v>
      </c>
      <c r="D22" t="n">
        <v>34937030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J22/K22*100/11.90/8</f>
        <v/>
      </c>
    </row>
    <row r="23" spans="1:12">
      <c r="A23" t="s">
        <v>19</v>
      </c>
      <c r="B23" t="n">
        <v>155025400</v>
      </c>
      <c r="C23" t="n">
        <v>88414020</v>
      </c>
      <c r="D23" t="n">
        <v>35411780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J23/K23*100/11.90/8</f>
        <v/>
      </c>
    </row>
    <row r="24" spans="1:12">
      <c r="A24" t="s">
        <v>20</v>
      </c>
      <c r="B24" t="n">
        <v>662420900</v>
      </c>
      <c r="C24" t="n">
        <v>389860000</v>
      </c>
      <c r="D24" t="n">
        <v>155789200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J24/K24*100/11.90/24</f>
        <v/>
      </c>
    </row>
    <row r="25" spans="1:12">
      <c r="A25" t="s">
        <v>21</v>
      </c>
      <c r="B25" t="n">
        <v>621658400</v>
      </c>
      <c r="C25" t="n">
        <v>365706600</v>
      </c>
      <c r="D25" t="n">
        <v>145720200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J25/K25*100/11.90/24</f>
        <v/>
      </c>
    </row>
    <row r="26" spans="1:12">
      <c r="A26" t="s">
        <v>22</v>
      </c>
      <c r="B26" t="n">
        <v>4103942</v>
      </c>
      <c r="C26" t="n">
        <v>2577806</v>
      </c>
      <c r="D26" t="n">
        <v>1081818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J26/K26*100/11.90/48</f>
        <v/>
      </c>
    </row>
    <row r="27" spans="1:12">
      <c r="A27" t="s">
        <v>23</v>
      </c>
      <c r="B27" t="n">
        <v>4833448</v>
      </c>
      <c r="C27" t="n">
        <v>2754023</v>
      </c>
      <c r="D27" t="n">
        <v>4617284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J27/K27*100/11.90/48</f>
        <v/>
      </c>
    </row>
    <row r="28" spans="1:12">
      <c r="A28" t="s">
        <v>24</v>
      </c>
      <c r="B28" t="n">
        <v>74013560</v>
      </c>
      <c r="C28" t="n">
        <v>49851680</v>
      </c>
      <c r="D28" t="n">
        <v>24483330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J28/K28*100/11.90/96</f>
        <v/>
      </c>
    </row>
    <row r="29" spans="1:12">
      <c r="A29" t="s">
        <v>25</v>
      </c>
      <c r="B29" t="n">
        <v>76706590</v>
      </c>
      <c r="C29" t="n">
        <v>53567480</v>
      </c>
      <c r="D29" t="n">
        <v>25381600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J29/K29*100/11.90/96</f>
        <v/>
      </c>
    </row>
    <row r="30" spans="1:12">
      <c r="A30" t="s">
        <v>26</v>
      </c>
      <c r="B30" t="n">
        <v>43484280</v>
      </c>
      <c r="C30" t="n">
        <v>36034430</v>
      </c>
      <c r="D30" t="n">
        <v>20735360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J30/K30*100/11.90/168</f>
        <v/>
      </c>
    </row>
    <row r="31" spans="1:12">
      <c r="A31" t="s">
        <v>27</v>
      </c>
      <c r="B31" t="n">
        <v>37972370</v>
      </c>
      <c r="C31" t="n">
        <v>30446000</v>
      </c>
      <c r="D31" t="n">
        <v>16705140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J31/K31*100/11.90/168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31</v>
      </c>
      <c r="B34" t="s">
        <v>5</v>
      </c>
      <c r="C34" t="s">
        <v>32</v>
      </c>
      <c r="D34" t="s">
        <v>30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162050400</v>
      </c>
      <c r="C36" t="n">
        <v>87932970</v>
      </c>
      <c r="D36" t="n">
        <v>39007120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153977100</v>
      </c>
      <c r="C37" t="n">
        <v>84770940</v>
      </c>
      <c r="D37" t="n">
        <v>38391930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43499280</v>
      </c>
      <c r="C38" t="n">
        <v>24930290</v>
      </c>
      <c r="D38" t="n">
        <v>7332892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J38/K38*100/11.90/8</f>
        <v/>
      </c>
    </row>
    <row r="39" spans="1:12">
      <c r="A39" t="s">
        <v>19</v>
      </c>
      <c r="B39" t="n">
        <v>73035910</v>
      </c>
      <c r="C39" t="n">
        <v>39324030</v>
      </c>
      <c r="D39" t="n">
        <v>19795750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J39/K39*100/11.90/8</f>
        <v/>
      </c>
    </row>
    <row r="40" spans="1:12">
      <c r="A40" t="s">
        <v>20</v>
      </c>
      <c r="B40" t="n">
        <v>429721800</v>
      </c>
      <c r="C40" t="n">
        <v>245566900</v>
      </c>
      <c r="D40" t="n">
        <v>90798750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J40/K40*100/11.90/24</f>
        <v/>
      </c>
    </row>
    <row r="41" spans="1:12">
      <c r="A41" t="s">
        <v>21</v>
      </c>
      <c r="B41" t="n">
        <v>431253200</v>
      </c>
      <c r="C41" t="n">
        <v>247252300</v>
      </c>
      <c r="D41" t="n">
        <v>88097000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J41/K41*100/11.90/24</f>
        <v/>
      </c>
    </row>
    <row r="42" spans="1:12">
      <c r="A42" t="s">
        <v>22</v>
      </c>
      <c r="B42" t="n">
        <v>4037178</v>
      </c>
      <c r="C42" t="n">
        <v>1662946</v>
      </c>
      <c r="D42" t="n">
        <v>13271010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J42/K42*100/11.90/48</f>
        <v/>
      </c>
    </row>
    <row r="43" spans="1:12">
      <c r="A43" t="s">
        <v>23</v>
      </c>
      <c r="B43" t="n">
        <v>3820565</v>
      </c>
      <c r="C43" t="n">
        <v>1650657</v>
      </c>
      <c r="D43" t="n">
        <v>13646360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J43/K43*100/11.90/48</f>
        <v/>
      </c>
    </row>
    <row r="44" spans="1:12">
      <c r="A44" t="s">
        <v>24</v>
      </c>
      <c r="B44" t="n">
        <v>39695350</v>
      </c>
      <c r="C44" t="n">
        <v>26608420</v>
      </c>
      <c r="D44" t="n">
        <v>20662490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J44/K44*100/11.90/96</f>
        <v/>
      </c>
    </row>
    <row r="45" spans="1:12">
      <c r="A45" t="s">
        <v>25</v>
      </c>
      <c r="B45" t="n">
        <v>45774490</v>
      </c>
      <c r="C45" t="n">
        <v>28015580</v>
      </c>
      <c r="D45" t="n">
        <v>19501740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J45/K45*100/11.90/96</f>
        <v/>
      </c>
    </row>
    <row r="46" spans="1:12">
      <c r="A46" t="s">
        <v>26</v>
      </c>
      <c r="B46" t="n">
        <v>30977670</v>
      </c>
      <c r="C46" t="n">
        <v>26191880</v>
      </c>
      <c r="D46" t="n">
        <v>21496950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J46/K46*100/11.90/168</f>
        <v/>
      </c>
    </row>
    <row r="47" spans="1:12">
      <c r="A47" t="s">
        <v>27</v>
      </c>
      <c r="B47" t="n">
        <v>25507330</v>
      </c>
      <c r="C47" t="n">
        <v>20510450</v>
      </c>
      <c r="D47" t="n">
        <v>17452550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J47/K47*100/11.90/168</f>
        <v/>
      </c>
    </row>
    <row r="48" spans="1:12">
      <c r="A48" t="s"/>
    </row>
    <row r="49" spans="1:12">
      <c r="A49" t="s">
        <v>0</v>
      </c>
      <c r="B49" t="s">
        <v>1</v>
      </c>
      <c r="C49" t="s">
        <v>2</v>
      </c>
      <c r="D49" t="s">
        <v>3</v>
      </c>
    </row>
    <row r="50" spans="1:12">
      <c r="A50" t="s">
        <v>33</v>
      </c>
      <c r="B50" t="s">
        <v>5</v>
      </c>
      <c r="C50" t="s">
        <v>34</v>
      </c>
      <c r="D50" t="s">
        <v>35</v>
      </c>
    </row>
    <row r="51" spans="1:12">
      <c r="A51" t="s"/>
      <c r="B51" t="s">
        <v>8</v>
      </c>
      <c r="C51" t="s">
        <v>9</v>
      </c>
      <c r="D51" t="s">
        <v>10</v>
      </c>
      <c r="E51" t="s">
        <v>11</v>
      </c>
      <c r="F51" t="s">
        <v>8</v>
      </c>
      <c r="G51" t="s">
        <v>9</v>
      </c>
      <c r="H51" t="s">
        <v>10</v>
      </c>
      <c r="I51" t="s">
        <v>12</v>
      </c>
      <c r="J51" t="s">
        <v>13</v>
      </c>
      <c r="K51" t="s">
        <v>14</v>
      </c>
      <c r="L51" t="s">
        <v>15</v>
      </c>
    </row>
    <row r="52" spans="1:12">
      <c r="A52" t="s">
        <v>16</v>
      </c>
      <c r="B52" t="n">
        <v>301710700</v>
      </c>
      <c r="C52" t="n">
        <v>239804600</v>
      </c>
      <c r="D52" t="n">
        <v>111285800</v>
      </c>
      <c r="E52">
        <f>sum(B52:D52)</f>
        <v/>
      </c>
      <c r="F52">
        <f>B52/E52</f>
        <v/>
      </c>
      <c r="G52">
        <f>C52/E52</f>
        <v/>
      </c>
      <c r="H52">
        <f>D52/E52</f>
        <v/>
      </c>
      <c r="I52">
        <f>G52+H52*2</f>
        <v/>
      </c>
      <c r="J52">
        <f>average(I52:I53)</f>
        <v/>
      </c>
    </row>
    <row r="53" spans="1:12">
      <c r="A53" t="s">
        <v>17</v>
      </c>
      <c r="B53" t="n">
        <v>379670900</v>
      </c>
      <c r="C53" t="n">
        <v>302269100</v>
      </c>
      <c r="D53" t="n">
        <v>133615000</v>
      </c>
      <c r="E53">
        <f>sum(B53:D53)</f>
        <v/>
      </c>
      <c r="F53">
        <f>B53/E53</f>
        <v/>
      </c>
      <c r="G53">
        <f>C53/E53</f>
        <v/>
      </c>
      <c r="H53">
        <f>D53/E53</f>
        <v/>
      </c>
      <c r="I53">
        <f>G53+H53*2</f>
        <v/>
      </c>
    </row>
    <row r="54" spans="1:12">
      <c r="A54" t="s">
        <v>18</v>
      </c>
      <c r="B54" t="n">
        <v>118857800</v>
      </c>
      <c r="C54" t="n">
        <v>95986360</v>
      </c>
      <c r="D54" t="n">
        <v>46002520</v>
      </c>
      <c r="E54">
        <f>sum(B54:D54)</f>
        <v/>
      </c>
      <c r="F54">
        <f>B54/E54</f>
        <v/>
      </c>
      <c r="G54">
        <f>C54/E54</f>
        <v/>
      </c>
      <c r="H54">
        <f>D54/E54</f>
        <v/>
      </c>
      <c r="I54">
        <f>G54+H54*2</f>
        <v/>
      </c>
      <c r="J54">
        <f>I54-J52</f>
        <v/>
      </c>
      <c r="K54" t="n">
        <v>5</v>
      </c>
      <c r="L54">
        <f>J54/K54*100/40.42/8</f>
        <v/>
      </c>
    </row>
    <row r="55" spans="1:12">
      <c r="A55" t="s">
        <v>19</v>
      </c>
      <c r="B55" t="n">
        <v>243485400</v>
      </c>
      <c r="C55" t="n">
        <v>193815300</v>
      </c>
      <c r="D55" t="n">
        <v>92627930</v>
      </c>
      <c r="E55">
        <f>sum(B55:D55)</f>
        <v/>
      </c>
      <c r="F55">
        <f>B55/E55</f>
        <v/>
      </c>
      <c r="G55">
        <f>C55/E55</f>
        <v/>
      </c>
      <c r="H55">
        <f>D55/E55</f>
        <v/>
      </c>
      <c r="I55">
        <f>G55+H55*2</f>
        <v/>
      </c>
      <c r="J55">
        <f>I55-J52</f>
        <v/>
      </c>
      <c r="K55" t="n">
        <v>5</v>
      </c>
      <c r="L55">
        <f>J55/K55*100/40.42/8</f>
        <v/>
      </c>
    </row>
    <row r="56" spans="1:12">
      <c r="A56" t="s">
        <v>20</v>
      </c>
      <c r="B56" t="n">
        <v>931806000</v>
      </c>
      <c r="C56" t="n">
        <v>766000900</v>
      </c>
      <c r="D56" t="n">
        <v>354614900</v>
      </c>
      <c r="E56">
        <f>sum(B56:D56)</f>
        <v/>
      </c>
      <c r="F56">
        <f>B56/E56</f>
        <v/>
      </c>
      <c r="G56">
        <f>C56/E56</f>
        <v/>
      </c>
      <c r="H56">
        <f>D56/E56</f>
        <v/>
      </c>
      <c r="I56">
        <f>G56+H56*2</f>
        <v/>
      </c>
      <c r="J56">
        <f>I56-J52</f>
        <v/>
      </c>
      <c r="K56" t="n">
        <v>5</v>
      </c>
      <c r="L56">
        <f>J56/K56*100/40.42/24</f>
        <v/>
      </c>
    </row>
    <row r="57" spans="1:12">
      <c r="A57" t="s">
        <v>21</v>
      </c>
      <c r="B57" t="n">
        <v>951805700</v>
      </c>
      <c r="C57" t="n">
        <v>763753400</v>
      </c>
      <c r="D57" t="n">
        <v>357475000</v>
      </c>
      <c r="E57">
        <f>sum(B57:D57)</f>
        <v/>
      </c>
      <c r="F57">
        <f>B57/E57</f>
        <v/>
      </c>
      <c r="G57">
        <f>C57/E57</f>
        <v/>
      </c>
      <c r="H57">
        <f>D57/E57</f>
        <v/>
      </c>
      <c r="I57">
        <f>G57+H57*2</f>
        <v/>
      </c>
      <c r="J57">
        <f>I57-J52</f>
        <v/>
      </c>
      <c r="K57" t="n">
        <v>5</v>
      </c>
      <c r="L57">
        <f>J57/K57*100/40.42/24</f>
        <v/>
      </c>
    </row>
    <row r="58" spans="1:12">
      <c r="A58" t="s">
        <v>22</v>
      </c>
      <c r="B58" t="n">
        <v>124467</v>
      </c>
      <c r="C58" t="n">
        <v>131242</v>
      </c>
      <c r="D58" t="n">
        <v>0</v>
      </c>
      <c r="E58">
        <f>sum(B58:D58)</f>
        <v/>
      </c>
      <c r="F58">
        <f>B58/E58</f>
        <v/>
      </c>
      <c r="G58">
        <f>C58/E58</f>
        <v/>
      </c>
      <c r="H58">
        <f>D58/E58</f>
        <v/>
      </c>
      <c r="I58">
        <f>G58+H58*2</f>
        <v/>
      </c>
      <c r="J58">
        <f>I58-J52</f>
        <v/>
      </c>
      <c r="K58" t="n">
        <v>5</v>
      </c>
      <c r="L58">
        <f>J58/K58*100/40.42/48</f>
        <v/>
      </c>
    </row>
    <row r="59" spans="1:12">
      <c r="A59" t="s">
        <v>23</v>
      </c>
      <c r="B59" t="n">
        <v>83825</v>
      </c>
      <c r="C59" t="n">
        <v>45644</v>
      </c>
      <c r="D59" t="n">
        <v>0</v>
      </c>
      <c r="E59">
        <f>sum(B59:D59)</f>
        <v/>
      </c>
      <c r="F59">
        <f>B59/E59</f>
        <v/>
      </c>
      <c r="G59">
        <f>C59/E59</f>
        <v/>
      </c>
      <c r="H59">
        <f>D59/E59</f>
        <v/>
      </c>
      <c r="I59">
        <f>G59+H59*2</f>
        <v/>
      </c>
      <c r="J59">
        <f>I59-J52</f>
        <v/>
      </c>
      <c r="K59" t="n">
        <v>5</v>
      </c>
      <c r="L59">
        <f>J59/K59*100/40.42/48</f>
        <v/>
      </c>
    </row>
    <row r="60" spans="1:12">
      <c r="A60" t="s">
        <v>24</v>
      </c>
      <c r="B60" t="n">
        <v>33573740</v>
      </c>
      <c r="C60" t="n">
        <v>33874320</v>
      </c>
      <c r="D60" t="n">
        <v>27355550</v>
      </c>
      <c r="E60">
        <f>sum(B60:D60)</f>
        <v/>
      </c>
      <c r="F60">
        <f>B60/E60</f>
        <v/>
      </c>
      <c r="G60">
        <f>C60/E60</f>
        <v/>
      </c>
      <c r="H60">
        <f>D60/E60</f>
        <v/>
      </c>
      <c r="I60">
        <f>G60+H60*2</f>
        <v/>
      </c>
      <c r="J60">
        <f>I60-J52</f>
        <v/>
      </c>
      <c r="K60" t="n">
        <v>5</v>
      </c>
      <c r="L60">
        <f>J60/K60*100/40.42/96</f>
        <v/>
      </c>
    </row>
    <row r="61" spans="1:12">
      <c r="A61" t="s">
        <v>25</v>
      </c>
      <c r="B61" t="n">
        <v>69203060</v>
      </c>
      <c r="C61" t="n">
        <v>71343470</v>
      </c>
      <c r="D61" t="n">
        <v>55990270</v>
      </c>
      <c r="E61">
        <f>sum(B61:D61)</f>
        <v/>
      </c>
      <c r="F61">
        <f>B61/E61</f>
        <v/>
      </c>
      <c r="G61">
        <f>C61/E61</f>
        <v/>
      </c>
      <c r="H61">
        <f>D61/E61</f>
        <v/>
      </c>
      <c r="I61">
        <f>G61+H61*2</f>
        <v/>
      </c>
      <c r="J61">
        <f>I61-J52</f>
        <v/>
      </c>
      <c r="K61" t="n">
        <v>5</v>
      </c>
      <c r="L61">
        <f>J61/K61*100/40.42/96</f>
        <v/>
      </c>
    </row>
    <row r="62" spans="1:12">
      <c r="A62" t="s">
        <v>26</v>
      </c>
      <c r="B62" t="n">
        <v>11274690</v>
      </c>
      <c r="C62" t="n">
        <v>16122990</v>
      </c>
      <c r="D62" t="n">
        <v>19505520</v>
      </c>
      <c r="E62">
        <f>sum(B62:D62)</f>
        <v/>
      </c>
      <c r="F62">
        <f>B62/E62</f>
        <v/>
      </c>
      <c r="G62">
        <f>C62/E62</f>
        <v/>
      </c>
      <c r="H62">
        <f>D62/E62</f>
        <v/>
      </c>
      <c r="I62">
        <f>G62+H62*2</f>
        <v/>
      </c>
      <c r="J62">
        <f>I62-J52</f>
        <v/>
      </c>
      <c r="K62" t="n">
        <v>5</v>
      </c>
      <c r="L62">
        <f>J62/K62*100/40.42/168</f>
        <v/>
      </c>
    </row>
    <row r="63" spans="1:12">
      <c r="A63" t="s">
        <v>27</v>
      </c>
      <c r="B63" t="n">
        <v>14922460</v>
      </c>
      <c r="C63" t="n">
        <v>22374230</v>
      </c>
      <c r="D63" t="n">
        <v>24761350</v>
      </c>
      <c r="E63">
        <f>sum(B63:D63)</f>
        <v/>
      </c>
      <c r="F63">
        <f>B63/E63</f>
        <v/>
      </c>
      <c r="G63">
        <f>C63/E63</f>
        <v/>
      </c>
      <c r="H63">
        <f>D63/E63</f>
        <v/>
      </c>
      <c r="I63">
        <f>G63+H63*2</f>
        <v/>
      </c>
      <c r="J63">
        <f>I63-J52</f>
        <v/>
      </c>
      <c r="K63" t="n">
        <v>5</v>
      </c>
      <c r="L63">
        <f>J63/K63*100/40.42/168</f>
        <v/>
      </c>
    </row>
    <row r="64" spans="1:12">
      <c r="A64" t="s"/>
    </row>
    <row r="65" spans="1:12">
      <c r="A65" t="s">
        <v>0</v>
      </c>
      <c r="B65" t="s">
        <v>1</v>
      </c>
      <c r="C65" t="s">
        <v>2</v>
      </c>
      <c r="D65" t="s">
        <v>3</v>
      </c>
    </row>
    <row r="66" spans="1:12">
      <c r="A66" t="s">
        <v>36</v>
      </c>
      <c r="B66" t="s">
        <v>37</v>
      </c>
      <c r="C66" t="s">
        <v>38</v>
      </c>
      <c r="D66" t="s">
        <v>35</v>
      </c>
    </row>
    <row r="67" spans="1:12">
      <c r="A67" t="s"/>
      <c r="B67" t="s">
        <v>8</v>
      </c>
      <c r="C67" t="s">
        <v>9</v>
      </c>
      <c r="D67" t="s">
        <v>10</v>
      </c>
      <c r="E67" t="s">
        <v>11</v>
      </c>
      <c r="F67" t="s">
        <v>8</v>
      </c>
      <c r="G67" t="s">
        <v>9</v>
      </c>
      <c r="H67" t="s">
        <v>10</v>
      </c>
      <c r="I67" t="s">
        <v>12</v>
      </c>
      <c r="J67" t="s">
        <v>13</v>
      </c>
      <c r="K67" t="s">
        <v>14</v>
      </c>
      <c r="L67" t="s">
        <v>15</v>
      </c>
    </row>
    <row r="68" spans="1:12">
      <c r="A68" t="s">
        <v>16</v>
      </c>
      <c r="B68" t="n">
        <v>668128400</v>
      </c>
      <c r="C68" t="n">
        <v>530895200</v>
      </c>
      <c r="D68" t="n">
        <v>241083500</v>
      </c>
      <c r="E68">
        <f>sum(B68:D68)</f>
        <v/>
      </c>
      <c r="F68">
        <f>B68/E68</f>
        <v/>
      </c>
      <c r="G68">
        <f>C68/E68</f>
        <v/>
      </c>
      <c r="H68">
        <f>D68/E68</f>
        <v/>
      </c>
      <c r="I68">
        <f>G68+H68*2</f>
        <v/>
      </c>
      <c r="J68">
        <f>average(I68:I69)</f>
        <v/>
      </c>
    </row>
    <row r="69" spans="1:12">
      <c r="A69" t="s">
        <v>17</v>
      </c>
      <c r="B69" t="n">
        <v>895692900</v>
      </c>
      <c r="C69" t="n">
        <v>709043100</v>
      </c>
      <c r="D69" t="n">
        <v>327613500</v>
      </c>
      <c r="E69">
        <f>sum(B69:D69)</f>
        <v/>
      </c>
      <c r="F69">
        <f>B69/E69</f>
        <v/>
      </c>
      <c r="G69">
        <f>C69/E69</f>
        <v/>
      </c>
      <c r="H69">
        <f>D69/E69</f>
        <v/>
      </c>
      <c r="I69">
        <f>G69+H69*2</f>
        <v/>
      </c>
    </row>
    <row r="70" spans="1:12">
      <c r="A70" t="s">
        <v>18</v>
      </c>
      <c r="B70" t="n">
        <v>543185000</v>
      </c>
      <c r="C70" t="n">
        <v>448376900</v>
      </c>
      <c r="D70" t="n">
        <v>217774300</v>
      </c>
      <c r="E70">
        <f>sum(B70:D70)</f>
        <v/>
      </c>
      <c r="F70">
        <f>B70/E70</f>
        <v/>
      </c>
      <c r="G70">
        <f>C70/E70</f>
        <v/>
      </c>
      <c r="H70">
        <f>D70/E70</f>
        <v/>
      </c>
      <c r="I70">
        <f>G70+H70*2</f>
        <v/>
      </c>
      <c r="J70">
        <f>I70-J68</f>
        <v/>
      </c>
      <c r="K70" t="n">
        <v>5</v>
      </c>
      <c r="L70">
        <f>J70/K70*100/40.42/8</f>
        <v/>
      </c>
    </row>
    <row r="71" spans="1:12">
      <c r="A71" t="s">
        <v>19</v>
      </c>
      <c r="B71" t="n">
        <v>568828600</v>
      </c>
      <c r="C71" t="n">
        <v>460860100</v>
      </c>
      <c r="D71" t="n">
        <v>202293200</v>
      </c>
      <c r="E71">
        <f>sum(B71:D71)</f>
        <v/>
      </c>
      <c r="F71">
        <f>B71/E71</f>
        <v/>
      </c>
      <c r="G71">
        <f>C71/E71</f>
        <v/>
      </c>
      <c r="H71">
        <f>D71/E71</f>
        <v/>
      </c>
      <c r="I71">
        <f>G71+H71*2</f>
        <v/>
      </c>
      <c r="J71">
        <f>I71-J68</f>
        <v/>
      </c>
      <c r="K71" t="n">
        <v>5</v>
      </c>
      <c r="L71">
        <f>J71/K71*100/40.42/8</f>
        <v/>
      </c>
    </row>
    <row r="72" spans="1:12">
      <c r="A72" t="s">
        <v>20</v>
      </c>
      <c r="B72" t="n">
        <v>2034205000</v>
      </c>
      <c r="C72" t="n">
        <v>1674179000</v>
      </c>
      <c r="D72" t="n">
        <v>767246600</v>
      </c>
      <c r="E72">
        <f>sum(B72:D72)</f>
        <v/>
      </c>
      <c r="F72">
        <f>B72/E72</f>
        <v/>
      </c>
      <c r="G72">
        <f>C72/E72</f>
        <v/>
      </c>
      <c r="H72">
        <f>D72/E72</f>
        <v/>
      </c>
      <c r="I72">
        <f>G72+H72*2</f>
        <v/>
      </c>
      <c r="J72">
        <f>I72-J68</f>
        <v/>
      </c>
      <c r="K72" t="n">
        <v>5</v>
      </c>
      <c r="L72">
        <f>J72/K72*100/40.42/24</f>
        <v/>
      </c>
    </row>
    <row r="73" spans="1:12">
      <c r="A73" t="s">
        <v>21</v>
      </c>
      <c r="B73" t="n">
        <v>2164213000</v>
      </c>
      <c r="C73" t="n">
        <v>1777142000</v>
      </c>
      <c r="D73" t="n">
        <v>839966900</v>
      </c>
      <c r="E73">
        <f>sum(B73:D73)</f>
        <v/>
      </c>
      <c r="F73">
        <f>B73/E73</f>
        <v/>
      </c>
      <c r="G73">
        <f>C73/E73</f>
        <v/>
      </c>
      <c r="H73">
        <f>D73/E73</f>
        <v/>
      </c>
      <c r="I73">
        <f>G73+H73*2</f>
        <v/>
      </c>
      <c r="J73">
        <f>I73-J68</f>
        <v/>
      </c>
      <c r="K73" t="n">
        <v>5</v>
      </c>
      <c r="L73">
        <f>J73/K73*100/40.42/24</f>
        <v/>
      </c>
    </row>
    <row r="74" spans="1:12">
      <c r="A74" t="s">
        <v>22</v>
      </c>
      <c r="B74" t="n">
        <v>14788740</v>
      </c>
      <c r="C74" t="n">
        <v>13549010</v>
      </c>
      <c r="D74" t="n">
        <v>3802833</v>
      </c>
      <c r="E74">
        <f>sum(B74:D74)</f>
        <v/>
      </c>
      <c r="F74">
        <f>B74/E74</f>
        <v/>
      </c>
      <c r="G74">
        <f>C74/E74</f>
        <v/>
      </c>
      <c r="H74">
        <f>D74/E74</f>
        <v/>
      </c>
      <c r="I74">
        <f>G74+H74*2</f>
        <v/>
      </c>
      <c r="J74">
        <f>I74-J68</f>
        <v/>
      </c>
      <c r="K74" t="n">
        <v>5</v>
      </c>
      <c r="L74">
        <f>J74/K74*100/40.42/48</f>
        <v/>
      </c>
    </row>
    <row r="75" spans="1:12">
      <c r="A75" t="s">
        <v>23</v>
      </c>
      <c r="B75" t="n">
        <v>13969460</v>
      </c>
      <c r="C75" t="n">
        <v>12562170</v>
      </c>
      <c r="D75" t="n">
        <v>2534283</v>
      </c>
      <c r="E75">
        <f>sum(B75:D75)</f>
        <v/>
      </c>
      <c r="F75">
        <f>B75/E75</f>
        <v/>
      </c>
      <c r="G75">
        <f>C75/E75</f>
        <v/>
      </c>
      <c r="H75">
        <f>D75/E75</f>
        <v/>
      </c>
      <c r="I75">
        <f>G75+H75*2</f>
        <v/>
      </c>
      <c r="J75">
        <f>I75-J68</f>
        <v/>
      </c>
      <c r="K75" t="n">
        <v>5</v>
      </c>
      <c r="L75">
        <f>J75/K75*100/40.42/48</f>
        <v/>
      </c>
    </row>
    <row r="76" spans="1:12">
      <c r="A76" t="s">
        <v>24</v>
      </c>
      <c r="B76" t="n">
        <v>147834000</v>
      </c>
      <c r="C76" t="n">
        <v>160740900</v>
      </c>
      <c r="D76" t="n">
        <v>116419300</v>
      </c>
      <c r="E76">
        <f>sum(B76:D76)</f>
        <v/>
      </c>
      <c r="F76">
        <f>B76/E76</f>
        <v/>
      </c>
      <c r="G76">
        <f>C76/E76</f>
        <v/>
      </c>
      <c r="H76">
        <f>D76/E76</f>
        <v/>
      </c>
      <c r="I76">
        <f>G76+H76*2</f>
        <v/>
      </c>
      <c r="J76">
        <f>I76-J68</f>
        <v/>
      </c>
      <c r="K76" t="n">
        <v>5</v>
      </c>
      <c r="L76">
        <f>J76/K76*100/40.42/96</f>
        <v/>
      </c>
    </row>
    <row r="77" spans="1:12">
      <c r="A77" t="s">
        <v>25</v>
      </c>
      <c r="B77" t="n">
        <v>155414300</v>
      </c>
      <c r="C77" t="n">
        <v>162737300</v>
      </c>
      <c r="D77" t="n">
        <v>112959600</v>
      </c>
      <c r="E77">
        <f>sum(B77:D77)</f>
        <v/>
      </c>
      <c r="F77">
        <f>B77/E77</f>
        <v/>
      </c>
      <c r="G77">
        <f>C77/E77</f>
        <v/>
      </c>
      <c r="H77">
        <f>D77/E77</f>
        <v/>
      </c>
      <c r="I77">
        <f>G77+H77*2</f>
        <v/>
      </c>
      <c r="J77">
        <f>I77-J68</f>
        <v/>
      </c>
      <c r="K77" t="n">
        <v>5</v>
      </c>
      <c r="L77">
        <f>J77/K77*100/40.42/96</f>
        <v/>
      </c>
    </row>
    <row r="78" spans="1:12">
      <c r="A78" t="s">
        <v>26</v>
      </c>
      <c r="B78" t="n">
        <v>68629780</v>
      </c>
      <c r="C78" t="n">
        <v>106058100</v>
      </c>
      <c r="D78" t="n">
        <v>106936700</v>
      </c>
      <c r="E78">
        <f>sum(B78:D78)</f>
        <v/>
      </c>
      <c r="F78">
        <f>B78/E78</f>
        <v/>
      </c>
      <c r="G78">
        <f>C78/E78</f>
        <v/>
      </c>
      <c r="H78">
        <f>D78/E78</f>
        <v/>
      </c>
      <c r="I78">
        <f>G78+H78*2</f>
        <v/>
      </c>
      <c r="J78">
        <f>I78-J68</f>
        <v/>
      </c>
      <c r="K78" t="n">
        <v>5</v>
      </c>
      <c r="L78">
        <f>J78/K78*100/40.42/168</f>
        <v/>
      </c>
    </row>
    <row r="79" spans="1:12">
      <c r="A79" t="s">
        <v>27</v>
      </c>
      <c r="B79" t="n">
        <v>80550290</v>
      </c>
      <c r="C79" t="n">
        <v>122084400</v>
      </c>
      <c r="D79" t="n">
        <v>113766600</v>
      </c>
      <c r="E79">
        <f>sum(B79:D79)</f>
        <v/>
      </c>
      <c r="F79">
        <f>B79/E79</f>
        <v/>
      </c>
      <c r="G79">
        <f>C79/E79</f>
        <v/>
      </c>
      <c r="H79">
        <f>D79/E79</f>
        <v/>
      </c>
      <c r="I79">
        <f>G79+H79*2</f>
        <v/>
      </c>
      <c r="J79">
        <f>I79-J68</f>
        <v/>
      </c>
      <c r="K79" t="n">
        <v>5</v>
      </c>
      <c r="L79">
        <f>J79/K79*100/40.42/168</f>
        <v/>
      </c>
    </row>
    <row r="80" spans="1:12">
      <c r="A80" t="s"/>
    </row>
    <row r="81" spans="1:12">
      <c r="A81" t="s">
        <v>0</v>
      </c>
      <c r="B81" t="s">
        <v>1</v>
      </c>
      <c r="C81" t="s">
        <v>2</v>
      </c>
      <c r="D81" t="s">
        <v>3</v>
      </c>
    </row>
    <row r="82" spans="1:12">
      <c r="A82" t="s">
        <v>39</v>
      </c>
      <c r="B82" t="s">
        <v>5</v>
      </c>
      <c r="C82" t="s">
        <v>40</v>
      </c>
      <c r="D82" t="s">
        <v>41</v>
      </c>
    </row>
    <row r="83" spans="1:12">
      <c r="A83" t="s"/>
      <c r="B83" t="s">
        <v>8</v>
      </c>
      <c r="C83" t="s">
        <v>9</v>
      </c>
      <c r="D83" t="s">
        <v>10</v>
      </c>
      <c r="E83" t="s">
        <v>11</v>
      </c>
      <c r="F83" t="s">
        <v>8</v>
      </c>
      <c r="G83" t="s">
        <v>9</v>
      </c>
      <c r="H83" t="s">
        <v>10</v>
      </c>
      <c r="I83" t="s">
        <v>12</v>
      </c>
      <c r="J83" t="s">
        <v>13</v>
      </c>
      <c r="K83" t="s">
        <v>14</v>
      </c>
      <c r="L83" t="s">
        <v>15</v>
      </c>
    </row>
    <row r="84" spans="1:12">
      <c r="A84" t="s">
        <v>16</v>
      </c>
      <c r="B84" t="n">
        <v>132200500</v>
      </c>
      <c r="C84" t="n">
        <v>121162600</v>
      </c>
      <c r="D84" t="n">
        <v>59700340</v>
      </c>
      <c r="E84">
        <f>sum(B84:D84)</f>
        <v/>
      </c>
      <c r="F84">
        <f>B84/E84</f>
        <v/>
      </c>
      <c r="G84">
        <f>C84/E84</f>
        <v/>
      </c>
      <c r="H84">
        <f>D84/E84</f>
        <v/>
      </c>
      <c r="I84">
        <f>G84+H84*2</f>
        <v/>
      </c>
      <c r="J84">
        <f>average(I84:I85)</f>
        <v/>
      </c>
    </row>
    <row r="85" spans="1:12">
      <c r="A85" t="s">
        <v>17</v>
      </c>
      <c r="B85" t="n">
        <v>124077600</v>
      </c>
      <c r="C85" t="n">
        <v>112252900</v>
      </c>
      <c r="D85" t="n">
        <v>56299640</v>
      </c>
      <c r="E85">
        <f>sum(B85:D85)</f>
        <v/>
      </c>
      <c r="F85">
        <f>B85/E85</f>
        <v/>
      </c>
      <c r="G85">
        <f>C85/E85</f>
        <v/>
      </c>
      <c r="H85">
        <f>D85/E85</f>
        <v/>
      </c>
      <c r="I85">
        <f>G85+H85*2</f>
        <v/>
      </c>
    </row>
    <row r="86" spans="1:12">
      <c r="A86" t="s">
        <v>18</v>
      </c>
      <c r="B86" t="n">
        <v>29761890</v>
      </c>
      <c r="C86" t="n">
        <v>27036040</v>
      </c>
      <c r="D86" t="n">
        <v>13714700</v>
      </c>
      <c r="E86">
        <f>sum(B86:D86)</f>
        <v/>
      </c>
      <c r="F86">
        <f>B86/E86</f>
        <v/>
      </c>
      <c r="G86">
        <f>C86/E86</f>
        <v/>
      </c>
      <c r="H86">
        <f>D86/E86</f>
        <v/>
      </c>
      <c r="I86">
        <f>G86+H86*2</f>
        <v/>
      </c>
      <c r="J86">
        <f>I86-J84</f>
        <v/>
      </c>
      <c r="K86" t="n">
        <v>5</v>
      </c>
      <c r="L86">
        <f>J86/K86*100/28.93/8</f>
        <v/>
      </c>
    </row>
    <row r="87" spans="1:12">
      <c r="A87" t="s">
        <v>19</v>
      </c>
      <c r="B87" t="n">
        <v>71431470</v>
      </c>
      <c r="C87" t="n">
        <v>64885690</v>
      </c>
      <c r="D87" t="n">
        <v>32147670</v>
      </c>
      <c r="E87">
        <f>sum(B87:D87)</f>
        <v/>
      </c>
      <c r="F87">
        <f>B87/E87</f>
        <v/>
      </c>
      <c r="G87">
        <f>C87/E87</f>
        <v/>
      </c>
      <c r="H87">
        <f>D87/E87</f>
        <v/>
      </c>
      <c r="I87">
        <f>G87+H87*2</f>
        <v/>
      </c>
      <c r="J87">
        <f>I87-J84</f>
        <v/>
      </c>
      <c r="K87" t="n">
        <v>5</v>
      </c>
      <c r="L87">
        <f>J87/K87*100/28.93/8</f>
        <v/>
      </c>
    </row>
    <row r="88" spans="1:12">
      <c r="A88" t="s">
        <v>20</v>
      </c>
      <c r="B88" t="n">
        <v>289506800</v>
      </c>
      <c r="C88" t="n">
        <v>267890100</v>
      </c>
      <c r="D88" t="n">
        <v>136011600</v>
      </c>
      <c r="E88">
        <f>sum(B88:D88)</f>
        <v/>
      </c>
      <c r="F88">
        <f>B88/E88</f>
        <v/>
      </c>
      <c r="G88">
        <f>C88/E88</f>
        <v/>
      </c>
      <c r="H88">
        <f>D88/E88</f>
        <v/>
      </c>
      <c r="I88">
        <f>G88+H88*2</f>
        <v/>
      </c>
      <c r="J88">
        <f>I88-J84</f>
        <v/>
      </c>
      <c r="K88" t="n">
        <v>5</v>
      </c>
      <c r="L88">
        <f>J88/K88*100/28.93/24</f>
        <v/>
      </c>
    </row>
    <row r="89" spans="1:12">
      <c r="A89" t="s">
        <v>21</v>
      </c>
      <c r="B89" t="n">
        <v>281861500</v>
      </c>
      <c r="C89" t="n">
        <v>258064100</v>
      </c>
      <c r="D89" t="n">
        <v>131303500</v>
      </c>
      <c r="E89">
        <f>sum(B89:D89)</f>
        <v/>
      </c>
      <c r="F89">
        <f>B89/E89</f>
        <v/>
      </c>
      <c r="G89">
        <f>C89/E89</f>
        <v/>
      </c>
      <c r="H89">
        <f>D89/E89</f>
        <v/>
      </c>
      <c r="I89">
        <f>G89+H89*2</f>
        <v/>
      </c>
      <c r="J89">
        <f>I89-J84</f>
        <v/>
      </c>
      <c r="K89" t="n">
        <v>5</v>
      </c>
      <c r="L89">
        <f>J89/K89*100/28.93/24</f>
        <v/>
      </c>
    </row>
    <row r="90" spans="1:12">
      <c r="A90" t="s">
        <v>22</v>
      </c>
      <c r="B90" t="n">
        <v>180257</v>
      </c>
      <c r="C90" t="n">
        <v>76116</v>
      </c>
      <c r="D90" t="n">
        <v>43027</v>
      </c>
      <c r="E90">
        <f>sum(B90:D90)</f>
        <v/>
      </c>
      <c r="F90">
        <f>B90/E90</f>
        <v/>
      </c>
      <c r="G90">
        <f>C90/E90</f>
        <v/>
      </c>
      <c r="H90">
        <f>D90/E90</f>
        <v/>
      </c>
      <c r="I90">
        <f>G90+H90*2</f>
        <v/>
      </c>
      <c r="J90">
        <f>I90-J84</f>
        <v/>
      </c>
      <c r="K90" t="n">
        <v>5</v>
      </c>
      <c r="L90">
        <f>J90/K90*100/28.93/48</f>
        <v/>
      </c>
    </row>
    <row r="91" spans="1:12">
      <c r="A91" t="s">
        <v>23</v>
      </c>
      <c r="B91" t="n">
        <v>314894</v>
      </c>
      <c r="C91" t="n">
        <v>209462</v>
      </c>
      <c r="D91" t="n">
        <v>76390</v>
      </c>
      <c r="E91">
        <f>sum(B91:D91)</f>
        <v/>
      </c>
      <c r="F91">
        <f>B91/E91</f>
        <v/>
      </c>
      <c r="G91">
        <f>C91/E91</f>
        <v/>
      </c>
      <c r="H91">
        <f>D91/E91</f>
        <v/>
      </c>
      <c r="I91">
        <f>G91+H91*2</f>
        <v/>
      </c>
      <c r="J91">
        <f>I91-J84</f>
        <v/>
      </c>
      <c r="K91" t="n">
        <v>5</v>
      </c>
      <c r="L91">
        <f>J91/K91*100/28.93/48</f>
        <v/>
      </c>
    </row>
    <row r="92" spans="1:12">
      <c r="A92" t="s">
        <v>24</v>
      </c>
      <c r="B92" t="n">
        <v>8559255</v>
      </c>
      <c r="C92" t="n">
        <v>9889597</v>
      </c>
      <c r="D92" t="n">
        <v>6865917</v>
      </c>
      <c r="E92">
        <f>sum(B92:D92)</f>
        <v/>
      </c>
      <c r="F92">
        <f>B92/E92</f>
        <v/>
      </c>
      <c r="G92">
        <f>C92/E92</f>
        <v/>
      </c>
      <c r="H92">
        <f>D92/E92</f>
        <v/>
      </c>
      <c r="I92">
        <f>G92+H92*2</f>
        <v/>
      </c>
      <c r="J92">
        <f>I92-J84</f>
        <v/>
      </c>
      <c r="K92" t="n">
        <v>5</v>
      </c>
      <c r="L92">
        <f>J92/K92*100/28.93/96</f>
        <v/>
      </c>
    </row>
    <row r="93" spans="1:12">
      <c r="A93" t="s">
        <v>25</v>
      </c>
      <c r="B93" t="n">
        <v>23201350</v>
      </c>
      <c r="C93" t="n">
        <v>27368410</v>
      </c>
      <c r="D93" t="n">
        <v>19120100</v>
      </c>
      <c r="E93">
        <f>sum(B93:D93)</f>
        <v/>
      </c>
      <c r="F93">
        <f>B93/E93</f>
        <v/>
      </c>
      <c r="G93">
        <f>C93/E93</f>
        <v/>
      </c>
      <c r="H93">
        <f>D93/E93</f>
        <v/>
      </c>
      <c r="I93">
        <f>G93+H93*2</f>
        <v/>
      </c>
      <c r="J93">
        <f>I93-J84</f>
        <v/>
      </c>
      <c r="K93" t="n">
        <v>5</v>
      </c>
      <c r="L93">
        <f>J93/K93*100/28.93/96</f>
        <v/>
      </c>
    </row>
    <row r="94" spans="1:12">
      <c r="A94" t="s">
        <v>26</v>
      </c>
      <c r="B94" t="n">
        <v>3294408</v>
      </c>
      <c r="C94" t="n">
        <v>5223250</v>
      </c>
      <c r="D94" t="n">
        <v>4653199</v>
      </c>
      <c r="E94">
        <f>sum(B94:D94)</f>
        <v/>
      </c>
      <c r="F94">
        <f>B94/E94</f>
        <v/>
      </c>
      <c r="G94">
        <f>C94/E94</f>
        <v/>
      </c>
      <c r="H94">
        <f>D94/E94</f>
        <v/>
      </c>
      <c r="I94">
        <f>G94+H94*2</f>
        <v/>
      </c>
      <c r="J94">
        <f>I94-J84</f>
        <v/>
      </c>
      <c r="K94" t="n">
        <v>5</v>
      </c>
      <c r="L94">
        <f>J94/K94*100/28.93/168</f>
        <v/>
      </c>
    </row>
    <row r="95" spans="1:12">
      <c r="A95" t="s">
        <v>27</v>
      </c>
      <c r="B95" t="n">
        <v>4438392</v>
      </c>
      <c r="C95" t="n">
        <v>7090907</v>
      </c>
      <c r="D95" t="n">
        <v>6121565</v>
      </c>
      <c r="E95">
        <f>sum(B95:D95)</f>
        <v/>
      </c>
      <c r="F95">
        <f>B95/E95</f>
        <v/>
      </c>
      <c r="G95">
        <f>C95/E95</f>
        <v/>
      </c>
      <c r="H95">
        <f>D95/E95</f>
        <v/>
      </c>
      <c r="I95">
        <f>G95+H95*2</f>
        <v/>
      </c>
      <c r="J95">
        <f>I95-J84</f>
        <v/>
      </c>
      <c r="K95" t="n">
        <v>5</v>
      </c>
      <c r="L95">
        <f>J95/K95*100/28.93/168</f>
        <v/>
      </c>
    </row>
    <row r="96" spans="1:12">
      <c r="A96" t="s"/>
    </row>
    <row r="97" spans="1:12">
      <c r="A97" t="s">
        <v>0</v>
      </c>
      <c r="B97" t="s">
        <v>1</v>
      </c>
      <c r="C97" t="s">
        <v>2</v>
      </c>
      <c r="D97" t="s">
        <v>3</v>
      </c>
    </row>
    <row r="98" spans="1:12">
      <c r="A98" t="s">
        <v>42</v>
      </c>
      <c r="B98" t="s">
        <v>37</v>
      </c>
      <c r="C98" t="s">
        <v>43</v>
      </c>
      <c r="D98" t="s">
        <v>41</v>
      </c>
    </row>
    <row r="99" spans="1:12">
      <c r="A99" t="s"/>
      <c r="B99" t="s">
        <v>8</v>
      </c>
      <c r="C99" t="s">
        <v>9</v>
      </c>
      <c r="D99" t="s">
        <v>10</v>
      </c>
      <c r="E99" t="s">
        <v>11</v>
      </c>
      <c r="F99" t="s">
        <v>8</v>
      </c>
      <c r="G99" t="s">
        <v>9</v>
      </c>
      <c r="H99" t="s">
        <v>10</v>
      </c>
      <c r="I99" t="s">
        <v>12</v>
      </c>
      <c r="J99" t="s">
        <v>13</v>
      </c>
      <c r="K99" t="s">
        <v>14</v>
      </c>
      <c r="L99" t="s">
        <v>15</v>
      </c>
    </row>
    <row r="100" spans="1:12">
      <c r="A100" t="s">
        <v>16</v>
      </c>
      <c r="B100" t="n">
        <v>780111500</v>
      </c>
      <c r="C100" t="n">
        <v>715797400</v>
      </c>
      <c r="D100" t="n">
        <v>358853200</v>
      </c>
      <c r="E100">
        <f>sum(B100:D100)</f>
        <v/>
      </c>
      <c r="F100">
        <f>B100/E100</f>
        <v/>
      </c>
      <c r="G100">
        <f>C100/E100</f>
        <v/>
      </c>
      <c r="H100">
        <f>D100/E100</f>
        <v/>
      </c>
      <c r="I100">
        <f>G100+H100*2</f>
        <v/>
      </c>
      <c r="J100">
        <f>average(I100:I101)</f>
        <v/>
      </c>
    </row>
    <row r="101" spans="1:12">
      <c r="A101" t="s">
        <v>17</v>
      </c>
      <c r="B101" t="n">
        <v>592386700</v>
      </c>
      <c r="C101" t="n">
        <v>543505600</v>
      </c>
      <c r="D101" t="n">
        <v>271685500</v>
      </c>
      <c r="E101">
        <f>sum(B101:D101)</f>
        <v/>
      </c>
      <c r="F101">
        <f>B101/E101</f>
        <v/>
      </c>
      <c r="G101">
        <f>C101/E101</f>
        <v/>
      </c>
      <c r="H101">
        <f>D101/E101</f>
        <v/>
      </c>
      <c r="I101">
        <f>G101+H101*2</f>
        <v/>
      </c>
    </row>
    <row r="102" spans="1:12">
      <c r="A102" t="s">
        <v>18</v>
      </c>
      <c r="B102" t="n">
        <v>493023600</v>
      </c>
      <c r="C102" t="n">
        <v>451077300</v>
      </c>
      <c r="D102" t="n">
        <v>227134700</v>
      </c>
      <c r="E102">
        <f>sum(B102:D102)</f>
        <v/>
      </c>
      <c r="F102">
        <f>B102/E102</f>
        <v/>
      </c>
      <c r="G102">
        <f>C102/E102</f>
        <v/>
      </c>
      <c r="H102">
        <f>D102/E102</f>
        <v/>
      </c>
      <c r="I102">
        <f>G102+H102*2</f>
        <v/>
      </c>
      <c r="J102">
        <f>I102-J100</f>
        <v/>
      </c>
      <c r="K102" t="n">
        <v>5</v>
      </c>
      <c r="L102">
        <f>J102/K102*100/28.93/8</f>
        <v/>
      </c>
    </row>
    <row r="103" spans="1:12">
      <c r="A103" t="s">
        <v>19</v>
      </c>
      <c r="B103" t="n">
        <v>336777800</v>
      </c>
      <c r="C103" t="n">
        <v>310620100</v>
      </c>
      <c r="D103" t="n">
        <v>156950600</v>
      </c>
      <c r="E103">
        <f>sum(B103:D103)</f>
        <v/>
      </c>
      <c r="F103">
        <f>B103/E103</f>
        <v/>
      </c>
      <c r="G103">
        <f>C103/E103</f>
        <v/>
      </c>
      <c r="H103">
        <f>D103/E103</f>
        <v/>
      </c>
      <c r="I103">
        <f>G103+H103*2</f>
        <v/>
      </c>
      <c r="J103">
        <f>I103-J100</f>
        <v/>
      </c>
      <c r="K103" t="n">
        <v>5</v>
      </c>
      <c r="L103">
        <f>J103/K103*100/28.93/8</f>
        <v/>
      </c>
    </row>
    <row r="104" spans="1:12">
      <c r="A104" t="s">
        <v>20</v>
      </c>
      <c r="B104" t="n">
        <v>1231498000</v>
      </c>
      <c r="C104" t="n">
        <v>1126368000</v>
      </c>
      <c r="D104" t="n">
        <v>591576300</v>
      </c>
      <c r="E104">
        <f>sum(B104:D104)</f>
        <v/>
      </c>
      <c r="F104">
        <f>B104/E104</f>
        <v/>
      </c>
      <c r="G104">
        <f>C104/E104</f>
        <v/>
      </c>
      <c r="H104">
        <f>D104/E104</f>
        <v/>
      </c>
      <c r="I104">
        <f>G104+H104*2</f>
        <v/>
      </c>
      <c r="J104">
        <f>I104-J100</f>
        <v/>
      </c>
      <c r="K104" t="n">
        <v>5</v>
      </c>
      <c r="L104">
        <f>J104/K104*100/28.93/24</f>
        <v/>
      </c>
    </row>
    <row r="105" spans="1:12">
      <c r="A105" t="s">
        <v>21</v>
      </c>
      <c r="B105" t="n">
        <v>1217509000</v>
      </c>
      <c r="C105" t="n">
        <v>1118633000</v>
      </c>
      <c r="D105" t="n">
        <v>579865300</v>
      </c>
      <c r="E105">
        <f>sum(B105:D105)</f>
        <v/>
      </c>
      <c r="F105">
        <f>B105/E105</f>
        <v/>
      </c>
      <c r="G105">
        <f>C105/E105</f>
        <v/>
      </c>
      <c r="H105">
        <f>D105/E105</f>
        <v/>
      </c>
      <c r="I105">
        <f>G105+H105*2</f>
        <v/>
      </c>
      <c r="J105">
        <f>I105-J100</f>
        <v/>
      </c>
      <c r="K105" t="n">
        <v>5</v>
      </c>
      <c r="L105">
        <f>J105/K105*100/28.93/24</f>
        <v/>
      </c>
    </row>
    <row r="106" spans="1:12">
      <c r="A106" t="s">
        <v>22</v>
      </c>
      <c r="B106" t="n">
        <v>17390430</v>
      </c>
      <c r="C106" t="n">
        <v>17241830</v>
      </c>
      <c r="D106" t="n">
        <v>9604502</v>
      </c>
      <c r="E106">
        <f>sum(B106:D106)</f>
        <v/>
      </c>
      <c r="F106">
        <f>B106/E106</f>
        <v/>
      </c>
      <c r="G106">
        <f>C106/E106</f>
        <v/>
      </c>
      <c r="H106">
        <f>D106/E106</f>
        <v/>
      </c>
      <c r="I106">
        <f>G106+H106*2</f>
        <v/>
      </c>
      <c r="J106">
        <f>I106-J100</f>
        <v/>
      </c>
      <c r="K106" t="n">
        <v>5</v>
      </c>
      <c r="L106">
        <f>J106/K106*100/28.93/48</f>
        <v/>
      </c>
    </row>
    <row r="107" spans="1:12">
      <c r="A107" t="s">
        <v>23</v>
      </c>
      <c r="B107" t="n">
        <v>17682200</v>
      </c>
      <c r="C107" t="n">
        <v>17831080</v>
      </c>
      <c r="D107" t="n">
        <v>10022540</v>
      </c>
      <c r="E107">
        <f>sum(B107:D107)</f>
        <v/>
      </c>
      <c r="F107">
        <f>B107/E107</f>
        <v/>
      </c>
      <c r="G107">
        <f>C107/E107</f>
        <v/>
      </c>
      <c r="H107">
        <f>D107/E107</f>
        <v/>
      </c>
      <c r="I107">
        <f>G107+H107*2</f>
        <v/>
      </c>
      <c r="J107">
        <f>I107-J100</f>
        <v/>
      </c>
      <c r="K107" t="n">
        <v>5</v>
      </c>
      <c r="L107">
        <f>J107/K107*100/28.93/48</f>
        <v/>
      </c>
    </row>
    <row r="108" spans="1:12">
      <c r="A108" t="s">
        <v>24</v>
      </c>
      <c r="B108" t="n">
        <v>158920800</v>
      </c>
      <c r="C108" t="n">
        <v>189551000</v>
      </c>
      <c r="D108" t="n">
        <v>133512500</v>
      </c>
      <c r="E108">
        <f>sum(B108:D108)</f>
        <v/>
      </c>
      <c r="F108">
        <f>B108/E108</f>
        <v/>
      </c>
      <c r="G108">
        <f>C108/E108</f>
        <v/>
      </c>
      <c r="H108">
        <f>D108/E108</f>
        <v/>
      </c>
      <c r="I108">
        <f>G108+H108*2</f>
        <v/>
      </c>
      <c r="J108">
        <f>I108-J100</f>
        <v/>
      </c>
      <c r="K108" t="n">
        <v>5</v>
      </c>
      <c r="L108">
        <f>J108/K108*100/28.93/96</f>
        <v/>
      </c>
    </row>
    <row r="109" spans="1:12">
      <c r="A109" t="s">
        <v>25</v>
      </c>
      <c r="B109" t="n">
        <v>117536900</v>
      </c>
      <c r="C109" t="n">
        <v>138603700</v>
      </c>
      <c r="D109" t="n">
        <v>98092780</v>
      </c>
      <c r="E109">
        <f>sum(B109:D109)</f>
        <v/>
      </c>
      <c r="F109">
        <f>B109/E109</f>
        <v/>
      </c>
      <c r="G109">
        <f>C109/E109</f>
        <v/>
      </c>
      <c r="H109">
        <f>D109/E109</f>
        <v/>
      </c>
      <c r="I109">
        <f>G109+H109*2</f>
        <v/>
      </c>
      <c r="J109">
        <f>I109-J100</f>
        <v/>
      </c>
      <c r="K109" t="n">
        <v>5</v>
      </c>
      <c r="L109">
        <f>J109/K109*100/28.93/96</f>
        <v/>
      </c>
    </row>
    <row r="110" spans="1:12">
      <c r="A110" t="s">
        <v>26</v>
      </c>
      <c r="B110" t="n">
        <v>104161200</v>
      </c>
      <c r="C110" t="n">
        <v>160952900</v>
      </c>
      <c r="D110" t="n">
        <v>141380500</v>
      </c>
      <c r="E110">
        <f>sum(B110:D110)</f>
        <v/>
      </c>
      <c r="F110">
        <f>B110/E110</f>
        <v/>
      </c>
      <c r="G110">
        <f>C110/E110</f>
        <v/>
      </c>
      <c r="H110">
        <f>D110/E110</f>
        <v/>
      </c>
      <c r="I110">
        <f>G110+H110*2</f>
        <v/>
      </c>
      <c r="J110">
        <f>I110-J100</f>
        <v/>
      </c>
      <c r="K110" t="n">
        <v>5</v>
      </c>
      <c r="L110">
        <f>J110/K110*100/28.93/168</f>
        <v/>
      </c>
    </row>
    <row r="111" spans="1:12">
      <c r="A111" t="s">
        <v>27</v>
      </c>
      <c r="B111" t="n">
        <v>100903000</v>
      </c>
      <c r="C111" t="n">
        <v>155278100</v>
      </c>
      <c r="D111" t="n">
        <v>134816700</v>
      </c>
      <c r="E111">
        <f>sum(B111:D111)</f>
        <v/>
      </c>
      <c r="F111">
        <f>B111/E111</f>
        <v/>
      </c>
      <c r="G111">
        <f>C111/E111</f>
        <v/>
      </c>
      <c r="H111">
        <f>D111/E111</f>
        <v/>
      </c>
      <c r="I111">
        <f>G111+H111*2</f>
        <v/>
      </c>
      <c r="J111">
        <f>I111-J100</f>
        <v/>
      </c>
      <c r="K111" t="n">
        <v>5</v>
      </c>
      <c r="L111">
        <f>J111/K111*100/28.93/168</f>
        <v/>
      </c>
    </row>
    <row r="112" spans="1:12">
      <c r="A112" t="s"/>
    </row>
    <row r="113" spans="1:12">
      <c r="A113" t="s">
        <v>0</v>
      </c>
      <c r="B113" t="s">
        <v>1</v>
      </c>
      <c r="C113" t="s">
        <v>2</v>
      </c>
      <c r="D113" t="s">
        <v>3</v>
      </c>
    </row>
    <row r="114" spans="1:12">
      <c r="A114" t="s">
        <v>44</v>
      </c>
      <c r="B114" t="s">
        <v>45</v>
      </c>
      <c r="C114" t="s">
        <v>46</v>
      </c>
      <c r="D114" t="s">
        <v>41</v>
      </c>
    </row>
    <row r="115" spans="1:12">
      <c r="A115" t="s"/>
      <c r="B115" t="s">
        <v>8</v>
      </c>
      <c r="C115" t="s">
        <v>9</v>
      </c>
      <c r="D115" t="s">
        <v>10</v>
      </c>
      <c r="E115" t="s">
        <v>11</v>
      </c>
      <c r="F115" t="s">
        <v>8</v>
      </c>
      <c r="G115" t="s">
        <v>9</v>
      </c>
      <c r="H115" t="s">
        <v>10</v>
      </c>
      <c r="I115" t="s">
        <v>12</v>
      </c>
      <c r="J115" t="s">
        <v>13</v>
      </c>
      <c r="K115" t="s">
        <v>14</v>
      </c>
      <c r="L115" t="s">
        <v>15</v>
      </c>
    </row>
    <row r="116" spans="1:12">
      <c r="A116" t="s">
        <v>16</v>
      </c>
      <c r="B116" t="n">
        <v>265353400</v>
      </c>
      <c r="C116" t="n">
        <v>240931200</v>
      </c>
      <c r="D116" t="n">
        <v>120028600</v>
      </c>
      <c r="E116">
        <f>sum(B116:D116)</f>
        <v/>
      </c>
      <c r="F116">
        <f>B116/E116</f>
        <v/>
      </c>
      <c r="G116">
        <f>C116/E116</f>
        <v/>
      </c>
      <c r="H116">
        <f>D116/E116</f>
        <v/>
      </c>
      <c r="I116">
        <f>G116+H116*2</f>
        <v/>
      </c>
      <c r="J116">
        <f>average(I116:I117)</f>
        <v/>
      </c>
    </row>
    <row r="117" spans="1:12">
      <c r="A117" t="s">
        <v>17</v>
      </c>
      <c r="B117" t="n">
        <v>275893200</v>
      </c>
      <c r="C117" t="n">
        <v>249411200</v>
      </c>
      <c r="D117" t="n">
        <v>124460600</v>
      </c>
      <c r="E117">
        <f>sum(B117:D117)</f>
        <v/>
      </c>
      <c r="F117">
        <f>B117/E117</f>
        <v/>
      </c>
      <c r="G117">
        <f>C117/E117</f>
        <v/>
      </c>
      <c r="H117">
        <f>D117/E117</f>
        <v/>
      </c>
      <c r="I117">
        <f>G117+H117*2</f>
        <v/>
      </c>
    </row>
    <row r="118" spans="1:12">
      <c r="A118" t="s">
        <v>18</v>
      </c>
      <c r="B118" t="n">
        <v>226662500</v>
      </c>
      <c r="C118" t="n">
        <v>209083900</v>
      </c>
      <c r="D118" t="n">
        <v>105929700</v>
      </c>
      <c r="E118">
        <f>sum(B118:D118)</f>
        <v/>
      </c>
      <c r="F118">
        <f>B118/E118</f>
        <v/>
      </c>
      <c r="G118">
        <f>C118/E118</f>
        <v/>
      </c>
      <c r="H118">
        <f>D118/E118</f>
        <v/>
      </c>
      <c r="I118">
        <f>G118+H118*2</f>
        <v/>
      </c>
      <c r="J118">
        <f>I118-J116</f>
        <v/>
      </c>
      <c r="K118" t="n">
        <v>5</v>
      </c>
      <c r="L118">
        <f>J118/K118*100/28.93/8</f>
        <v/>
      </c>
    </row>
    <row r="119" spans="1:12">
      <c r="A119" t="s">
        <v>19</v>
      </c>
      <c r="B119" t="n">
        <v>173513000</v>
      </c>
      <c r="C119" t="n">
        <v>156608600</v>
      </c>
      <c r="D119" t="n">
        <v>79449760</v>
      </c>
      <c r="E119">
        <f>sum(B119:D119)</f>
        <v/>
      </c>
      <c r="F119">
        <f>B119/E119</f>
        <v/>
      </c>
      <c r="G119">
        <f>C119/E119</f>
        <v/>
      </c>
      <c r="H119">
        <f>D119/E119</f>
        <v/>
      </c>
      <c r="I119">
        <f>G119+H119*2</f>
        <v/>
      </c>
      <c r="J119">
        <f>I119-J116</f>
        <v/>
      </c>
      <c r="K119" t="n">
        <v>5</v>
      </c>
      <c r="L119">
        <f>J119/K119*100/28.93/8</f>
        <v/>
      </c>
    </row>
    <row r="120" spans="1:12">
      <c r="A120" t="s">
        <v>20</v>
      </c>
      <c r="B120" t="n">
        <v>551019100</v>
      </c>
      <c r="C120" t="n">
        <v>507911600</v>
      </c>
      <c r="D120" t="n">
        <v>263558800</v>
      </c>
      <c r="E120">
        <f>sum(B120:D120)</f>
        <v/>
      </c>
      <c r="F120">
        <f>B120/E120</f>
        <v/>
      </c>
      <c r="G120">
        <f>C120/E120</f>
        <v/>
      </c>
      <c r="H120">
        <f>D120/E120</f>
        <v/>
      </c>
      <c r="I120">
        <f>G120+H120*2</f>
        <v/>
      </c>
      <c r="J120">
        <f>I120-J116</f>
        <v/>
      </c>
      <c r="K120" t="n">
        <v>5</v>
      </c>
      <c r="L120">
        <f>J120/K120*100/28.93/24</f>
        <v/>
      </c>
    </row>
    <row r="121" spans="1:12">
      <c r="A121" t="s">
        <v>21</v>
      </c>
      <c r="B121" t="n">
        <v>561280400</v>
      </c>
      <c r="C121" t="n">
        <v>523794000</v>
      </c>
      <c r="D121" t="n">
        <v>269224900</v>
      </c>
      <c r="E121">
        <f>sum(B121:D121)</f>
        <v/>
      </c>
      <c r="F121">
        <f>B121/E121</f>
        <v/>
      </c>
      <c r="G121">
        <f>C121/E121</f>
        <v/>
      </c>
      <c r="H121">
        <f>D121/E121</f>
        <v/>
      </c>
      <c r="I121">
        <f>G121+H121*2</f>
        <v/>
      </c>
      <c r="J121">
        <f>I121-J116</f>
        <v/>
      </c>
      <c r="K121" t="n">
        <v>5</v>
      </c>
      <c r="L121">
        <f>J121/K121*100/28.93/24</f>
        <v/>
      </c>
    </row>
    <row r="122" spans="1:12">
      <c r="A122" t="s">
        <v>22</v>
      </c>
      <c r="B122" t="n">
        <v>7656288</v>
      </c>
      <c r="C122" t="n">
        <v>7634011</v>
      </c>
      <c r="D122" t="n">
        <v>4064067</v>
      </c>
      <c r="E122">
        <f>sum(B122:D122)</f>
        <v/>
      </c>
      <c r="F122">
        <f>B122/E122</f>
        <v/>
      </c>
      <c r="G122">
        <f>C122/E122</f>
        <v/>
      </c>
      <c r="H122">
        <f>D122/E122</f>
        <v/>
      </c>
      <c r="I122">
        <f>G122+H122*2</f>
        <v/>
      </c>
      <c r="J122">
        <f>I122-J116</f>
        <v/>
      </c>
      <c r="K122" t="n">
        <v>5</v>
      </c>
      <c r="L122">
        <f>J122/K122*100/28.93/48</f>
        <v/>
      </c>
    </row>
    <row r="123" spans="1:12">
      <c r="A123" t="s">
        <v>23</v>
      </c>
      <c r="B123" t="n">
        <v>8200917</v>
      </c>
      <c r="C123" t="n">
        <v>7759295</v>
      </c>
      <c r="D123" t="n">
        <v>4046577</v>
      </c>
      <c r="E123">
        <f>sum(B123:D123)</f>
        <v/>
      </c>
      <c r="F123">
        <f>B123/E123</f>
        <v/>
      </c>
      <c r="G123">
        <f>C123/E123</f>
        <v/>
      </c>
      <c r="H123">
        <f>D123/E123</f>
        <v/>
      </c>
      <c r="I123">
        <f>G123+H123*2</f>
        <v/>
      </c>
      <c r="J123">
        <f>I123-J116</f>
        <v/>
      </c>
      <c r="K123" t="n">
        <v>5</v>
      </c>
      <c r="L123">
        <f>J123/K123*100/28.93/48</f>
        <v/>
      </c>
    </row>
    <row r="124" spans="1:12">
      <c r="A124" t="s">
        <v>24</v>
      </c>
      <c r="B124" t="n">
        <v>58249020</v>
      </c>
      <c r="C124" t="n">
        <v>70115100</v>
      </c>
      <c r="D124" t="n">
        <v>48589750</v>
      </c>
      <c r="E124">
        <f>sum(B124:D124)</f>
        <v/>
      </c>
      <c r="F124">
        <f>B124/E124</f>
        <v/>
      </c>
      <c r="G124">
        <f>C124/E124</f>
        <v/>
      </c>
      <c r="H124">
        <f>D124/E124</f>
        <v/>
      </c>
      <c r="I124">
        <f>G124+H124*2</f>
        <v/>
      </c>
      <c r="J124">
        <f>I124-J116</f>
        <v/>
      </c>
      <c r="K124" t="n">
        <v>5</v>
      </c>
      <c r="L124">
        <f>J124/K124*100/28.93/96</f>
        <v/>
      </c>
    </row>
    <row r="125" spans="1:12">
      <c r="A125" t="s">
        <v>25</v>
      </c>
      <c r="B125" t="n">
        <v>59607390</v>
      </c>
      <c r="C125" t="n">
        <v>69882990</v>
      </c>
      <c r="D125" t="n">
        <v>49176210</v>
      </c>
      <c r="E125">
        <f>sum(B125:D125)</f>
        <v/>
      </c>
      <c r="F125">
        <f>B125/E125</f>
        <v/>
      </c>
      <c r="G125">
        <f>C125/E125</f>
        <v/>
      </c>
      <c r="H125">
        <f>D125/E125</f>
        <v/>
      </c>
      <c r="I125">
        <f>G125+H125*2</f>
        <v/>
      </c>
      <c r="J125">
        <f>I125-J116</f>
        <v/>
      </c>
      <c r="K125" t="n">
        <v>5</v>
      </c>
      <c r="L125">
        <f>J125/K125*100/28.93/96</f>
        <v/>
      </c>
    </row>
    <row r="126" spans="1:12">
      <c r="A126" t="s">
        <v>26</v>
      </c>
      <c r="B126" t="n">
        <v>72689480</v>
      </c>
      <c r="C126" t="n">
        <v>113537600</v>
      </c>
      <c r="D126" t="n">
        <v>99943070</v>
      </c>
      <c r="E126">
        <f>sum(B126:D126)</f>
        <v/>
      </c>
      <c r="F126">
        <f>B126/E126</f>
        <v/>
      </c>
      <c r="G126">
        <f>C126/E126</f>
        <v/>
      </c>
      <c r="H126">
        <f>D126/E126</f>
        <v/>
      </c>
      <c r="I126">
        <f>G126+H126*2</f>
        <v/>
      </c>
      <c r="J126">
        <f>I126-J116</f>
        <v/>
      </c>
      <c r="K126" t="n">
        <v>5</v>
      </c>
      <c r="L126">
        <f>J126/K126*100/28.93/168</f>
        <v/>
      </c>
    </row>
    <row r="127" spans="1:12">
      <c r="A127" t="s">
        <v>27</v>
      </c>
      <c r="B127" t="n">
        <v>40976040</v>
      </c>
      <c r="C127" t="n">
        <v>64977570</v>
      </c>
      <c r="D127" t="n">
        <v>56064260</v>
      </c>
      <c r="E127">
        <f>sum(B127:D127)</f>
        <v/>
      </c>
      <c r="F127">
        <f>B127/E127</f>
        <v/>
      </c>
      <c r="G127">
        <f>C127/E127</f>
        <v/>
      </c>
      <c r="H127">
        <f>D127/E127</f>
        <v/>
      </c>
      <c r="I127">
        <f>G127+H127*2</f>
        <v/>
      </c>
      <c r="J127">
        <f>I127-J116</f>
        <v/>
      </c>
      <c r="K127" t="n">
        <v>5</v>
      </c>
      <c r="L127">
        <f>J127/K127*100/28.93/168</f>
        <v/>
      </c>
    </row>
    <row r="128" spans="1:12">
      <c r="A128" t="s"/>
    </row>
    <row r="129" spans="1:12">
      <c r="A129" t="s">
        <v>0</v>
      </c>
      <c r="B129" t="s">
        <v>1</v>
      </c>
      <c r="C129" t="s">
        <v>2</v>
      </c>
      <c r="D129" t="s">
        <v>3</v>
      </c>
    </row>
    <row r="130" spans="1:12">
      <c r="A130" t="s">
        <v>47</v>
      </c>
      <c r="B130" t="s">
        <v>37</v>
      </c>
      <c r="C130" t="s">
        <v>48</v>
      </c>
      <c r="D130" t="s">
        <v>49</v>
      </c>
    </row>
    <row r="131" spans="1:12">
      <c r="A131" t="s"/>
      <c r="B131" t="s">
        <v>8</v>
      </c>
      <c r="C131" t="s">
        <v>9</v>
      </c>
      <c r="D131" t="s">
        <v>10</v>
      </c>
      <c r="E131" t="s">
        <v>11</v>
      </c>
      <c r="F131" t="s">
        <v>8</v>
      </c>
      <c r="G131" t="s">
        <v>9</v>
      </c>
      <c r="H131" t="s">
        <v>10</v>
      </c>
      <c r="I131" t="s">
        <v>12</v>
      </c>
      <c r="J131" t="s">
        <v>13</v>
      </c>
      <c r="K131" t="s">
        <v>14</v>
      </c>
      <c r="L131" t="s">
        <v>15</v>
      </c>
    </row>
    <row r="132" spans="1:12">
      <c r="A132" t="s">
        <v>16</v>
      </c>
      <c r="B132" t="n">
        <v>47889220</v>
      </c>
      <c r="C132" t="n">
        <v>47972080</v>
      </c>
      <c r="D132" t="n">
        <v>26196540</v>
      </c>
      <c r="E132">
        <f>sum(B132:D132)</f>
        <v/>
      </c>
      <c r="F132">
        <f>B132/E132</f>
        <v/>
      </c>
      <c r="G132">
        <f>C132/E132</f>
        <v/>
      </c>
      <c r="H132">
        <f>D132/E132</f>
        <v/>
      </c>
      <c r="I132">
        <f>G132+H132*2</f>
        <v/>
      </c>
      <c r="J132">
        <f>average(I132:I133)</f>
        <v/>
      </c>
    </row>
    <row r="133" spans="1:12">
      <c r="A133" t="s">
        <v>17</v>
      </c>
      <c r="B133" t="n">
        <v>47993590</v>
      </c>
      <c r="C133" t="n">
        <v>48701530</v>
      </c>
      <c r="D133" t="n">
        <v>25957580</v>
      </c>
      <c r="E133">
        <f>sum(B133:D133)</f>
        <v/>
      </c>
      <c r="F133">
        <f>B133/E133</f>
        <v/>
      </c>
      <c r="G133">
        <f>C133/E133</f>
        <v/>
      </c>
      <c r="H133">
        <f>D133/E133</f>
        <v/>
      </c>
      <c r="I133">
        <f>G133+H133*2</f>
        <v/>
      </c>
    </row>
    <row r="134" spans="1:12">
      <c r="A134" t="s">
        <v>18</v>
      </c>
      <c r="B134" t="n">
        <v>33103690</v>
      </c>
      <c r="C134" t="n">
        <v>32647460</v>
      </c>
      <c r="D134" t="n">
        <v>17832710</v>
      </c>
      <c r="E134">
        <f>sum(B134:D134)</f>
        <v/>
      </c>
      <c r="F134">
        <f>B134/E134</f>
        <v/>
      </c>
      <c r="G134">
        <f>C134/E134</f>
        <v/>
      </c>
      <c r="H134">
        <f>D134/E134</f>
        <v/>
      </c>
      <c r="I134">
        <f>G134+H134*2</f>
        <v/>
      </c>
      <c r="J134">
        <f>I134-J132</f>
        <v/>
      </c>
      <c r="K134" t="n">
        <v>5</v>
      </c>
      <c r="L134">
        <f>J134/K134*100/28.39/8</f>
        <v/>
      </c>
    </row>
    <row r="135" spans="1:12">
      <c r="A135" t="s">
        <v>19</v>
      </c>
      <c r="B135" t="n">
        <v>35366080</v>
      </c>
      <c r="C135" t="n">
        <v>34427180</v>
      </c>
      <c r="D135" t="n">
        <v>18611330</v>
      </c>
      <c r="E135">
        <f>sum(B135:D135)</f>
        <v/>
      </c>
      <c r="F135">
        <f>B135/E135</f>
        <v/>
      </c>
      <c r="G135">
        <f>C135/E135</f>
        <v/>
      </c>
      <c r="H135">
        <f>D135/E135</f>
        <v/>
      </c>
      <c r="I135">
        <f>G135+H135*2</f>
        <v/>
      </c>
      <c r="J135">
        <f>I135-J132</f>
        <v/>
      </c>
      <c r="K135" t="n">
        <v>5</v>
      </c>
      <c r="L135">
        <f>J135/K135*100/28.39/8</f>
        <v/>
      </c>
    </row>
    <row r="136" spans="1:12">
      <c r="A136" t="s">
        <v>20</v>
      </c>
      <c r="B136" t="n">
        <v>122426000</v>
      </c>
      <c r="C136" t="n">
        <v>125571100</v>
      </c>
      <c r="D136" t="n">
        <v>69751370</v>
      </c>
      <c r="E136">
        <f>sum(B136:D136)</f>
        <v/>
      </c>
      <c r="F136">
        <f>B136/E136</f>
        <v/>
      </c>
      <c r="G136">
        <f>C136/E136</f>
        <v/>
      </c>
      <c r="H136">
        <f>D136/E136</f>
        <v/>
      </c>
      <c r="I136">
        <f>G136+H136*2</f>
        <v/>
      </c>
      <c r="J136">
        <f>I136-J132</f>
        <v/>
      </c>
      <c r="K136" t="n">
        <v>5</v>
      </c>
      <c r="L136">
        <f>J136/K136*100/28.39/24</f>
        <v/>
      </c>
    </row>
    <row r="137" spans="1:12">
      <c r="A137" t="s">
        <v>21</v>
      </c>
      <c r="B137" t="n">
        <v>113694200</v>
      </c>
      <c r="C137" t="n">
        <v>116718600</v>
      </c>
      <c r="D137" t="n">
        <v>65135960</v>
      </c>
      <c r="E137">
        <f>sum(B137:D137)</f>
        <v/>
      </c>
      <c r="F137">
        <f>B137/E137</f>
        <v/>
      </c>
      <c r="G137">
        <f>C137/E137</f>
        <v/>
      </c>
      <c r="H137">
        <f>D137/E137</f>
        <v/>
      </c>
      <c r="I137">
        <f>G137+H137*2</f>
        <v/>
      </c>
      <c r="J137">
        <f>I137-J132</f>
        <v/>
      </c>
      <c r="K137" t="n">
        <v>5</v>
      </c>
      <c r="L137">
        <f>J137/K137*100/28.39/24</f>
        <v/>
      </c>
    </row>
    <row r="138" spans="1:12">
      <c r="A138" t="s">
        <v>22</v>
      </c>
      <c r="B138" t="n">
        <v>1163118</v>
      </c>
      <c r="C138" t="n">
        <v>862938</v>
      </c>
      <c r="D138" t="n">
        <v>444635</v>
      </c>
      <c r="E138">
        <f>sum(B138:D138)</f>
        <v/>
      </c>
      <c r="F138">
        <f>B138/E138</f>
        <v/>
      </c>
      <c r="G138">
        <f>C138/E138</f>
        <v/>
      </c>
      <c r="H138">
        <f>D138/E138</f>
        <v/>
      </c>
      <c r="I138">
        <f>G138+H138*2</f>
        <v/>
      </c>
      <c r="J138">
        <f>I138-J132</f>
        <v/>
      </c>
      <c r="K138" t="n">
        <v>5</v>
      </c>
      <c r="L138">
        <f>J138/K138*100/28.39/48</f>
        <v/>
      </c>
    </row>
    <row r="139" spans="1:12">
      <c r="A139" t="s">
        <v>23</v>
      </c>
      <c r="B139" t="n">
        <v>1028610</v>
      </c>
      <c r="C139" t="n">
        <v>781374</v>
      </c>
      <c r="D139" t="n">
        <v>436101</v>
      </c>
      <c r="E139">
        <f>sum(B139:D139)</f>
        <v/>
      </c>
      <c r="F139">
        <f>B139/E139</f>
        <v/>
      </c>
      <c r="G139">
        <f>C139/E139</f>
        <v/>
      </c>
      <c r="H139">
        <f>D139/E139</f>
        <v/>
      </c>
      <c r="I139">
        <f>G139+H139*2</f>
        <v/>
      </c>
      <c r="J139">
        <f>I139-J132</f>
        <v/>
      </c>
      <c r="K139" t="n">
        <v>5</v>
      </c>
      <c r="L139">
        <f>J139/K139*100/28.39/48</f>
        <v/>
      </c>
    </row>
    <row r="140" spans="1:12">
      <c r="A140" t="s">
        <v>24</v>
      </c>
      <c r="B140" t="n">
        <v>13474980</v>
      </c>
      <c r="C140" t="n">
        <v>16380790</v>
      </c>
      <c r="D140" t="n">
        <v>12495250</v>
      </c>
      <c r="E140">
        <f>sum(B140:D140)</f>
        <v/>
      </c>
      <c r="F140">
        <f>B140/E140</f>
        <v/>
      </c>
      <c r="G140">
        <f>C140/E140</f>
        <v/>
      </c>
      <c r="H140">
        <f>D140/E140</f>
        <v/>
      </c>
      <c r="I140">
        <f>G140+H140*2</f>
        <v/>
      </c>
      <c r="J140">
        <f>I140-J132</f>
        <v/>
      </c>
      <c r="K140" t="n">
        <v>5</v>
      </c>
      <c r="L140">
        <f>J140/K140*100/28.39/96</f>
        <v/>
      </c>
    </row>
    <row r="141" spans="1:12">
      <c r="A141" t="s">
        <v>25</v>
      </c>
      <c r="B141" t="n">
        <v>12535270</v>
      </c>
      <c r="C141" t="n">
        <v>14948530</v>
      </c>
      <c r="D141" t="n">
        <v>11167010</v>
      </c>
      <c r="E141">
        <f>sum(B141:D141)</f>
        <v/>
      </c>
      <c r="F141">
        <f>B141/E141</f>
        <v/>
      </c>
      <c r="G141">
        <f>C141/E141</f>
        <v/>
      </c>
      <c r="H141">
        <f>D141/E141</f>
        <v/>
      </c>
      <c r="I141">
        <f>G141+H141*2</f>
        <v/>
      </c>
      <c r="J141">
        <f>I141-J132</f>
        <v/>
      </c>
      <c r="K141" t="n">
        <v>5</v>
      </c>
      <c r="L141">
        <f>J141/K141*100/28.39/96</f>
        <v/>
      </c>
    </row>
    <row r="142" spans="1:12">
      <c r="A142" t="s">
        <v>26</v>
      </c>
      <c r="B142" t="n">
        <v>5272585</v>
      </c>
      <c r="C142" t="n">
        <v>7911810</v>
      </c>
      <c r="D142" t="n">
        <v>6826018</v>
      </c>
      <c r="E142">
        <f>sum(B142:D142)</f>
        <v/>
      </c>
      <c r="F142">
        <f>B142/E142</f>
        <v/>
      </c>
      <c r="G142">
        <f>C142/E142</f>
        <v/>
      </c>
      <c r="H142">
        <f>D142/E142</f>
        <v/>
      </c>
      <c r="I142">
        <f>G142+H142*2</f>
        <v/>
      </c>
      <c r="J142">
        <f>I142-J132</f>
        <v/>
      </c>
      <c r="K142" t="n">
        <v>5</v>
      </c>
      <c r="L142">
        <f>J142/K142*100/28.39/168</f>
        <v/>
      </c>
    </row>
    <row r="143" spans="1:12">
      <c r="A143" t="s">
        <v>27</v>
      </c>
      <c r="B143" t="n">
        <v>5718845</v>
      </c>
      <c r="C143" t="n">
        <v>8938500</v>
      </c>
      <c r="D143" t="n">
        <v>7944669</v>
      </c>
      <c r="E143">
        <f>sum(B143:D143)</f>
        <v/>
      </c>
      <c r="F143">
        <f>B143/E143</f>
        <v/>
      </c>
      <c r="G143">
        <f>C143/E143</f>
        <v/>
      </c>
      <c r="H143">
        <f>D143/E143</f>
        <v/>
      </c>
      <c r="I143">
        <f>G143+H143*2</f>
        <v/>
      </c>
      <c r="J143">
        <f>I143-J132</f>
        <v/>
      </c>
      <c r="K143" t="n">
        <v>5</v>
      </c>
      <c r="L143">
        <f>J143/K143*100/28.39/168</f>
        <v/>
      </c>
    </row>
    <row r="144" spans="1:12">
      <c r="A144" t="s"/>
    </row>
    <row r="145" spans="1:12">
      <c r="A145" t="s">
        <v>0</v>
      </c>
      <c r="B145" t="s">
        <v>1</v>
      </c>
      <c r="C145" t="s">
        <v>2</v>
      </c>
      <c r="D145" t="s">
        <v>3</v>
      </c>
    </row>
    <row r="146" spans="1:12">
      <c r="A146" t="s">
        <v>50</v>
      </c>
      <c r="B146" t="s">
        <v>37</v>
      </c>
      <c r="C146" t="s">
        <v>51</v>
      </c>
      <c r="D146" t="s">
        <v>52</v>
      </c>
    </row>
    <row r="147" spans="1:12">
      <c r="A147" t="s"/>
      <c r="B147" t="s">
        <v>8</v>
      </c>
      <c r="C147" t="s">
        <v>9</v>
      </c>
      <c r="D147" t="s">
        <v>10</v>
      </c>
      <c r="E147" t="s">
        <v>11</v>
      </c>
      <c r="F147" t="s">
        <v>8</v>
      </c>
      <c r="G147" t="s">
        <v>9</v>
      </c>
      <c r="H147" t="s">
        <v>10</v>
      </c>
      <c r="I147" t="s">
        <v>12</v>
      </c>
      <c r="J147" t="s">
        <v>13</v>
      </c>
      <c r="K147" t="s">
        <v>14</v>
      </c>
      <c r="L147" t="s">
        <v>15</v>
      </c>
    </row>
    <row r="148" spans="1:12">
      <c r="A148" t="s">
        <v>16</v>
      </c>
      <c r="B148" t="n">
        <v>51572490</v>
      </c>
      <c r="C148" t="n">
        <v>56274620</v>
      </c>
      <c r="D148" t="n">
        <v>34153060</v>
      </c>
      <c r="E148">
        <f>sum(B148:D148)</f>
        <v/>
      </c>
      <c r="F148">
        <f>B148/E148</f>
        <v/>
      </c>
      <c r="G148">
        <f>C148/E148</f>
        <v/>
      </c>
      <c r="H148">
        <f>D148/E148</f>
        <v/>
      </c>
      <c r="I148">
        <f>G148+H148*2</f>
        <v/>
      </c>
      <c r="J148">
        <f>average(I148:I149)</f>
        <v/>
      </c>
    </row>
    <row r="149" spans="1:12">
      <c r="A149" t="s">
        <v>17</v>
      </c>
      <c r="B149" t="n">
        <v>45782650</v>
      </c>
      <c r="C149" t="n">
        <v>50029830</v>
      </c>
      <c r="D149" t="n">
        <v>29943230</v>
      </c>
      <c r="E149">
        <f>sum(B149:D149)</f>
        <v/>
      </c>
      <c r="F149">
        <f>B149/E149</f>
        <v/>
      </c>
      <c r="G149">
        <f>C149/E149</f>
        <v/>
      </c>
      <c r="H149">
        <f>D149/E149</f>
        <v/>
      </c>
      <c r="I149">
        <f>G149+H149*2</f>
        <v/>
      </c>
    </row>
    <row r="150" spans="1:12">
      <c r="A150" t="s">
        <v>18</v>
      </c>
      <c r="B150" t="n">
        <v>23031410</v>
      </c>
      <c r="C150" t="n">
        <v>24947720</v>
      </c>
      <c r="D150" t="n">
        <v>15385640</v>
      </c>
      <c r="E150">
        <f>sum(B150:D150)</f>
        <v/>
      </c>
      <c r="F150">
        <f>B150/E150</f>
        <v/>
      </c>
      <c r="G150">
        <f>C150/E150</f>
        <v/>
      </c>
      <c r="H150">
        <f>D150/E150</f>
        <v/>
      </c>
      <c r="I150">
        <f>G150+H150*2</f>
        <v/>
      </c>
      <c r="J150">
        <f>I150-J148</f>
        <v/>
      </c>
      <c r="K150" t="n">
        <v>5</v>
      </c>
      <c r="L150">
        <f>J150/K150*100/51.10/8</f>
        <v/>
      </c>
    </row>
    <row r="151" spans="1:12">
      <c r="A151" t="s">
        <v>19</v>
      </c>
      <c r="B151" t="n">
        <v>23740970</v>
      </c>
      <c r="C151" t="n">
        <v>26992350</v>
      </c>
      <c r="D151" t="n">
        <v>16537910</v>
      </c>
      <c r="E151">
        <f>sum(B151:D151)</f>
        <v/>
      </c>
      <c r="F151">
        <f>B151/E151</f>
        <v/>
      </c>
      <c r="G151">
        <f>C151/E151</f>
        <v/>
      </c>
      <c r="H151">
        <f>D151/E151</f>
        <v/>
      </c>
      <c r="I151">
        <f>G151+H151*2</f>
        <v/>
      </c>
      <c r="J151">
        <f>I151-J148</f>
        <v/>
      </c>
      <c r="K151" t="n">
        <v>5</v>
      </c>
      <c r="L151">
        <f>J151/K151*100/51.10/8</f>
        <v/>
      </c>
    </row>
    <row r="152" spans="1:12">
      <c r="A152" t="s">
        <v>20</v>
      </c>
      <c r="B152" t="n">
        <v>114246000</v>
      </c>
      <c r="C152" t="n">
        <v>130041200</v>
      </c>
      <c r="D152" t="n">
        <v>80117470</v>
      </c>
      <c r="E152">
        <f>sum(B152:D152)</f>
        <v/>
      </c>
      <c r="F152">
        <f>B152/E152</f>
        <v/>
      </c>
      <c r="G152">
        <f>C152/E152</f>
        <v/>
      </c>
      <c r="H152">
        <f>D152/E152</f>
        <v/>
      </c>
      <c r="I152">
        <f>G152+H152*2</f>
        <v/>
      </c>
      <c r="J152">
        <f>I152-J148</f>
        <v/>
      </c>
      <c r="K152" t="n">
        <v>5</v>
      </c>
      <c r="L152">
        <f>J152/K152*100/51.10/24</f>
        <v/>
      </c>
    </row>
    <row r="153" spans="1:12">
      <c r="A153" t="s">
        <v>21</v>
      </c>
      <c r="B153" t="n">
        <v>120026400</v>
      </c>
      <c r="C153" t="n">
        <v>134384200</v>
      </c>
      <c r="D153" t="n">
        <v>82081880</v>
      </c>
      <c r="E153">
        <f>sum(B153:D153)</f>
        <v/>
      </c>
      <c r="F153">
        <f>B153/E153</f>
        <v/>
      </c>
      <c r="G153">
        <f>C153/E153</f>
        <v/>
      </c>
      <c r="H153">
        <f>D153/E153</f>
        <v/>
      </c>
      <c r="I153">
        <f>G153+H153*2</f>
        <v/>
      </c>
      <c r="J153">
        <f>I153-J148</f>
        <v/>
      </c>
      <c r="K153" t="n">
        <v>5</v>
      </c>
      <c r="L153">
        <f>J153/K153*100/51.10/24</f>
        <v/>
      </c>
    </row>
    <row r="154" spans="1:12">
      <c r="A154" t="s">
        <v>22</v>
      </c>
      <c r="B154" t="n">
        <v>87469</v>
      </c>
      <c r="C154" t="n">
        <v>117496</v>
      </c>
      <c r="D154" t="n">
        <v>2836</v>
      </c>
      <c r="E154">
        <f>sum(B154:D154)</f>
        <v/>
      </c>
      <c r="F154">
        <f>B154/E154</f>
        <v/>
      </c>
      <c r="G154">
        <f>C154/E154</f>
        <v/>
      </c>
      <c r="H154">
        <f>D154/E154</f>
        <v/>
      </c>
      <c r="I154">
        <f>G154+H154*2</f>
        <v/>
      </c>
      <c r="J154">
        <f>I154-J148</f>
        <v/>
      </c>
      <c r="K154" t="n">
        <v>5</v>
      </c>
      <c r="L154">
        <f>J154/K154*100/51.10/48</f>
        <v/>
      </c>
    </row>
    <row r="155" spans="1:12">
      <c r="A155" t="s">
        <v>23</v>
      </c>
      <c r="B155" t="n">
        <v>23146</v>
      </c>
      <c r="C155" t="n">
        <v>16124</v>
      </c>
      <c r="D155" t="n">
        <v>37890</v>
      </c>
      <c r="E155">
        <f>sum(B155:D155)</f>
        <v/>
      </c>
      <c r="F155">
        <f>B155/E155</f>
        <v/>
      </c>
      <c r="G155">
        <f>C155/E155</f>
        <v/>
      </c>
      <c r="H155">
        <f>D155/E155</f>
        <v/>
      </c>
      <c r="I155">
        <f>G155+H155*2</f>
        <v/>
      </c>
      <c r="J155">
        <f>I155-J148</f>
        <v/>
      </c>
      <c r="K155" t="n">
        <v>5</v>
      </c>
      <c r="L155">
        <f>J155/K155*100/51.10/48</f>
        <v/>
      </c>
    </row>
    <row r="156" spans="1:12">
      <c r="A156" t="s">
        <v>24</v>
      </c>
      <c r="B156" t="n">
        <v>6658641</v>
      </c>
      <c r="C156" t="n">
        <v>9180816</v>
      </c>
      <c r="D156" t="n">
        <v>8852787</v>
      </c>
      <c r="E156">
        <f>sum(B156:D156)</f>
        <v/>
      </c>
      <c r="F156">
        <f>B156/E156</f>
        <v/>
      </c>
      <c r="G156">
        <f>C156/E156</f>
        <v/>
      </c>
      <c r="H156">
        <f>D156/E156</f>
        <v/>
      </c>
      <c r="I156">
        <f>G156+H156*2</f>
        <v/>
      </c>
      <c r="J156">
        <f>I156-J148</f>
        <v/>
      </c>
      <c r="K156" t="n">
        <v>5</v>
      </c>
      <c r="L156">
        <f>J156/K156*100/51.10/96</f>
        <v/>
      </c>
    </row>
    <row r="157" spans="1:12">
      <c r="A157" t="s">
        <v>25</v>
      </c>
      <c r="B157" t="n">
        <v>7251172</v>
      </c>
      <c r="C157" t="n">
        <v>10251610</v>
      </c>
      <c r="D157" t="n">
        <v>9557044</v>
      </c>
      <c r="E157">
        <f>sum(B157:D157)</f>
        <v/>
      </c>
      <c r="F157">
        <f>B157/E157</f>
        <v/>
      </c>
      <c r="G157">
        <f>C157/E157</f>
        <v/>
      </c>
      <c r="H157">
        <f>D157/E157</f>
        <v/>
      </c>
      <c r="I157">
        <f>G157+H157*2</f>
        <v/>
      </c>
      <c r="J157">
        <f>I157-J148</f>
        <v/>
      </c>
      <c r="K157" t="n">
        <v>5</v>
      </c>
      <c r="L157">
        <f>J157/K157*100/51.10/96</f>
        <v/>
      </c>
    </row>
    <row r="158" spans="1:12">
      <c r="A158" t="s">
        <v>26</v>
      </c>
      <c r="B158" t="n">
        <v>2704145</v>
      </c>
      <c r="C158" t="n">
        <v>5257367</v>
      </c>
      <c r="D158" t="n">
        <v>6808357</v>
      </c>
      <c r="E158">
        <f>sum(B158:D158)</f>
        <v/>
      </c>
      <c r="F158">
        <f>B158/E158</f>
        <v/>
      </c>
      <c r="G158">
        <f>C158/E158</f>
        <v/>
      </c>
      <c r="H158">
        <f>D158/E158</f>
        <v/>
      </c>
      <c r="I158">
        <f>G158+H158*2</f>
        <v/>
      </c>
      <c r="J158">
        <f>I158-J148</f>
        <v/>
      </c>
      <c r="K158" t="n">
        <v>5</v>
      </c>
      <c r="L158">
        <f>J158/K158*100/51.10/168</f>
        <v/>
      </c>
    </row>
    <row r="159" spans="1:12">
      <c r="A159" t="s">
        <v>27</v>
      </c>
      <c r="B159" t="n">
        <v>2973171</v>
      </c>
      <c r="C159" t="n">
        <v>6408832</v>
      </c>
      <c r="D159" t="n">
        <v>8439954</v>
      </c>
      <c r="E159">
        <f>sum(B159:D159)</f>
        <v/>
      </c>
      <c r="F159">
        <f>B159/E159</f>
        <v/>
      </c>
      <c r="G159">
        <f>C159/E159</f>
        <v/>
      </c>
      <c r="H159">
        <f>D159/E159</f>
        <v/>
      </c>
      <c r="I159">
        <f>G159+H159*2</f>
        <v/>
      </c>
      <c r="J159">
        <f>I159-J148</f>
        <v/>
      </c>
      <c r="K159" t="n">
        <v>5</v>
      </c>
      <c r="L159">
        <f>J159/K159*100/51.10/168</f>
        <v/>
      </c>
    </row>
    <row r="160" spans="1:12">
      <c r="A160" t="s"/>
    </row>
    <row r="161" spans="1:12">
      <c r="A161" t="s">
        <v>0</v>
      </c>
      <c r="B161" t="s">
        <v>1</v>
      </c>
      <c r="C161" t="s">
        <v>2</v>
      </c>
      <c r="D161" t="s">
        <v>3</v>
      </c>
    </row>
    <row r="162" spans="1:12">
      <c r="A162" t="s">
        <v>53</v>
      </c>
      <c r="B162" t="s">
        <v>45</v>
      </c>
      <c r="C162" t="s">
        <v>54</v>
      </c>
      <c r="D162" t="s">
        <v>55</v>
      </c>
    </row>
    <row r="163" spans="1:12">
      <c r="A163" t="s"/>
      <c r="B163" t="s">
        <v>8</v>
      </c>
      <c r="C163" t="s">
        <v>9</v>
      </c>
      <c r="D163" t="s">
        <v>10</v>
      </c>
      <c r="E163" t="s">
        <v>11</v>
      </c>
      <c r="F163" t="s">
        <v>8</v>
      </c>
      <c r="G163" t="s">
        <v>9</v>
      </c>
      <c r="H163" t="s">
        <v>10</v>
      </c>
      <c r="I163" t="s">
        <v>12</v>
      </c>
      <c r="J163" t="s">
        <v>13</v>
      </c>
      <c r="K163" t="s">
        <v>14</v>
      </c>
      <c r="L163" t="s">
        <v>15</v>
      </c>
    </row>
    <row r="164" spans="1:12">
      <c r="A164" t="s">
        <v>16</v>
      </c>
      <c r="B164" t="n">
        <v>50784520</v>
      </c>
      <c r="C164" t="n">
        <v>105724200</v>
      </c>
      <c r="D164" t="n">
        <v>107548000</v>
      </c>
      <c r="E164">
        <f>sum(B164:D164)</f>
        <v/>
      </c>
      <c r="F164">
        <f>B164/E164</f>
        <v/>
      </c>
      <c r="G164">
        <f>C164/E164</f>
        <v/>
      </c>
      <c r="H164">
        <f>D164/E164</f>
        <v/>
      </c>
      <c r="I164">
        <f>G164+H164*2</f>
        <v/>
      </c>
      <c r="J164">
        <f>average(I164:I165)</f>
        <v/>
      </c>
    </row>
    <row r="165" spans="1:12">
      <c r="A165" t="s">
        <v>17</v>
      </c>
      <c r="B165" t="n">
        <v>43343040</v>
      </c>
      <c r="C165" t="n">
        <v>87675870</v>
      </c>
      <c r="D165" t="n">
        <v>96566670</v>
      </c>
      <c r="E165">
        <f>sum(B165:D165)</f>
        <v/>
      </c>
      <c r="F165">
        <f>B165/E165</f>
        <v/>
      </c>
      <c r="G165">
        <f>C165/E165</f>
        <v/>
      </c>
      <c r="H165">
        <f>D165/E165</f>
        <v/>
      </c>
      <c r="I165">
        <f>G165+H165*2</f>
        <v/>
      </c>
    </row>
    <row r="166" spans="1:12">
      <c r="A166" t="s">
        <v>18</v>
      </c>
      <c r="B166" t="n">
        <v>28236750</v>
      </c>
      <c r="C166" t="n">
        <v>69227740</v>
      </c>
      <c r="D166" t="n">
        <v>83158330</v>
      </c>
      <c r="E166">
        <f>sum(B166:D166)</f>
        <v/>
      </c>
      <c r="F166">
        <f>B166/E166</f>
        <v/>
      </c>
      <c r="G166">
        <f>C166/E166</f>
        <v/>
      </c>
      <c r="H166">
        <f>D166/E166</f>
        <v/>
      </c>
      <c r="I166">
        <f>G166+H166*2</f>
        <v/>
      </c>
      <c r="J166">
        <f>I166-J164</f>
        <v/>
      </c>
      <c r="K166" t="n">
        <v>5</v>
      </c>
      <c r="L166">
        <f>J166/K166*100/52.32/8</f>
        <v/>
      </c>
    </row>
    <row r="167" spans="1:12">
      <c r="A167" t="s">
        <v>19</v>
      </c>
      <c r="B167" t="n">
        <v>30597020</v>
      </c>
      <c r="C167" t="n">
        <v>65280560</v>
      </c>
      <c r="D167" t="n">
        <v>77106420</v>
      </c>
      <c r="E167">
        <f>sum(B167:D167)</f>
        <v/>
      </c>
      <c r="F167">
        <f>B167/E167</f>
        <v/>
      </c>
      <c r="G167">
        <f>C167/E167</f>
        <v/>
      </c>
      <c r="H167">
        <f>D167/E167</f>
        <v/>
      </c>
      <c r="I167">
        <f>G167+H167*2</f>
        <v/>
      </c>
      <c r="J167">
        <f>I167-J164</f>
        <v/>
      </c>
      <c r="K167" t="n">
        <v>5</v>
      </c>
      <c r="L167">
        <f>J167/K167*100/52.32/8</f>
        <v/>
      </c>
    </row>
    <row r="168" spans="1:12">
      <c r="A168" t="s">
        <v>20</v>
      </c>
      <c r="B168" t="n">
        <v>112425600</v>
      </c>
      <c r="C168" t="n">
        <v>169447900</v>
      </c>
      <c r="D168" t="n">
        <v>148800100</v>
      </c>
      <c r="E168">
        <f>sum(B168:D168)</f>
        <v/>
      </c>
      <c r="F168">
        <f>B168/E168</f>
        <v/>
      </c>
      <c r="G168">
        <f>C168/E168</f>
        <v/>
      </c>
      <c r="H168">
        <f>D168/E168</f>
        <v/>
      </c>
      <c r="I168">
        <f>G168+H168*2</f>
        <v/>
      </c>
      <c r="J168">
        <f>I168-J164</f>
        <v/>
      </c>
      <c r="K168" t="n">
        <v>5</v>
      </c>
      <c r="L168">
        <f>J168/K168*100/52.32/24</f>
        <v/>
      </c>
    </row>
    <row r="169" spans="1:12">
      <c r="A169" t="s">
        <v>21</v>
      </c>
      <c r="B169" t="n">
        <v>98996030</v>
      </c>
      <c r="C169" t="n">
        <v>147837000</v>
      </c>
      <c r="D169" t="n">
        <v>130291800</v>
      </c>
      <c r="E169">
        <f>sum(B169:D169)</f>
        <v/>
      </c>
      <c r="F169">
        <f>B169/E169</f>
        <v/>
      </c>
      <c r="G169">
        <f>C169/E169</f>
        <v/>
      </c>
      <c r="H169">
        <f>D169/E169</f>
        <v/>
      </c>
      <c r="I169">
        <f>G169+H169*2</f>
        <v/>
      </c>
      <c r="J169">
        <f>I169-J164</f>
        <v/>
      </c>
      <c r="K169" t="n">
        <v>5</v>
      </c>
      <c r="L169">
        <f>J169/K169*100/52.32/24</f>
        <v/>
      </c>
    </row>
    <row r="170" spans="1:12">
      <c r="A170" t="s">
        <v>22</v>
      </c>
      <c r="B170" t="n">
        <v>180166</v>
      </c>
      <c r="C170" t="n">
        <v>22339680</v>
      </c>
      <c r="D170" t="n">
        <v>33271990</v>
      </c>
      <c r="E170">
        <f>sum(B170:D170)</f>
        <v/>
      </c>
      <c r="F170">
        <f>B170/E170</f>
        <v/>
      </c>
      <c r="G170">
        <f>C170/E170</f>
        <v/>
      </c>
      <c r="H170">
        <f>D170/E170</f>
        <v/>
      </c>
      <c r="I170">
        <f>G170+H170*2</f>
        <v/>
      </c>
      <c r="J170">
        <f>I170-J164</f>
        <v/>
      </c>
      <c r="K170" t="n">
        <v>5</v>
      </c>
      <c r="L170">
        <f>J170/K170*100/52.32/48</f>
        <v/>
      </c>
    </row>
    <row r="171" spans="1:12">
      <c r="A171" t="s">
        <v>23</v>
      </c>
      <c r="B171" t="n">
        <v>46284</v>
      </c>
      <c r="C171" t="n">
        <v>1070639</v>
      </c>
      <c r="D171" t="n">
        <v>1420037</v>
      </c>
      <c r="E171">
        <f>sum(B171:D171)</f>
        <v/>
      </c>
      <c r="F171">
        <f>B171/E171</f>
        <v/>
      </c>
      <c r="G171">
        <f>C171/E171</f>
        <v/>
      </c>
      <c r="H171">
        <f>D171/E171</f>
        <v/>
      </c>
      <c r="I171">
        <f>G171+H171*2</f>
        <v/>
      </c>
      <c r="J171">
        <f>I171-J164</f>
        <v/>
      </c>
      <c r="K171" t="n">
        <v>5</v>
      </c>
      <c r="L171">
        <f>J171/K171*100/52.32/48</f>
        <v/>
      </c>
    </row>
    <row r="172" spans="1:12">
      <c r="A172" t="s">
        <v>24</v>
      </c>
      <c r="B172" t="n">
        <v>8335203</v>
      </c>
      <c r="C172" t="n">
        <v>31296220</v>
      </c>
      <c r="D172" t="n">
        <v>50172540</v>
      </c>
      <c r="E172">
        <f>sum(B172:D172)</f>
        <v/>
      </c>
      <c r="F172">
        <f>B172/E172</f>
        <v/>
      </c>
      <c r="G172">
        <f>C172/E172</f>
        <v/>
      </c>
      <c r="H172">
        <f>D172/E172</f>
        <v/>
      </c>
      <c r="I172">
        <f>G172+H172*2</f>
        <v/>
      </c>
      <c r="J172">
        <f>I172-J164</f>
        <v/>
      </c>
      <c r="K172" t="n">
        <v>5</v>
      </c>
      <c r="L172">
        <f>J172/K172*100/52.32/96</f>
        <v/>
      </c>
    </row>
    <row r="173" spans="1:12">
      <c r="A173" t="s">
        <v>25</v>
      </c>
      <c r="B173" t="n">
        <v>7549590</v>
      </c>
      <c r="C173" t="n">
        <v>34954620</v>
      </c>
      <c r="D173" t="n">
        <v>63302710</v>
      </c>
      <c r="E173">
        <f>sum(B173:D173)</f>
        <v/>
      </c>
      <c r="F173">
        <f>B173/E173</f>
        <v/>
      </c>
      <c r="G173">
        <f>C173/E173</f>
        <v/>
      </c>
      <c r="H173">
        <f>D173/E173</f>
        <v/>
      </c>
      <c r="I173">
        <f>G173+H173*2</f>
        <v/>
      </c>
      <c r="J173">
        <f>I173-J164</f>
        <v/>
      </c>
      <c r="K173" t="n">
        <v>5</v>
      </c>
      <c r="L173">
        <f>J173/K173*100/52.32/96</f>
        <v/>
      </c>
    </row>
    <row r="174" spans="1:12">
      <c r="A174" t="s">
        <v>26</v>
      </c>
      <c r="B174" t="n">
        <v>3030742</v>
      </c>
      <c r="C174" t="n">
        <v>9575391</v>
      </c>
      <c r="D174" t="n">
        <v>17144500</v>
      </c>
      <c r="E174">
        <f>sum(B174:D174)</f>
        <v/>
      </c>
      <c r="F174">
        <f>B174/E174</f>
        <v/>
      </c>
      <c r="G174">
        <f>C174/E174</f>
        <v/>
      </c>
      <c r="H174">
        <f>D174/E174</f>
        <v/>
      </c>
      <c r="I174">
        <f>G174+H174*2</f>
        <v/>
      </c>
      <c r="J174">
        <f>I174-J164</f>
        <v/>
      </c>
      <c r="K174" t="n">
        <v>5</v>
      </c>
      <c r="L174">
        <f>J174/K174*100/52.32/168</f>
        <v/>
      </c>
    </row>
    <row r="175" spans="1:12">
      <c r="A175" t="s">
        <v>27</v>
      </c>
      <c r="B175" t="n">
        <v>3782797</v>
      </c>
      <c r="C175" t="n">
        <v>13369380</v>
      </c>
      <c r="D175" t="n">
        <v>23857170</v>
      </c>
      <c r="E175">
        <f>sum(B175:D175)</f>
        <v/>
      </c>
      <c r="F175">
        <f>B175/E175</f>
        <v/>
      </c>
      <c r="G175">
        <f>C175/E175</f>
        <v/>
      </c>
      <c r="H175">
        <f>D175/E175</f>
        <v/>
      </c>
      <c r="I175">
        <f>G175+H175*2</f>
        <v/>
      </c>
      <c r="J175">
        <f>I175-J164</f>
        <v/>
      </c>
      <c r="K175" t="n">
        <v>5</v>
      </c>
      <c r="L175">
        <f>J175/K175*100/52.32/168</f>
        <v/>
      </c>
    </row>
    <row r="176" spans="1:12">
      <c r="A176" t="s"/>
    </row>
    <row r="177" spans="1:12">
      <c r="A177" t="s">
        <v>0</v>
      </c>
      <c r="B177" t="s">
        <v>1</v>
      </c>
      <c r="C177" t="s">
        <v>2</v>
      </c>
      <c r="D177" t="s">
        <v>3</v>
      </c>
    </row>
    <row r="178" spans="1:12">
      <c r="A178" t="s">
        <v>56</v>
      </c>
      <c r="B178" t="s">
        <v>37</v>
      </c>
      <c r="C178" t="s">
        <v>57</v>
      </c>
      <c r="D178" t="s">
        <v>58</v>
      </c>
    </row>
    <row r="179" spans="1:12">
      <c r="A179" t="s"/>
      <c r="B179" t="s">
        <v>8</v>
      </c>
      <c r="C179" t="s">
        <v>9</v>
      </c>
      <c r="D179" t="s">
        <v>10</v>
      </c>
      <c r="E179" t="s">
        <v>11</v>
      </c>
      <c r="F179" t="s">
        <v>8</v>
      </c>
      <c r="G179" t="s">
        <v>9</v>
      </c>
      <c r="H179" t="s">
        <v>10</v>
      </c>
      <c r="I179" t="s">
        <v>12</v>
      </c>
      <c r="J179" t="s">
        <v>13</v>
      </c>
      <c r="K179" t="s">
        <v>14</v>
      </c>
      <c r="L179" t="s">
        <v>15</v>
      </c>
    </row>
    <row r="180" spans="1:12">
      <c r="A180" t="s">
        <v>16</v>
      </c>
      <c r="B180" t="n">
        <v>12621540</v>
      </c>
      <c r="C180" t="n">
        <v>22388530</v>
      </c>
      <c r="D180" t="n">
        <v>19787330</v>
      </c>
      <c r="E180">
        <f>sum(B180:D180)</f>
        <v/>
      </c>
      <c r="F180">
        <f>B180/E180</f>
        <v/>
      </c>
      <c r="G180">
        <f>C180/E180</f>
        <v/>
      </c>
      <c r="H180">
        <f>D180/E180</f>
        <v/>
      </c>
      <c r="I180">
        <f>G180+H180*2</f>
        <v/>
      </c>
      <c r="J180">
        <f>average(I180:I181)</f>
        <v/>
      </c>
    </row>
    <row r="181" spans="1:12">
      <c r="A181" t="s">
        <v>17</v>
      </c>
      <c r="B181" t="n">
        <v>12175320</v>
      </c>
      <c r="C181" t="n">
        <v>20237750</v>
      </c>
      <c r="D181" t="n">
        <v>18652310</v>
      </c>
      <c r="E181">
        <f>sum(B181:D181)</f>
        <v/>
      </c>
      <c r="F181">
        <f>B181/E181</f>
        <v/>
      </c>
      <c r="G181">
        <f>C181/E181</f>
        <v/>
      </c>
      <c r="H181">
        <f>D181/E181</f>
        <v/>
      </c>
      <c r="I181">
        <f>G181+H181*2</f>
        <v/>
      </c>
    </row>
    <row r="182" spans="1:12">
      <c r="A182" t="s">
        <v>18</v>
      </c>
      <c r="B182" t="n">
        <v>8030955</v>
      </c>
      <c r="C182" t="n">
        <v>14124890</v>
      </c>
      <c r="D182" t="n">
        <v>12171410</v>
      </c>
      <c r="E182">
        <f>sum(B182:D182)</f>
        <v/>
      </c>
      <c r="F182">
        <f>B182/E182</f>
        <v/>
      </c>
      <c r="G182">
        <f>C182/E182</f>
        <v/>
      </c>
      <c r="H182">
        <f>D182/E182</f>
        <v/>
      </c>
      <c r="I182">
        <f>G182+H182*2</f>
        <v/>
      </c>
      <c r="J182">
        <f>I182-J180</f>
        <v/>
      </c>
      <c r="K182" t="n">
        <v>5</v>
      </c>
      <c r="L182">
        <f>J182/K182*100/69.35/8</f>
        <v/>
      </c>
    </row>
    <row r="183" spans="1:12">
      <c r="A183" t="s">
        <v>19</v>
      </c>
      <c r="B183" t="n">
        <v>8542975</v>
      </c>
      <c r="C183" t="n">
        <v>14589510</v>
      </c>
      <c r="D183" t="n">
        <v>13060750</v>
      </c>
      <c r="E183">
        <f>sum(B183:D183)</f>
        <v/>
      </c>
      <c r="F183">
        <f>B183/E183</f>
        <v/>
      </c>
      <c r="G183">
        <f>C183/E183</f>
        <v/>
      </c>
      <c r="H183">
        <f>D183/E183</f>
        <v/>
      </c>
      <c r="I183">
        <f>G183+H183*2</f>
        <v/>
      </c>
      <c r="J183">
        <f>I183-J180</f>
        <v/>
      </c>
      <c r="K183" t="n">
        <v>5</v>
      </c>
      <c r="L183">
        <f>J183/K183*100/69.35/8</f>
        <v/>
      </c>
    </row>
    <row r="184" spans="1:12">
      <c r="A184" t="s">
        <v>20</v>
      </c>
      <c r="B184" t="n">
        <v>29128170</v>
      </c>
      <c r="C184" t="n">
        <v>51171780</v>
      </c>
      <c r="D184" t="n">
        <v>46506910</v>
      </c>
      <c r="E184">
        <f>sum(B184:D184)</f>
        <v/>
      </c>
      <c r="F184">
        <f>B184/E184</f>
        <v/>
      </c>
      <c r="G184">
        <f>C184/E184</f>
        <v/>
      </c>
      <c r="H184">
        <f>D184/E184</f>
        <v/>
      </c>
      <c r="I184">
        <f>G184+H184*2</f>
        <v/>
      </c>
      <c r="J184">
        <f>I184-J180</f>
        <v/>
      </c>
      <c r="K184" t="n">
        <v>5</v>
      </c>
      <c r="L184">
        <f>J184/K184*100/69.35/24</f>
        <v/>
      </c>
    </row>
    <row r="185" spans="1:12">
      <c r="A185" t="s">
        <v>21</v>
      </c>
      <c r="B185" t="n">
        <v>35203840</v>
      </c>
      <c r="C185" t="n">
        <v>58950320</v>
      </c>
      <c r="D185" t="n">
        <v>53751470</v>
      </c>
      <c r="E185">
        <f>sum(B185:D185)</f>
        <v/>
      </c>
      <c r="F185">
        <f>B185/E185</f>
        <v/>
      </c>
      <c r="G185">
        <f>C185/E185</f>
        <v/>
      </c>
      <c r="H185">
        <f>D185/E185</f>
        <v/>
      </c>
      <c r="I185">
        <f>G185+H185*2</f>
        <v/>
      </c>
      <c r="J185">
        <f>I185-J180</f>
        <v/>
      </c>
      <c r="K185" t="n">
        <v>5</v>
      </c>
      <c r="L185">
        <f>J185/K185*100/69.35/24</f>
        <v/>
      </c>
    </row>
    <row r="186" spans="1:12">
      <c r="A186" t="s">
        <v>22</v>
      </c>
      <c r="B186" t="n">
        <v>0</v>
      </c>
      <c r="C186" t="n">
        <v>0</v>
      </c>
      <c r="D186" t="n">
        <v>0</v>
      </c>
      <c r="E186">
        <f>sum(B186:D186)</f>
        <v/>
      </c>
      <c r="F186">
        <f>B186/E186</f>
        <v/>
      </c>
      <c r="G186">
        <f>C186/E186</f>
        <v/>
      </c>
      <c r="H186">
        <f>D186/E186</f>
        <v/>
      </c>
      <c r="I186">
        <f>G186+H186*2</f>
        <v/>
      </c>
      <c r="J186">
        <f>I186-J180</f>
        <v/>
      </c>
      <c r="K186" t="n">
        <v>5</v>
      </c>
      <c r="L186">
        <f>J186/K186*100/69.35/48</f>
        <v/>
      </c>
    </row>
    <row r="187" spans="1:12">
      <c r="A187" t="s">
        <v>23</v>
      </c>
      <c r="B187" t="n">
        <v>0</v>
      </c>
      <c r="C187" t="n">
        <v>0</v>
      </c>
      <c r="D187" t="n">
        <v>0</v>
      </c>
      <c r="E187">
        <f>sum(B187:D187)</f>
        <v/>
      </c>
      <c r="F187">
        <f>B187/E187</f>
        <v/>
      </c>
      <c r="G187">
        <f>C187/E187</f>
        <v/>
      </c>
      <c r="H187">
        <f>D187/E187</f>
        <v/>
      </c>
      <c r="I187">
        <f>G187+H187*2</f>
        <v/>
      </c>
      <c r="J187">
        <f>I187-J180</f>
        <v/>
      </c>
      <c r="K187" t="n">
        <v>5</v>
      </c>
      <c r="L187">
        <f>J187/K187*100/69.35/48</f>
        <v/>
      </c>
    </row>
    <row r="188" spans="1:12">
      <c r="A188" t="s">
        <v>24</v>
      </c>
      <c r="B188" t="n">
        <v>452231</v>
      </c>
      <c r="C188" t="n">
        <v>961508</v>
      </c>
      <c r="D188" t="n">
        <v>943373</v>
      </c>
      <c r="E188">
        <f>sum(B188:D188)</f>
        <v/>
      </c>
      <c r="F188">
        <f>B188/E188</f>
        <v/>
      </c>
      <c r="G188">
        <f>C188/E188</f>
        <v/>
      </c>
      <c r="H188">
        <f>D188/E188</f>
        <v/>
      </c>
      <c r="I188">
        <f>G188+H188*2</f>
        <v/>
      </c>
      <c r="J188">
        <f>I188-J180</f>
        <v/>
      </c>
      <c r="K188" t="n">
        <v>5</v>
      </c>
      <c r="L188">
        <f>J188/K188*100/69.35/96</f>
        <v/>
      </c>
    </row>
    <row r="189" spans="1:12">
      <c r="A189" t="s">
        <v>25</v>
      </c>
      <c r="B189" t="n">
        <v>951840</v>
      </c>
      <c r="C189" t="n">
        <v>1942876</v>
      </c>
      <c r="D189" t="n">
        <v>2249639</v>
      </c>
      <c r="E189">
        <f>sum(B189:D189)</f>
        <v/>
      </c>
      <c r="F189">
        <f>B189/E189</f>
        <v/>
      </c>
      <c r="G189">
        <f>C189/E189</f>
        <v/>
      </c>
      <c r="H189">
        <f>D189/E189</f>
        <v/>
      </c>
      <c r="I189">
        <f>G189+H189*2</f>
        <v/>
      </c>
      <c r="J189">
        <f>I189-J180</f>
        <v/>
      </c>
      <c r="K189" t="n">
        <v>5</v>
      </c>
      <c r="L189">
        <f>J189/K189*100/69.35/96</f>
        <v/>
      </c>
    </row>
    <row r="190" spans="1:12">
      <c r="A190" t="s">
        <v>26</v>
      </c>
      <c r="B190" t="n">
        <v>103244</v>
      </c>
      <c r="C190" t="n">
        <v>312518</v>
      </c>
      <c r="D190" t="n">
        <v>407137</v>
      </c>
      <c r="E190">
        <f>sum(B190:D190)</f>
        <v/>
      </c>
      <c r="F190">
        <f>B190/E190</f>
        <v/>
      </c>
      <c r="G190">
        <f>C190/E190</f>
        <v/>
      </c>
      <c r="H190">
        <f>D190/E190</f>
        <v/>
      </c>
      <c r="I190">
        <f>G190+H190*2</f>
        <v/>
      </c>
      <c r="J190">
        <f>I190-J180</f>
        <v/>
      </c>
      <c r="K190" t="n">
        <v>5</v>
      </c>
      <c r="L190">
        <f>J190/K190*100/69.35/168</f>
        <v/>
      </c>
    </row>
    <row r="191" spans="1:12">
      <c r="A191" t="s">
        <v>27</v>
      </c>
      <c r="B191" t="n">
        <v>34150</v>
      </c>
      <c r="C191" t="n">
        <v>166061</v>
      </c>
      <c r="D191" t="n">
        <v>170720</v>
      </c>
      <c r="E191">
        <f>sum(B191:D191)</f>
        <v/>
      </c>
      <c r="F191">
        <f>B191/E191</f>
        <v/>
      </c>
      <c r="G191">
        <f>C191/E191</f>
        <v/>
      </c>
      <c r="H191">
        <f>D191/E191</f>
        <v/>
      </c>
      <c r="I191">
        <f>G191+H191*2</f>
        <v/>
      </c>
      <c r="J191">
        <f>I191-J180</f>
        <v/>
      </c>
      <c r="K191" t="n">
        <v>5</v>
      </c>
      <c r="L191">
        <f>J191/K191*100/69.35/168</f>
        <v/>
      </c>
    </row>
    <row r="192" spans="1:12">
      <c r="A192" t="s"/>
    </row>
    <row r="193" spans="1:12">
      <c r="A193" t="s">
        <v>0</v>
      </c>
      <c r="B193" t="s">
        <v>1</v>
      </c>
      <c r="C193" t="s">
        <v>2</v>
      </c>
      <c r="D193" t="s">
        <v>3</v>
      </c>
    </row>
    <row r="194" spans="1:12">
      <c r="A194" t="s">
        <v>59</v>
      </c>
      <c r="B194" t="s">
        <v>45</v>
      </c>
      <c r="C194" t="s">
        <v>60</v>
      </c>
      <c r="D194" t="s">
        <v>58</v>
      </c>
    </row>
    <row r="195" spans="1:12">
      <c r="A195" t="s"/>
      <c r="B195" t="s">
        <v>8</v>
      </c>
      <c r="C195" t="s">
        <v>9</v>
      </c>
      <c r="D195" t="s">
        <v>10</v>
      </c>
      <c r="E195" t="s">
        <v>11</v>
      </c>
      <c r="F195" t="s">
        <v>8</v>
      </c>
      <c r="G195" t="s">
        <v>9</v>
      </c>
      <c r="H195" t="s">
        <v>10</v>
      </c>
      <c r="I195" t="s">
        <v>12</v>
      </c>
      <c r="J195" t="s">
        <v>13</v>
      </c>
      <c r="K195" t="s">
        <v>14</v>
      </c>
      <c r="L195" t="s">
        <v>15</v>
      </c>
    </row>
    <row r="196" spans="1:12">
      <c r="A196" t="s">
        <v>16</v>
      </c>
      <c r="B196" t="n">
        <v>77816500</v>
      </c>
      <c r="C196" t="n">
        <v>131595600</v>
      </c>
      <c r="D196" t="n">
        <v>120062400</v>
      </c>
      <c r="E196">
        <f>sum(B196:D196)</f>
        <v/>
      </c>
      <c r="F196">
        <f>B196/E196</f>
        <v/>
      </c>
      <c r="G196">
        <f>C196/E196</f>
        <v/>
      </c>
      <c r="H196">
        <f>D196/E196</f>
        <v/>
      </c>
      <c r="I196">
        <f>G196+H196*2</f>
        <v/>
      </c>
      <c r="J196">
        <f>average(I196:I197)</f>
        <v/>
      </c>
    </row>
    <row r="197" spans="1:12">
      <c r="A197" t="s">
        <v>17</v>
      </c>
      <c r="B197" t="n">
        <v>80724150</v>
      </c>
      <c r="C197" t="n">
        <v>138140700</v>
      </c>
      <c r="D197" t="n">
        <v>124007600</v>
      </c>
      <c r="E197">
        <f>sum(B197:D197)</f>
        <v/>
      </c>
      <c r="F197">
        <f>B197/E197</f>
        <v/>
      </c>
      <c r="G197">
        <f>C197/E197</f>
        <v/>
      </c>
      <c r="H197">
        <f>D197/E197</f>
        <v/>
      </c>
      <c r="I197">
        <f>G197+H197*2</f>
        <v/>
      </c>
    </row>
    <row r="198" spans="1:12">
      <c r="A198" t="s">
        <v>18</v>
      </c>
      <c r="B198" t="n">
        <v>48959960</v>
      </c>
      <c r="C198" t="n">
        <v>84405230</v>
      </c>
      <c r="D198" t="n">
        <v>74945430</v>
      </c>
      <c r="E198">
        <f>sum(B198:D198)</f>
        <v/>
      </c>
      <c r="F198">
        <f>B198/E198</f>
        <v/>
      </c>
      <c r="G198">
        <f>C198/E198</f>
        <v/>
      </c>
      <c r="H198">
        <f>D198/E198</f>
        <v/>
      </c>
      <c r="I198">
        <f>G198+H198*2</f>
        <v/>
      </c>
      <c r="J198">
        <f>I198-J196</f>
        <v/>
      </c>
      <c r="K198" t="n">
        <v>5</v>
      </c>
      <c r="L198">
        <f>J198/K198*100/69.35/8</f>
        <v/>
      </c>
    </row>
    <row r="199" spans="1:12">
      <c r="A199" t="s">
        <v>19</v>
      </c>
      <c r="B199" t="n">
        <v>50064050</v>
      </c>
      <c r="C199" t="n">
        <v>87292580</v>
      </c>
      <c r="D199" t="n">
        <v>79283020</v>
      </c>
      <c r="E199">
        <f>sum(B199:D199)</f>
        <v/>
      </c>
      <c r="F199">
        <f>B199/E199</f>
        <v/>
      </c>
      <c r="G199">
        <f>C199/E199</f>
        <v/>
      </c>
      <c r="H199">
        <f>D199/E199</f>
        <v/>
      </c>
      <c r="I199">
        <f>G199+H199*2</f>
        <v/>
      </c>
      <c r="J199">
        <f>I199-J196</f>
        <v/>
      </c>
      <c r="K199" t="n">
        <v>5</v>
      </c>
      <c r="L199">
        <f>J199/K199*100/69.35/8</f>
        <v/>
      </c>
    </row>
    <row r="200" spans="1:12">
      <c r="A200" t="s">
        <v>20</v>
      </c>
      <c r="B200" t="n">
        <v>172759400</v>
      </c>
      <c r="C200" t="n">
        <v>296834400</v>
      </c>
      <c r="D200" t="n">
        <v>274625700</v>
      </c>
      <c r="E200">
        <f>sum(B200:D200)</f>
        <v/>
      </c>
      <c r="F200">
        <f>B200/E200</f>
        <v/>
      </c>
      <c r="G200">
        <f>C200/E200</f>
        <v/>
      </c>
      <c r="H200">
        <f>D200/E200</f>
        <v/>
      </c>
      <c r="I200">
        <f>G200+H200*2</f>
        <v/>
      </c>
      <c r="J200">
        <f>I200-J196</f>
        <v/>
      </c>
      <c r="K200" t="n">
        <v>5</v>
      </c>
      <c r="L200">
        <f>J200/K200*100/69.35/24</f>
        <v/>
      </c>
    </row>
    <row r="201" spans="1:12">
      <c r="A201" t="s">
        <v>21</v>
      </c>
      <c r="B201" t="n">
        <v>197104800</v>
      </c>
      <c r="C201" t="n">
        <v>342415400</v>
      </c>
      <c r="D201" t="n">
        <v>313880000</v>
      </c>
      <c r="E201">
        <f>sum(B201:D201)</f>
        <v/>
      </c>
      <c r="F201">
        <f>B201/E201</f>
        <v/>
      </c>
      <c r="G201">
        <f>C201/E201</f>
        <v/>
      </c>
      <c r="H201">
        <f>D201/E201</f>
        <v/>
      </c>
      <c r="I201">
        <f>G201+H201*2</f>
        <v/>
      </c>
      <c r="J201">
        <f>I201-J196</f>
        <v/>
      </c>
      <c r="K201" t="n">
        <v>5</v>
      </c>
      <c r="L201">
        <f>J201/K201*100/69.35/24</f>
        <v/>
      </c>
    </row>
    <row r="202" spans="1:12">
      <c r="A202" t="s">
        <v>22</v>
      </c>
      <c r="B202" t="n">
        <v>175168</v>
      </c>
      <c r="C202" t="n">
        <v>401480</v>
      </c>
      <c r="D202" t="n">
        <v>345732</v>
      </c>
      <c r="E202">
        <f>sum(B202:D202)</f>
        <v/>
      </c>
      <c r="F202">
        <f>B202/E202</f>
        <v/>
      </c>
      <c r="G202">
        <f>C202/E202</f>
        <v/>
      </c>
      <c r="H202">
        <f>D202/E202</f>
        <v/>
      </c>
      <c r="I202">
        <f>G202+H202*2</f>
        <v/>
      </c>
      <c r="J202">
        <f>I202-J196</f>
        <v/>
      </c>
      <c r="K202" t="n">
        <v>5</v>
      </c>
      <c r="L202">
        <f>J202/K202*100/69.35/48</f>
        <v/>
      </c>
    </row>
    <row r="203" spans="1:12">
      <c r="A203" t="s">
        <v>23</v>
      </c>
      <c r="B203" t="n">
        <v>813628</v>
      </c>
      <c r="C203" t="n">
        <v>2256838</v>
      </c>
      <c r="D203" t="n">
        <v>1614835</v>
      </c>
      <c r="E203">
        <f>sum(B203:D203)</f>
        <v/>
      </c>
      <c r="F203">
        <f>B203/E203</f>
        <v/>
      </c>
      <c r="G203">
        <f>C203/E203</f>
        <v/>
      </c>
      <c r="H203">
        <f>D203/E203</f>
        <v/>
      </c>
      <c r="I203">
        <f>G203+H203*2</f>
        <v/>
      </c>
      <c r="J203">
        <f>I203-J196</f>
        <v/>
      </c>
      <c r="K203" t="n">
        <v>5</v>
      </c>
      <c r="L203">
        <f>J203/K203*100/69.35/48</f>
        <v/>
      </c>
    </row>
    <row r="204" spans="1:12">
      <c r="A204" t="s">
        <v>24</v>
      </c>
      <c r="B204" t="n">
        <v>9660381</v>
      </c>
      <c r="C204" t="n">
        <v>19101680</v>
      </c>
      <c r="D204" t="n">
        <v>19522290</v>
      </c>
      <c r="E204">
        <f>sum(B204:D204)</f>
        <v/>
      </c>
      <c r="F204">
        <f>B204/E204</f>
        <v/>
      </c>
      <c r="G204">
        <f>C204/E204</f>
        <v/>
      </c>
      <c r="H204">
        <f>D204/E204</f>
        <v/>
      </c>
      <c r="I204">
        <f>G204+H204*2</f>
        <v/>
      </c>
      <c r="J204">
        <f>I204-J196</f>
        <v/>
      </c>
      <c r="K204" t="n">
        <v>5</v>
      </c>
      <c r="L204">
        <f>J204/K204*100/69.35/96</f>
        <v/>
      </c>
    </row>
    <row r="205" spans="1:12">
      <c r="A205" t="s">
        <v>25</v>
      </c>
      <c r="B205" t="n">
        <v>10036380</v>
      </c>
      <c r="C205" t="n">
        <v>19807680</v>
      </c>
      <c r="D205" t="n">
        <v>20747110</v>
      </c>
      <c r="E205">
        <f>sum(B205:D205)</f>
        <v/>
      </c>
      <c r="F205">
        <f>B205/E205</f>
        <v/>
      </c>
      <c r="G205">
        <f>C205/E205</f>
        <v/>
      </c>
      <c r="H205">
        <f>D205/E205</f>
        <v/>
      </c>
      <c r="I205">
        <f>G205+H205*2</f>
        <v/>
      </c>
      <c r="J205">
        <f>I205-J196</f>
        <v/>
      </c>
      <c r="K205" t="n">
        <v>5</v>
      </c>
      <c r="L205">
        <f>J205/K205*100/69.35/96</f>
        <v/>
      </c>
    </row>
    <row r="206" spans="1:12">
      <c r="A206" t="s">
        <v>26</v>
      </c>
      <c r="B206" t="n">
        <v>3521236</v>
      </c>
      <c r="C206" t="n">
        <v>9528652</v>
      </c>
      <c r="D206" t="n">
        <v>12569630</v>
      </c>
      <c r="E206">
        <f>sum(B206:D206)</f>
        <v/>
      </c>
      <c r="F206">
        <f>B206/E206</f>
        <v/>
      </c>
      <c r="G206">
        <f>C206/E206</f>
        <v/>
      </c>
      <c r="H206">
        <f>D206/E206</f>
        <v/>
      </c>
      <c r="I206">
        <f>G206+H206*2</f>
        <v/>
      </c>
      <c r="J206">
        <f>I206-J196</f>
        <v/>
      </c>
      <c r="K206" t="n">
        <v>5</v>
      </c>
      <c r="L206">
        <f>J206/K206*100/69.35/168</f>
        <v/>
      </c>
    </row>
    <row r="207" spans="1:12">
      <c r="A207" t="s">
        <v>27</v>
      </c>
      <c r="B207" t="n">
        <v>4029544</v>
      </c>
      <c r="C207" t="n">
        <v>10107430</v>
      </c>
      <c r="D207" t="n">
        <v>14208150</v>
      </c>
      <c r="E207">
        <f>sum(B207:D207)</f>
        <v/>
      </c>
      <c r="F207">
        <f>B207/E207</f>
        <v/>
      </c>
      <c r="G207">
        <f>C207/E207</f>
        <v/>
      </c>
      <c r="H207">
        <f>D207/E207</f>
        <v/>
      </c>
      <c r="I207">
        <f>G207+H207*2</f>
        <v/>
      </c>
      <c r="J207">
        <f>I207-J196</f>
        <v/>
      </c>
      <c r="K207" t="n">
        <v>5</v>
      </c>
      <c r="L207">
        <f>J207/K207*100/69.35/168</f>
        <v/>
      </c>
    </row>
    <row r="208" spans="1:12">
      <c r="A208" t="s"/>
    </row>
    <row r="209" spans="1:12">
      <c r="A209" t="s">
        <v>0</v>
      </c>
      <c r="B209" t="s">
        <v>1</v>
      </c>
      <c r="C209" t="s">
        <v>2</v>
      </c>
      <c r="D209" t="s">
        <v>3</v>
      </c>
    </row>
    <row r="210" spans="1:12">
      <c r="A210" t="s">
        <v>61</v>
      </c>
      <c r="B210" t="s">
        <v>62</v>
      </c>
      <c r="C210" t="s">
        <v>63</v>
      </c>
      <c r="D210" t="s">
        <v>58</v>
      </c>
    </row>
    <row r="211" spans="1:12">
      <c r="A211" t="s"/>
      <c r="B211" t="s">
        <v>8</v>
      </c>
      <c r="C211" t="s">
        <v>9</v>
      </c>
      <c r="D211" t="s">
        <v>10</v>
      </c>
      <c r="E211" t="s">
        <v>11</v>
      </c>
      <c r="F211" t="s">
        <v>8</v>
      </c>
      <c r="G211" t="s">
        <v>9</v>
      </c>
      <c r="H211" t="s">
        <v>10</v>
      </c>
      <c r="I211" t="s">
        <v>12</v>
      </c>
      <c r="J211" t="s">
        <v>13</v>
      </c>
      <c r="K211" t="s">
        <v>14</v>
      </c>
      <c r="L211" t="s">
        <v>15</v>
      </c>
    </row>
    <row r="212" spans="1:12">
      <c r="A212" t="s">
        <v>16</v>
      </c>
      <c r="B212" t="n">
        <v>160662400</v>
      </c>
      <c r="C212" t="n">
        <v>275940200</v>
      </c>
      <c r="D212" t="n">
        <v>255588500</v>
      </c>
      <c r="E212">
        <f>sum(B212:D212)</f>
        <v/>
      </c>
      <c r="F212">
        <f>B212/E212</f>
        <v/>
      </c>
      <c r="G212">
        <f>C212/E212</f>
        <v/>
      </c>
      <c r="H212">
        <f>D212/E212</f>
        <v/>
      </c>
      <c r="I212">
        <f>G212+H212*2</f>
        <v/>
      </c>
      <c r="J212">
        <f>average(I212:I213)</f>
        <v/>
      </c>
    </row>
    <row r="213" spans="1:12">
      <c r="A213" t="s">
        <v>17</v>
      </c>
      <c r="B213" t="n">
        <v>158825900</v>
      </c>
      <c r="C213" t="n">
        <v>263984500</v>
      </c>
      <c r="D213" t="n">
        <v>250826100</v>
      </c>
      <c r="E213">
        <f>sum(B213:D213)</f>
        <v/>
      </c>
      <c r="F213">
        <f>B213/E213</f>
        <v/>
      </c>
      <c r="G213">
        <f>C213/E213</f>
        <v/>
      </c>
      <c r="H213">
        <f>D213/E213</f>
        <v/>
      </c>
      <c r="I213">
        <f>G213+H213*2</f>
        <v/>
      </c>
    </row>
    <row r="214" spans="1:12">
      <c r="A214" t="s">
        <v>18</v>
      </c>
      <c r="B214" t="n">
        <v>95413920</v>
      </c>
      <c r="C214" t="n">
        <v>166208400</v>
      </c>
      <c r="D214" t="n">
        <v>158783900</v>
      </c>
      <c r="E214">
        <f>sum(B214:D214)</f>
        <v/>
      </c>
      <c r="F214">
        <f>B214/E214</f>
        <v/>
      </c>
      <c r="G214">
        <f>C214/E214</f>
        <v/>
      </c>
      <c r="H214">
        <f>D214/E214</f>
        <v/>
      </c>
      <c r="I214">
        <f>G214+H214*2</f>
        <v/>
      </c>
      <c r="J214">
        <f>I214-J212</f>
        <v/>
      </c>
      <c r="K214" t="n">
        <v>5</v>
      </c>
      <c r="L214">
        <f>J214/K214*100/69.35/8</f>
        <v/>
      </c>
    </row>
    <row r="215" spans="1:12">
      <c r="A215" t="s">
        <v>19</v>
      </c>
      <c r="B215" t="n">
        <v>101634100</v>
      </c>
      <c r="C215" t="n">
        <v>167287500</v>
      </c>
      <c r="D215" t="n">
        <v>163508700</v>
      </c>
      <c r="E215">
        <f>sum(B215:D215)</f>
        <v/>
      </c>
      <c r="F215">
        <f>B215/E215</f>
        <v/>
      </c>
      <c r="G215">
        <f>C215/E215</f>
        <v/>
      </c>
      <c r="H215">
        <f>D215/E215</f>
        <v/>
      </c>
      <c r="I215">
        <f>G215+H215*2</f>
        <v/>
      </c>
      <c r="J215">
        <f>I215-J212</f>
        <v/>
      </c>
      <c r="K215" t="n">
        <v>5</v>
      </c>
      <c r="L215">
        <f>J215/K215*100/69.35/8</f>
        <v/>
      </c>
    </row>
    <row r="216" spans="1:12">
      <c r="A216" t="s">
        <v>20</v>
      </c>
      <c r="B216" t="n">
        <v>310485600</v>
      </c>
      <c r="C216" t="n">
        <v>533011100</v>
      </c>
      <c r="D216" t="n">
        <v>502728700</v>
      </c>
      <c r="E216">
        <f>sum(B216:D216)</f>
        <v/>
      </c>
      <c r="F216">
        <f>B216/E216</f>
        <v/>
      </c>
      <c r="G216">
        <f>C216/E216</f>
        <v/>
      </c>
      <c r="H216">
        <f>D216/E216</f>
        <v/>
      </c>
      <c r="I216">
        <f>G216+H216*2</f>
        <v/>
      </c>
      <c r="J216">
        <f>I216-J212</f>
        <v/>
      </c>
      <c r="K216" t="n">
        <v>5</v>
      </c>
      <c r="L216">
        <f>J216/K216*100/69.35/24</f>
        <v/>
      </c>
    </row>
    <row r="217" spans="1:12">
      <c r="A217" t="s">
        <v>21</v>
      </c>
      <c r="B217" t="n">
        <v>365702100</v>
      </c>
      <c r="C217" t="n">
        <v>626932300</v>
      </c>
      <c r="D217" t="n">
        <v>591989200</v>
      </c>
      <c r="E217">
        <f>sum(B217:D217)</f>
        <v/>
      </c>
      <c r="F217">
        <f>B217/E217</f>
        <v/>
      </c>
      <c r="G217">
        <f>C217/E217</f>
        <v/>
      </c>
      <c r="H217">
        <f>D217/E217</f>
        <v/>
      </c>
      <c r="I217">
        <f>G217+H217*2</f>
        <v/>
      </c>
      <c r="J217">
        <f>I217-J212</f>
        <v/>
      </c>
      <c r="K217" t="n">
        <v>5</v>
      </c>
      <c r="L217">
        <f>J217/K217*100/69.35/24</f>
        <v/>
      </c>
    </row>
    <row r="218" spans="1:12">
      <c r="A218" t="s">
        <v>22</v>
      </c>
      <c r="B218" t="n">
        <v>2884872</v>
      </c>
      <c r="C218" t="n">
        <v>5679711</v>
      </c>
      <c r="D218" t="n">
        <v>9004689</v>
      </c>
      <c r="E218">
        <f>sum(B218:D218)</f>
        <v/>
      </c>
      <c r="F218">
        <f>B218/E218</f>
        <v/>
      </c>
      <c r="G218">
        <f>C218/E218</f>
        <v/>
      </c>
      <c r="H218">
        <f>D218/E218</f>
        <v/>
      </c>
      <c r="I218">
        <f>G218+H218*2</f>
        <v/>
      </c>
      <c r="J218">
        <f>I218-J212</f>
        <v/>
      </c>
      <c r="K218" t="n">
        <v>5</v>
      </c>
      <c r="L218">
        <f>J218/K218*100/69.35/48</f>
        <v/>
      </c>
    </row>
    <row r="219" spans="1:12">
      <c r="A219" t="s">
        <v>23</v>
      </c>
      <c r="B219" t="n">
        <v>2852823</v>
      </c>
      <c r="C219" t="n">
        <v>5522118</v>
      </c>
      <c r="D219" t="n">
        <v>9782411</v>
      </c>
      <c r="E219">
        <f>sum(B219:D219)</f>
        <v/>
      </c>
      <c r="F219">
        <f>B219/E219</f>
        <v/>
      </c>
      <c r="G219">
        <f>C219/E219</f>
        <v/>
      </c>
      <c r="H219">
        <f>D219/E219</f>
        <v/>
      </c>
      <c r="I219">
        <f>G219+H219*2</f>
        <v/>
      </c>
      <c r="J219">
        <f>I219-J212</f>
        <v/>
      </c>
      <c r="K219" t="n">
        <v>5</v>
      </c>
      <c r="L219">
        <f>J219/K219*100/69.35/48</f>
        <v/>
      </c>
    </row>
    <row r="220" spans="1:12">
      <c r="A220" t="s">
        <v>24</v>
      </c>
      <c r="B220" t="n">
        <v>18915960</v>
      </c>
      <c r="C220" t="n">
        <v>36175540</v>
      </c>
      <c r="D220" t="n">
        <v>48599650</v>
      </c>
      <c r="E220">
        <f>sum(B220:D220)</f>
        <v/>
      </c>
      <c r="F220">
        <f>B220/E220</f>
        <v/>
      </c>
      <c r="G220">
        <f>C220/E220</f>
        <v/>
      </c>
      <c r="H220">
        <f>D220/E220</f>
        <v/>
      </c>
      <c r="I220">
        <f>G220+H220*2</f>
        <v/>
      </c>
      <c r="J220">
        <f>I220-J212</f>
        <v/>
      </c>
      <c r="K220" t="n">
        <v>5</v>
      </c>
      <c r="L220">
        <f>J220/K220*100/69.35/96</f>
        <v/>
      </c>
    </row>
    <row r="221" spans="1:12">
      <c r="A221" t="s">
        <v>25</v>
      </c>
      <c r="B221" t="n">
        <v>20240860</v>
      </c>
      <c r="C221" t="n">
        <v>39292390</v>
      </c>
      <c r="D221" t="n">
        <v>52395080</v>
      </c>
      <c r="E221">
        <f>sum(B221:D221)</f>
        <v/>
      </c>
      <c r="F221">
        <f>B221/E221</f>
        <v/>
      </c>
      <c r="G221">
        <f>C221/E221</f>
        <v/>
      </c>
      <c r="H221">
        <f>D221/E221</f>
        <v/>
      </c>
      <c r="I221">
        <f>G221+H221*2</f>
        <v/>
      </c>
      <c r="J221">
        <f>I221-J212</f>
        <v/>
      </c>
      <c r="K221" t="n">
        <v>5</v>
      </c>
      <c r="L221">
        <f>J221/K221*100/69.35/96</f>
        <v/>
      </c>
    </row>
    <row r="222" spans="1:12">
      <c r="A222" t="s">
        <v>26</v>
      </c>
      <c r="B222" t="n">
        <v>9282637</v>
      </c>
      <c r="C222" t="n">
        <v>20869690</v>
      </c>
      <c r="D222" t="n">
        <v>42040340</v>
      </c>
      <c r="E222">
        <f>sum(B222:D222)</f>
        <v/>
      </c>
      <c r="F222">
        <f>B222/E222</f>
        <v/>
      </c>
      <c r="G222">
        <f>C222/E222</f>
        <v/>
      </c>
      <c r="H222">
        <f>D222/E222</f>
        <v/>
      </c>
      <c r="I222">
        <f>G222+H222*2</f>
        <v/>
      </c>
      <c r="J222">
        <f>I222-J212</f>
        <v/>
      </c>
      <c r="K222" t="n">
        <v>5</v>
      </c>
      <c r="L222">
        <f>J222/K222*100/69.35/168</f>
        <v/>
      </c>
    </row>
    <row r="223" spans="1:12">
      <c r="A223" t="s">
        <v>27</v>
      </c>
      <c r="B223" t="n">
        <v>8336254</v>
      </c>
      <c r="C223" t="n">
        <v>19492910</v>
      </c>
      <c r="D223" t="n">
        <v>36767650</v>
      </c>
      <c r="E223">
        <f>sum(B223:D223)</f>
        <v/>
      </c>
      <c r="F223">
        <f>B223/E223</f>
        <v/>
      </c>
      <c r="G223">
        <f>C223/E223</f>
        <v/>
      </c>
      <c r="H223">
        <f>D223/E223</f>
        <v/>
      </c>
      <c r="I223">
        <f>G223+H223*2</f>
        <v/>
      </c>
      <c r="J223">
        <f>I223-J212</f>
        <v/>
      </c>
      <c r="K223" t="n">
        <v>5</v>
      </c>
      <c r="L223">
        <f>J223/K223*100/69.35/168</f>
        <v/>
      </c>
    </row>
    <row r="224" spans="1:12">
      <c r="A224" t="s"/>
    </row>
    <row r="225" spans="1:12">
      <c r="A225" t="s">
        <v>0</v>
      </c>
      <c r="B225" t="s">
        <v>1</v>
      </c>
      <c r="C225" t="s">
        <v>2</v>
      </c>
      <c r="D225" t="s">
        <v>3</v>
      </c>
    </row>
    <row r="226" spans="1:12">
      <c r="A226" t="s">
        <v>64</v>
      </c>
      <c r="B226" t="s">
        <v>45</v>
      </c>
      <c r="C226" t="s">
        <v>65</v>
      </c>
      <c r="D226" t="s">
        <v>52</v>
      </c>
    </row>
    <row r="227" spans="1:12">
      <c r="A227" t="s"/>
      <c r="B227" t="s">
        <v>8</v>
      </c>
      <c r="C227" t="s">
        <v>9</v>
      </c>
      <c r="D227" t="s">
        <v>10</v>
      </c>
      <c r="E227" t="s">
        <v>11</v>
      </c>
      <c r="F227" t="s">
        <v>8</v>
      </c>
      <c r="G227" t="s">
        <v>9</v>
      </c>
      <c r="H227" t="s">
        <v>10</v>
      </c>
      <c r="I227" t="s">
        <v>12</v>
      </c>
      <c r="J227" t="s">
        <v>13</v>
      </c>
      <c r="K227" t="s">
        <v>14</v>
      </c>
      <c r="L227" t="s">
        <v>15</v>
      </c>
    </row>
    <row r="228" spans="1:12">
      <c r="A228" t="s">
        <v>16</v>
      </c>
      <c r="B228" t="n">
        <v>54528630</v>
      </c>
      <c r="C228" t="n">
        <v>60164220</v>
      </c>
      <c r="D228" t="n">
        <v>36346410</v>
      </c>
      <c r="E228">
        <f>sum(B228:D228)</f>
        <v/>
      </c>
      <c r="F228">
        <f>B228/E228</f>
        <v/>
      </c>
      <c r="G228">
        <f>C228/E228</f>
        <v/>
      </c>
      <c r="H228">
        <f>D228/E228</f>
        <v/>
      </c>
      <c r="I228">
        <f>G228+H228*2</f>
        <v/>
      </c>
      <c r="J228">
        <f>average(I228:I229)</f>
        <v/>
      </c>
    </row>
    <row r="229" spans="1:12">
      <c r="A229" t="s">
        <v>17</v>
      </c>
      <c r="B229" t="n">
        <v>50607190</v>
      </c>
      <c r="C229" t="n">
        <v>56362970</v>
      </c>
      <c r="D229" t="n">
        <v>34289250</v>
      </c>
      <c r="E229">
        <f>sum(B229:D229)</f>
        <v/>
      </c>
      <c r="F229">
        <f>B229/E229</f>
        <v/>
      </c>
      <c r="G229">
        <f>C229/E229</f>
        <v/>
      </c>
      <c r="H229">
        <f>D229/E229</f>
        <v/>
      </c>
      <c r="I229">
        <f>G229+H229*2</f>
        <v/>
      </c>
    </row>
    <row r="230" spans="1:12">
      <c r="A230" t="s">
        <v>18</v>
      </c>
      <c r="B230" t="n">
        <v>23867160</v>
      </c>
      <c r="C230" t="n">
        <v>26922650</v>
      </c>
      <c r="D230" t="n">
        <v>16222900</v>
      </c>
      <c r="E230">
        <f>sum(B230:D230)</f>
        <v/>
      </c>
      <c r="F230">
        <f>B230/E230</f>
        <v/>
      </c>
      <c r="G230">
        <f>C230/E230</f>
        <v/>
      </c>
      <c r="H230">
        <f>D230/E230</f>
        <v/>
      </c>
      <c r="I230">
        <f>G230+H230*2</f>
        <v/>
      </c>
      <c r="J230">
        <f>I230-J228</f>
        <v/>
      </c>
      <c r="K230" t="n">
        <v>5</v>
      </c>
      <c r="L230">
        <f>J230/K230*100/51.10/8</f>
        <v/>
      </c>
    </row>
    <row r="231" spans="1:12">
      <c r="A231" t="s">
        <v>19</v>
      </c>
      <c r="B231" t="n">
        <v>26562300</v>
      </c>
      <c r="C231" t="n">
        <v>29489420</v>
      </c>
      <c r="D231" t="n">
        <v>16794700</v>
      </c>
      <c r="E231">
        <f>sum(B231:D231)</f>
        <v/>
      </c>
      <c r="F231">
        <f>B231/E231</f>
        <v/>
      </c>
      <c r="G231">
        <f>C231/E231</f>
        <v/>
      </c>
      <c r="H231">
        <f>D231/E231</f>
        <v/>
      </c>
      <c r="I231">
        <f>G231+H231*2</f>
        <v/>
      </c>
      <c r="J231">
        <f>I231-J228</f>
        <v/>
      </c>
      <c r="K231" t="n">
        <v>5</v>
      </c>
      <c r="L231">
        <f>J231/K231*100/51.10/8</f>
        <v/>
      </c>
    </row>
    <row r="232" spans="1:12">
      <c r="A232" t="s">
        <v>20</v>
      </c>
      <c r="B232" t="n">
        <v>119546600</v>
      </c>
      <c r="C232" t="n">
        <v>135346300</v>
      </c>
      <c r="D232" t="n">
        <v>82216320</v>
      </c>
      <c r="E232">
        <f>sum(B232:D232)</f>
        <v/>
      </c>
      <c r="F232">
        <f>B232/E232</f>
        <v/>
      </c>
      <c r="G232">
        <f>C232/E232</f>
        <v/>
      </c>
      <c r="H232">
        <f>D232/E232</f>
        <v/>
      </c>
      <c r="I232">
        <f>G232+H232*2</f>
        <v/>
      </c>
      <c r="J232">
        <f>I232-J228</f>
        <v/>
      </c>
      <c r="K232" t="n">
        <v>5</v>
      </c>
      <c r="L232">
        <f>J232/K232*100/51.10/24</f>
        <v/>
      </c>
    </row>
    <row r="233" spans="1:12">
      <c r="A233" t="s">
        <v>21</v>
      </c>
      <c r="B233" t="n">
        <v>124927900</v>
      </c>
      <c r="C233" t="n">
        <v>141049600</v>
      </c>
      <c r="D233" t="n">
        <v>86830080</v>
      </c>
      <c r="E233">
        <f>sum(B233:D233)</f>
        <v/>
      </c>
      <c r="F233">
        <f>B233/E233</f>
        <v/>
      </c>
      <c r="G233">
        <f>C233/E233</f>
        <v/>
      </c>
      <c r="H233">
        <f>D233/E233</f>
        <v/>
      </c>
      <c r="I233">
        <f>G233+H233*2</f>
        <v/>
      </c>
      <c r="J233">
        <f>I233-J228</f>
        <v/>
      </c>
      <c r="K233" t="n">
        <v>5</v>
      </c>
      <c r="L233">
        <f>J233/K233*100/51.10/24</f>
        <v/>
      </c>
    </row>
    <row r="234" spans="1:12">
      <c r="A234" t="s">
        <v>22</v>
      </c>
      <c r="B234" t="n">
        <v>341470</v>
      </c>
      <c r="C234" t="n">
        <v>340890</v>
      </c>
      <c r="D234" t="n">
        <v>269676</v>
      </c>
      <c r="E234">
        <f>sum(B234:D234)</f>
        <v/>
      </c>
      <c r="F234">
        <f>B234/E234</f>
        <v/>
      </c>
      <c r="G234">
        <f>C234/E234</f>
        <v/>
      </c>
      <c r="H234">
        <f>D234/E234</f>
        <v/>
      </c>
      <c r="I234">
        <f>G234+H234*2</f>
        <v/>
      </c>
      <c r="J234">
        <f>I234-J228</f>
        <v/>
      </c>
      <c r="K234" t="n">
        <v>5</v>
      </c>
      <c r="L234">
        <f>J234/K234*100/51.10/48</f>
        <v/>
      </c>
    </row>
    <row r="235" spans="1:12">
      <c r="A235" t="s">
        <v>23</v>
      </c>
      <c r="B235" t="n">
        <v>475661</v>
      </c>
      <c r="C235" t="n">
        <v>495669</v>
      </c>
      <c r="D235" t="n">
        <v>364465</v>
      </c>
      <c r="E235">
        <f>sum(B235:D235)</f>
        <v/>
      </c>
      <c r="F235">
        <f>B235/E235</f>
        <v/>
      </c>
      <c r="G235">
        <f>C235/E235</f>
        <v/>
      </c>
      <c r="H235">
        <f>D235/E235</f>
        <v/>
      </c>
      <c r="I235">
        <f>G235+H235*2</f>
        <v/>
      </c>
      <c r="J235">
        <f>I235-J228</f>
        <v/>
      </c>
      <c r="K235" t="n">
        <v>5</v>
      </c>
      <c r="L235">
        <f>J235/K235*100/51.10/48</f>
        <v/>
      </c>
    </row>
    <row r="236" spans="1:12">
      <c r="A236" t="s">
        <v>24</v>
      </c>
      <c r="B236" t="n">
        <v>7030586</v>
      </c>
      <c r="C236" t="n">
        <v>9507394</v>
      </c>
      <c r="D236" t="n">
        <v>8254274</v>
      </c>
      <c r="E236">
        <f>sum(B236:D236)</f>
        <v/>
      </c>
      <c r="F236">
        <f>B236/E236</f>
        <v/>
      </c>
      <c r="G236">
        <f>C236/E236</f>
        <v/>
      </c>
      <c r="H236">
        <f>D236/E236</f>
        <v/>
      </c>
      <c r="I236">
        <f>G236+H236*2</f>
        <v/>
      </c>
      <c r="J236">
        <f>I236-J228</f>
        <v/>
      </c>
      <c r="K236" t="n">
        <v>5</v>
      </c>
      <c r="L236">
        <f>J236/K236*100/51.10/96</f>
        <v/>
      </c>
    </row>
    <row r="237" spans="1:12">
      <c r="A237" t="s">
        <v>25</v>
      </c>
      <c r="B237" t="n">
        <v>7219790</v>
      </c>
      <c r="C237" t="n">
        <v>9867140</v>
      </c>
      <c r="D237" t="n">
        <v>8446720</v>
      </c>
      <c r="E237">
        <f>sum(B237:D237)</f>
        <v/>
      </c>
      <c r="F237">
        <f>B237/E237</f>
        <v/>
      </c>
      <c r="G237">
        <f>C237/E237</f>
        <v/>
      </c>
      <c r="H237">
        <f>D237/E237</f>
        <v/>
      </c>
      <c r="I237">
        <f>G237+H237*2</f>
        <v/>
      </c>
      <c r="J237">
        <f>I237-J228</f>
        <v/>
      </c>
      <c r="K237" t="n">
        <v>5</v>
      </c>
      <c r="L237">
        <f>J237/K237*100/51.10/96</f>
        <v/>
      </c>
    </row>
    <row r="238" spans="1:12">
      <c r="A238" t="s">
        <v>26</v>
      </c>
      <c r="B238" t="n">
        <v>4402609</v>
      </c>
      <c r="C238" t="n">
        <v>7855276</v>
      </c>
      <c r="D238" t="n">
        <v>9641850</v>
      </c>
      <c r="E238">
        <f>sum(B238:D238)</f>
        <v/>
      </c>
      <c r="F238">
        <f>B238/E238</f>
        <v/>
      </c>
      <c r="G238">
        <f>C238/E238</f>
        <v/>
      </c>
      <c r="H238">
        <f>D238/E238</f>
        <v/>
      </c>
      <c r="I238">
        <f>G238+H238*2</f>
        <v/>
      </c>
      <c r="J238">
        <f>I238-J228</f>
        <v/>
      </c>
      <c r="K238" t="n">
        <v>5</v>
      </c>
      <c r="L238">
        <f>J238/K238*100/51.10/168</f>
        <v/>
      </c>
    </row>
    <row r="239" spans="1:12">
      <c r="A239" t="s">
        <v>27</v>
      </c>
      <c r="B239" t="n">
        <v>3600463</v>
      </c>
      <c r="C239" t="n">
        <v>6340248</v>
      </c>
      <c r="D239" t="n">
        <v>7878245</v>
      </c>
      <c r="E239">
        <f>sum(B239:D239)</f>
        <v/>
      </c>
      <c r="F239">
        <f>B239/E239</f>
        <v/>
      </c>
      <c r="G239">
        <f>C239/E239</f>
        <v/>
      </c>
      <c r="H239">
        <f>D239/E239</f>
        <v/>
      </c>
      <c r="I239">
        <f>G239+H239*2</f>
        <v/>
      </c>
      <c r="J239">
        <f>I239-J228</f>
        <v/>
      </c>
      <c r="K239" t="n">
        <v>5</v>
      </c>
      <c r="L239">
        <f>J239/K239*100/51.10/168</f>
        <v/>
      </c>
    </row>
    <row r="240" spans="1:12">
      <c r="A240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