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<sst xmlns="http://schemas.openxmlformats.org/spreadsheetml/2006/main" uniqueCount="80">
  <si>
    <t>Peptide</t>
  </si>
  <si>
    <t>Charge</t>
  </si>
  <si>
    <t>m/z</t>
  </si>
  <si>
    <t>N</t>
  </si>
  <si>
    <t>PPGFSPFR5</t>
  </si>
  <si>
    <t>2</t>
  </si>
  <si>
    <t>452.73743</t>
  </si>
  <si>
    <t>16.51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</si>
  <si>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</si>
  <si>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</si>
  <si>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</si>
  <si>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</si>
  <si>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</si>
  <si>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</si>
  <si>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</si>
  <si>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</si>
  <si>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</si>
  <si>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</si>
  <si>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</si>
  <si>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</si>
  <si>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</si>
  <si>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</si>
  <si>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</si>
  <si>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</si>
  <si>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</si>
  <si>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</si>
  <si>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</si>
  <si>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</si>
  <si>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SGNQYMLHR6</t>
  </si>
  <si>
    <t>553.26398</t>
  </si>
  <si>
    <t>18.96</t>
  </si>
  <si>
    <t>cQALDMTEMAR7</t>
  </si>
  <si>
    <t>663.28595</t>
  </si>
  <si>
    <t>25.88</t>
  </si>
  <si>
    <t>cQALDMTEmAR8</t>
  </si>
  <si>
    <t>671.28339</t>
  </si>
  <si>
    <t>cQALDmTEmAR9</t>
  </si>
  <si>
    <t>679.28088</t>
  </si>
  <si>
    <t>ENEFFIVTQTcK10</t>
  </si>
  <si>
    <t>758.36102</t>
  </si>
  <si>
    <t>18.50</t>
  </si>
  <si>
    <t>VIEGTKTDGSPTFYSFK11</t>
  </si>
  <si>
    <t>938.97003</t>
  </si>
  <si>
    <t>22.07</t>
  </si>
  <si>
    <t>VIEGTKTDGSPTFYSFK12</t>
  </si>
  <si>
    <t>3</t>
  </si>
  <si>
    <t>626.31573</t>
  </si>
  <si>
    <t>ATSQVVAGTKYVIEFIAR13</t>
  </si>
  <si>
    <t>651.69830</t>
  </si>
  <si>
    <t>33.36</t>
  </si>
  <si>
    <t>KATSQVVAGTKYVIEFIAR14</t>
  </si>
  <si>
    <t>694.39661</t>
  </si>
  <si>
    <t>33.90</t>
  </si>
  <si>
    <t>RPPGFSPFRSVTVQETKEGR15</t>
  </si>
  <si>
    <t>4</t>
  </si>
  <si>
    <t>569.55402</t>
  </si>
  <si>
    <t>41.95</t>
  </si>
  <si>
    <t>ATSQVVAGTKYVIEFIARETK16</t>
  </si>
  <si>
    <t>771.09338</t>
  </si>
  <si>
    <t>38.05</t>
  </si>
  <si>
    <t>ATSQVVAGTKYVIEFIARETK17</t>
  </si>
  <si>
    <t>578.57184</t>
  </si>
  <si>
    <t>VIEGTKTDGSPTFYSFKYLIK18</t>
  </si>
  <si>
    <t>798.75787</t>
  </si>
  <si>
    <t>24.63</t>
  </si>
  <si>
    <t>KATSQVVAGTKYVIEFIARETK19</t>
  </si>
  <si>
    <t>610.59558</t>
  </si>
  <si>
    <t>38.59</t>
  </si>
  <si>
    <t>AYFPcIGcVHAISTDSPDLEPVLK20</t>
  </si>
  <si>
    <t>897.10486</t>
  </si>
  <si>
    <t>42.70</t>
  </si>
  <si>
    <t>SGNQYMLHRVIEGTKTDGSPTFYSFK21</t>
  </si>
  <si>
    <t>741.61438</t>
  </si>
  <si>
    <t>41.03</t>
  </si>
  <si>
    <t>IAPSKAPILK22</t>
  </si>
  <si>
    <t>519.33948</t>
  </si>
  <si>
    <t>19.47</t>
  </si>
  <si>
    <t>DIPVDSPELK23</t>
  </si>
  <si>
    <t>556.79535</t>
  </si>
  <si>
    <t>18.22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</si>
</sst>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4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12460510</v>
      </c>
      <c r="C4" t="n">
        <v>6208315</v>
      </c>
      <c r="D4" t="n">
        <v>1703182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11631900</v>
      </c>
      <c r="C5" t="n">
        <v>5917219</v>
      </c>
      <c r="D5" t="n">
        <v>1592637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9597199</v>
      </c>
      <c r="C6" t="n">
        <v>5453121</v>
      </c>
      <c r="D6" t="n">
        <v>1629296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J6/K6*100/16.51/8</f>
        <v/>
      </c>
    </row>
    <row r="7" spans="1:12">
      <c r="A7" t="s">
        <v>19</v>
      </c>
      <c r="B7" t="n">
        <v>10381980</v>
      </c>
      <c r="C7" t="n">
        <v>6176404</v>
      </c>
      <c r="D7" t="n">
        <v>1792706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J7/K7*100/16.51/8</f>
        <v/>
      </c>
    </row>
    <row r="8" spans="1:12">
      <c r="A8" t="s">
        <v>20</v>
      </c>
      <c r="B8" t="n">
        <v>7534608</v>
      </c>
      <c r="C8" t="n">
        <v>4872623</v>
      </c>
      <c r="D8" t="n">
        <v>1685651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J8/K8*100/16.51/24</f>
        <v/>
      </c>
    </row>
    <row r="9" spans="1:12">
      <c r="A9" t="s">
        <v>21</v>
      </c>
      <c r="B9" t="n">
        <v>8181719</v>
      </c>
      <c r="C9" t="n">
        <v>5391137</v>
      </c>
      <c r="D9" t="n">
        <v>1799906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J9/K9*100/16.51/24</f>
        <v/>
      </c>
    </row>
    <row r="10" spans="1:12">
      <c r="A10" t="s">
        <v>22</v>
      </c>
      <c r="B10" t="n">
        <v>6375899</v>
      </c>
      <c r="C10" t="n">
        <v>4931047</v>
      </c>
      <c r="D10" t="n">
        <v>1919756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J10/K10*100/16.51/48</f>
        <v/>
      </c>
    </row>
    <row r="11" spans="1:12">
      <c r="A11" t="s">
        <v>23</v>
      </c>
      <c r="B11" t="n">
        <v>6671688</v>
      </c>
      <c r="C11" t="n">
        <v>5383272</v>
      </c>
      <c r="D11" t="n">
        <v>2010631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J11/K11*100/16.51/48</f>
        <v/>
      </c>
    </row>
    <row r="12" spans="1:12">
      <c r="A12" t="s">
        <v>24</v>
      </c>
      <c r="B12" t="n">
        <v>5233474</v>
      </c>
      <c r="C12" t="n">
        <v>4223318</v>
      </c>
      <c r="D12" t="n">
        <v>1741231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J12/K12*100/16.51/96</f>
        <v/>
      </c>
    </row>
    <row r="13" spans="1:12">
      <c r="A13" t="s">
        <v>25</v>
      </c>
      <c r="B13" t="n">
        <v>5967188</v>
      </c>
      <c r="C13" t="n">
        <v>4690152</v>
      </c>
      <c r="D13" t="n">
        <v>1948847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J13/K13*100/16.51/96</f>
        <v/>
      </c>
    </row>
    <row r="14" spans="1:12">
      <c r="A14" t="s">
        <v>26</v>
      </c>
      <c r="B14" t="n">
        <v>5090285</v>
      </c>
      <c r="C14" t="n">
        <v>4657992</v>
      </c>
      <c r="D14" t="n">
        <v>1716099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J14/K14*100/16.51/168</f>
        <v/>
      </c>
    </row>
    <row r="15" spans="1:12">
      <c r="A15" t="s">
        <v>27</v>
      </c>
      <c r="B15" t="n">
        <v>4977298</v>
      </c>
      <c r="C15" t="n">
        <v>4538325</v>
      </c>
      <c r="D15" t="n">
        <v>1948866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J15/K15*100/16.51/168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48995770</v>
      </c>
      <c r="C20" t="n">
        <v>27561610</v>
      </c>
      <c r="D20" t="n">
        <v>10939930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26282330</v>
      </c>
      <c r="C21" t="n">
        <v>14782700</v>
      </c>
      <c r="D21" t="n">
        <v>5924639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33909760</v>
      </c>
      <c r="C22" t="n">
        <v>22386880</v>
      </c>
      <c r="D22" t="n">
        <v>10210870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J22/K22*100/18.96/8</f>
        <v/>
      </c>
    </row>
    <row r="23" spans="1:12">
      <c r="A23" t="s">
        <v>19</v>
      </c>
      <c r="B23" t="n">
        <v>31237600</v>
      </c>
      <c r="C23" t="n">
        <v>20954100</v>
      </c>
      <c r="D23" t="n">
        <v>9298607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J23/K23*100/18.96/8</f>
        <v/>
      </c>
    </row>
    <row r="24" spans="1:12">
      <c r="A24" t="s">
        <v>20</v>
      </c>
      <c r="B24" t="n">
        <v>34564450</v>
      </c>
      <c r="C24" t="n">
        <v>29762950</v>
      </c>
      <c r="D24" t="n">
        <v>15412730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J24/K24*100/18.96/24</f>
        <v/>
      </c>
    </row>
    <row r="25" spans="1:12">
      <c r="A25" t="s">
        <v>21</v>
      </c>
      <c r="B25" t="n">
        <v>28753790</v>
      </c>
      <c r="C25" t="n">
        <v>24275730</v>
      </c>
      <c r="D25" t="n">
        <v>12576640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J25/K25*100/18.96/24</f>
        <v/>
      </c>
    </row>
    <row r="26" spans="1:12">
      <c r="A26" t="s">
        <v>22</v>
      </c>
      <c r="B26" t="n">
        <v>24868230</v>
      </c>
      <c r="C26" t="n">
        <v>26086850</v>
      </c>
      <c r="D26" t="n">
        <v>15375610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J26/K26*100/18.96/48</f>
        <v/>
      </c>
    </row>
    <row r="27" spans="1:12">
      <c r="A27" t="s">
        <v>23</v>
      </c>
      <c r="B27" t="n">
        <v>18347960</v>
      </c>
      <c r="C27" t="n">
        <v>19276580</v>
      </c>
      <c r="D27" t="n">
        <v>11246500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J27/K27*100/18.96/48</f>
        <v/>
      </c>
    </row>
    <row r="28" spans="1:12">
      <c r="A28" t="s">
        <v>24</v>
      </c>
      <c r="B28" t="n">
        <v>21110760</v>
      </c>
      <c r="C28" t="n">
        <v>24636820</v>
      </c>
      <c r="D28" t="n">
        <v>15274070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J28/K28*100/18.96/96</f>
        <v/>
      </c>
    </row>
    <row r="29" spans="1:12">
      <c r="A29" t="s">
        <v>25</v>
      </c>
      <c r="B29" t="n">
        <v>22021670</v>
      </c>
      <c r="C29" t="n">
        <v>25731400</v>
      </c>
      <c r="D29" t="n">
        <v>15810760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J29/K29*100/18.96/96</f>
        <v/>
      </c>
    </row>
    <row r="30" spans="1:12">
      <c r="A30" t="s">
        <v>26</v>
      </c>
      <c r="B30" t="n">
        <v>0</v>
      </c>
      <c r="C30" t="n">
        <v>0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J30/K30*100/18.96/168</f>
        <v/>
      </c>
    </row>
    <row r="31" spans="1:12">
      <c r="A31" t="s">
        <v>27</v>
      </c>
      <c r="B31" t="n">
        <v>7721253</v>
      </c>
      <c r="C31" t="n">
        <v>9364910</v>
      </c>
      <c r="D31" t="n">
        <v>6051860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J31/K31*100/18.96/168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141133600</v>
      </c>
      <c r="C36" t="n">
        <v>91507950</v>
      </c>
      <c r="D36" t="n">
        <v>49378640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129695100</v>
      </c>
      <c r="C37" t="n">
        <v>83484250</v>
      </c>
      <c r="D37" t="n">
        <v>45500220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87232820</v>
      </c>
      <c r="C38" t="n">
        <v>68551070</v>
      </c>
      <c r="D38" t="n">
        <v>43654640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J38/K38*100/25.88/8</f>
        <v/>
      </c>
    </row>
    <row r="39" spans="1:12">
      <c r="A39" t="s">
        <v>19</v>
      </c>
      <c r="B39" t="n">
        <v>96579780</v>
      </c>
      <c r="C39" t="n">
        <v>77969150</v>
      </c>
      <c r="D39" t="n">
        <v>49497730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J39/K39*100/25.88/8</f>
        <v/>
      </c>
    </row>
    <row r="40" spans="1:12">
      <c r="A40" t="s">
        <v>20</v>
      </c>
      <c r="B40" t="n">
        <v>111272500</v>
      </c>
      <c r="C40" t="n">
        <v>116988100</v>
      </c>
      <c r="D40" t="n">
        <v>89496600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J40/K40*100/25.88/24</f>
        <v/>
      </c>
    </row>
    <row r="41" spans="1:12">
      <c r="A41" t="s">
        <v>21</v>
      </c>
      <c r="B41" t="n">
        <v>112135300</v>
      </c>
      <c r="C41" t="n">
        <v>117298800</v>
      </c>
      <c r="D41" t="n">
        <v>90626140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J41/K41*100/25.88/24</f>
        <v/>
      </c>
    </row>
    <row r="42" spans="1:12">
      <c r="A42" t="s">
        <v>22</v>
      </c>
      <c r="B42" t="n">
        <v>36963510</v>
      </c>
      <c r="C42" t="n">
        <v>51282010</v>
      </c>
      <c r="D42" t="n">
        <v>44165390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J42/K42*100/25.88/48</f>
        <v/>
      </c>
    </row>
    <row r="43" spans="1:12">
      <c r="A43" t="s">
        <v>23</v>
      </c>
      <c r="B43" t="n">
        <v>41825480</v>
      </c>
      <c r="C43" t="n">
        <v>57836910</v>
      </c>
      <c r="D43" t="n">
        <v>49208650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J43/K43*100/25.88/48</f>
        <v/>
      </c>
    </row>
    <row r="44" spans="1:12">
      <c r="A44" t="s">
        <v>24</v>
      </c>
      <c r="B44" t="n">
        <v>70180130</v>
      </c>
      <c r="C44" t="n">
        <v>117074400</v>
      </c>
      <c r="D44" t="n">
        <v>106939900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J44/K44*100/25.88/96</f>
        <v/>
      </c>
    </row>
    <row r="45" spans="1:12">
      <c r="A45" t="s">
        <v>25</v>
      </c>
      <c r="B45" t="n">
        <v>73162330</v>
      </c>
      <c r="C45" t="n">
        <v>121506700</v>
      </c>
      <c r="D45" t="n">
        <v>112571900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J45/K45*100/25.88/96</f>
        <v/>
      </c>
    </row>
    <row r="46" spans="1:12">
      <c r="A46" t="s">
        <v>26</v>
      </c>
      <c r="B46" t="n">
        <v>38886310</v>
      </c>
      <c r="C46" t="n">
        <v>71520090</v>
      </c>
      <c r="D46" t="n">
        <v>64072720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J46/K46*100/25.88/168</f>
        <v/>
      </c>
    </row>
    <row r="47" spans="1:12">
      <c r="A47" t="s">
        <v>27</v>
      </c>
      <c r="B47" t="n">
        <v>36652240</v>
      </c>
      <c r="C47" t="n">
        <v>65473050</v>
      </c>
      <c r="D47" t="n">
        <v>61804750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J47/K47*100/25.88/168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33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37145750</v>
      </c>
      <c r="C52" t="n">
        <v>24125430</v>
      </c>
      <c r="D52" t="n">
        <v>15865510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41142370</v>
      </c>
      <c r="C53" t="n">
        <v>27962130</v>
      </c>
      <c r="D53" t="n">
        <v>14617660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25369590</v>
      </c>
      <c r="C54" t="n">
        <v>21559890</v>
      </c>
      <c r="D54" t="n">
        <v>13499840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J54/K54*100/25.88/8</f>
        <v/>
      </c>
    </row>
    <row r="55" spans="1:12">
      <c r="A55" t="s">
        <v>19</v>
      </c>
      <c r="B55" t="n">
        <v>25984330</v>
      </c>
      <c r="C55" t="n">
        <v>23479690</v>
      </c>
      <c r="D55" t="n">
        <v>13104820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J55/K55*100/25.88/8</f>
        <v/>
      </c>
    </row>
    <row r="56" spans="1:12">
      <c r="A56" t="s">
        <v>20</v>
      </c>
      <c r="B56" t="n">
        <v>22358440</v>
      </c>
      <c r="C56" t="n">
        <v>24117820</v>
      </c>
      <c r="D56" t="n">
        <v>19617660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J56/K56*100/25.88/24</f>
        <v/>
      </c>
    </row>
    <row r="57" spans="1:12">
      <c r="A57" t="s">
        <v>21</v>
      </c>
      <c r="B57" t="n">
        <v>25508740</v>
      </c>
      <c r="C57" t="n">
        <v>29184620</v>
      </c>
      <c r="D57" t="n">
        <v>21666410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J57/K57*100/25.88/24</f>
        <v/>
      </c>
    </row>
    <row r="58" spans="1:12">
      <c r="A58" t="s">
        <v>22</v>
      </c>
      <c r="B58" t="n">
        <v>9691097</v>
      </c>
      <c r="C58" t="n">
        <v>14965250</v>
      </c>
      <c r="D58" t="n">
        <v>12889890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J58/K58*100/25.88/48</f>
        <v/>
      </c>
    </row>
    <row r="59" spans="1:12">
      <c r="A59" t="s">
        <v>23</v>
      </c>
      <c r="B59" t="n">
        <v>11286740</v>
      </c>
      <c r="C59" t="n">
        <v>17472890</v>
      </c>
      <c r="D59" t="n">
        <v>14302370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J59/K59*100/25.88/48</f>
        <v/>
      </c>
    </row>
    <row r="60" spans="1:12">
      <c r="A60" t="s">
        <v>24</v>
      </c>
      <c r="B60" t="n">
        <v>157079</v>
      </c>
      <c r="C60" t="n">
        <v>545498</v>
      </c>
      <c r="D60" t="n">
        <v>395892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J60/K60*100/25.88/96</f>
        <v/>
      </c>
    </row>
    <row r="61" spans="1:12">
      <c r="A61" t="s">
        <v>25</v>
      </c>
      <c r="B61" t="n">
        <v>10241540</v>
      </c>
      <c r="C61" t="n">
        <v>18882330</v>
      </c>
      <c r="D61" t="n">
        <v>16159700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J61/K61*100/25.88/96</f>
        <v/>
      </c>
    </row>
    <row r="62" spans="1:12">
      <c r="A62" t="s">
        <v>26</v>
      </c>
      <c r="B62" t="n">
        <v>14047540</v>
      </c>
      <c r="C62" t="n">
        <v>28050960</v>
      </c>
      <c r="D62" t="n">
        <v>26726030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J62/K62*100/25.88/168</f>
        <v/>
      </c>
    </row>
    <row r="63" spans="1:12">
      <c r="A63" t="s">
        <v>27</v>
      </c>
      <c r="B63" t="n">
        <v>2630157</v>
      </c>
      <c r="C63" t="n">
        <v>6840754</v>
      </c>
      <c r="D63" t="n">
        <v>6148662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J63/K63*100/25.88/168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36</v>
      </c>
      <c r="B66" t="s">
        <v>5</v>
      </c>
      <c r="C66" t="s">
        <v>37</v>
      </c>
      <c r="D66" t="s">
        <v>33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12834360</v>
      </c>
      <c r="C68" t="n">
        <v>7863558</v>
      </c>
      <c r="D68" t="n">
        <v>4655945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12423880</v>
      </c>
      <c r="C69" t="n">
        <v>8006104</v>
      </c>
      <c r="D69" t="n">
        <v>4366181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8523743</v>
      </c>
      <c r="C70" t="n">
        <v>6069965</v>
      </c>
      <c r="D70" t="n">
        <v>4210834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J70/K70*100/25.88/8</f>
        <v/>
      </c>
    </row>
    <row r="71" spans="1:12">
      <c r="A71" t="s">
        <v>19</v>
      </c>
      <c r="B71" t="n">
        <v>8964427</v>
      </c>
      <c r="C71" t="n">
        <v>5894070</v>
      </c>
      <c r="D71" t="n">
        <v>4319796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J71/K71*100/25.88/8</f>
        <v/>
      </c>
    </row>
    <row r="72" spans="1:12">
      <c r="A72" t="s">
        <v>20</v>
      </c>
      <c r="B72" t="n">
        <v>10233160</v>
      </c>
      <c r="C72" t="n">
        <v>9660967</v>
      </c>
      <c r="D72" t="n">
        <v>7549643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J72/K72*100/25.88/24</f>
        <v/>
      </c>
    </row>
    <row r="73" spans="1:12">
      <c r="A73" t="s">
        <v>21</v>
      </c>
      <c r="B73" t="n">
        <v>9916652</v>
      </c>
      <c r="C73" t="n">
        <v>9826263</v>
      </c>
      <c r="D73" t="n">
        <v>8009886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J73/K73*100/25.88/24</f>
        <v/>
      </c>
    </row>
    <row r="74" spans="1:12">
      <c r="A74" t="s">
        <v>22</v>
      </c>
      <c r="B74" t="n">
        <v>4768633</v>
      </c>
      <c r="C74" t="n">
        <v>4544560</v>
      </c>
      <c r="D74" t="n">
        <v>4844029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J74/K74*100/25.88/48</f>
        <v/>
      </c>
    </row>
    <row r="75" spans="1:12">
      <c r="A75" t="s">
        <v>23</v>
      </c>
      <c r="B75" t="n">
        <v>5763801</v>
      </c>
      <c r="C75" t="n">
        <v>5330794</v>
      </c>
      <c r="D75" t="n">
        <v>5550728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J75/K75*100/25.88/48</f>
        <v/>
      </c>
    </row>
    <row r="76" spans="1:12">
      <c r="A76" t="s">
        <v>24</v>
      </c>
      <c r="B76" t="n">
        <v>5907462</v>
      </c>
      <c r="C76" t="n">
        <v>8826186</v>
      </c>
      <c r="D76" t="n">
        <v>8468476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J76/K76*100/25.88/96</f>
        <v/>
      </c>
    </row>
    <row r="77" spans="1:12">
      <c r="A77" t="s">
        <v>25</v>
      </c>
      <c r="B77" t="n">
        <v>5840030</v>
      </c>
      <c r="C77" t="n">
        <v>9382117</v>
      </c>
      <c r="D77" t="n">
        <v>8967301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J77/K77*100/25.88/96</f>
        <v/>
      </c>
    </row>
    <row r="78" spans="1:12">
      <c r="A78" t="s">
        <v>26</v>
      </c>
      <c r="B78" t="n">
        <v>4072210</v>
      </c>
      <c r="C78" t="n">
        <v>6709834</v>
      </c>
      <c r="D78" t="n">
        <v>6817835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J78/K78*100/25.88/168</f>
        <v/>
      </c>
    </row>
    <row r="79" spans="1:12">
      <c r="A79" t="s">
        <v>27</v>
      </c>
      <c r="B79" t="n">
        <v>5098117</v>
      </c>
      <c r="C79" t="n">
        <v>7370602</v>
      </c>
      <c r="D79" t="n">
        <v>7908494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J79/K79*100/25.88/168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38</v>
      </c>
      <c r="B82" t="s">
        <v>5</v>
      </c>
      <c r="C82" t="s">
        <v>39</v>
      </c>
      <c r="D82" t="s">
        <v>40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42888910</v>
      </c>
      <c r="C84" t="n">
        <v>31879880</v>
      </c>
      <c r="D84" t="n">
        <v>16017290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41287080</v>
      </c>
      <c r="C85" t="n">
        <v>30479530</v>
      </c>
      <c r="D85" t="n">
        <v>15422150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39908620</v>
      </c>
      <c r="C86" t="n">
        <v>34129170</v>
      </c>
      <c r="D86" t="n">
        <v>20723690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J86/K86*100/18.50/8</f>
        <v/>
      </c>
    </row>
    <row r="87" spans="1:12">
      <c r="A87" t="s">
        <v>19</v>
      </c>
      <c r="B87" t="n">
        <v>42341400</v>
      </c>
      <c r="C87" t="n">
        <v>37396570</v>
      </c>
      <c r="D87" t="n">
        <v>22043870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J87/K87*100/18.50/8</f>
        <v/>
      </c>
    </row>
    <row r="88" spans="1:12">
      <c r="A88" t="s">
        <v>20</v>
      </c>
      <c r="B88" t="n">
        <v>41195030</v>
      </c>
      <c r="C88" t="n">
        <v>44929870</v>
      </c>
      <c r="D88" t="n">
        <v>30438820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J88/K88*100/18.50/24</f>
        <v/>
      </c>
    </row>
    <row r="89" spans="1:12">
      <c r="A89" t="s">
        <v>21</v>
      </c>
      <c r="B89" t="n">
        <v>43714310</v>
      </c>
      <c r="C89" t="n">
        <v>48090420</v>
      </c>
      <c r="D89" t="n">
        <v>32480210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J89/K89*100/18.50/24</f>
        <v/>
      </c>
    </row>
    <row r="90" spans="1:12">
      <c r="A90" t="s">
        <v>22</v>
      </c>
      <c r="B90" t="n">
        <v>27718680</v>
      </c>
      <c r="C90" t="n">
        <v>35889600</v>
      </c>
      <c r="D90" t="n">
        <v>27753740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J90/K90*100/18.50/48</f>
        <v/>
      </c>
    </row>
    <row r="91" spans="1:12">
      <c r="A91" t="s">
        <v>23</v>
      </c>
      <c r="B91" t="n">
        <v>28494760</v>
      </c>
      <c r="C91" t="n">
        <v>36408150</v>
      </c>
      <c r="D91" t="n">
        <v>29353720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J91/K91*100/18.50/48</f>
        <v/>
      </c>
    </row>
    <row r="92" spans="1:12">
      <c r="A92" t="s">
        <v>24</v>
      </c>
      <c r="B92" t="n">
        <v>30944010</v>
      </c>
      <c r="C92" t="n">
        <v>46055640</v>
      </c>
      <c r="D92" t="n">
        <v>37875270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J92/K92*100/18.50/96</f>
        <v/>
      </c>
    </row>
    <row r="93" spans="1:12">
      <c r="A93" t="s">
        <v>25</v>
      </c>
      <c r="B93" t="n">
        <v>28809070</v>
      </c>
      <c r="C93" t="n">
        <v>43518290</v>
      </c>
      <c r="D93" t="n">
        <v>34724190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J93/K93*100/18.50/96</f>
        <v/>
      </c>
    </row>
    <row r="94" spans="1:12">
      <c r="A94" t="s">
        <v>26</v>
      </c>
      <c r="B94" t="n">
        <v>31978540</v>
      </c>
      <c r="C94" t="n">
        <v>48877630</v>
      </c>
      <c r="D94" t="n">
        <v>39867820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J94/K94*100/18.50/168</f>
        <v/>
      </c>
    </row>
    <row r="95" spans="1:12">
      <c r="A95" t="s">
        <v>27</v>
      </c>
      <c r="B95" t="n">
        <v>27465100</v>
      </c>
      <c r="C95" t="n">
        <v>43450900</v>
      </c>
      <c r="D95" t="n">
        <v>36340130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J95/K95*100/18.50/168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41</v>
      </c>
      <c r="B98" t="s">
        <v>5</v>
      </c>
      <c r="C98" t="s">
        <v>42</v>
      </c>
      <c r="D98" t="s">
        <v>43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9638505</v>
      </c>
      <c r="C100" t="n">
        <v>9807846</v>
      </c>
      <c r="D100" t="n">
        <v>5915448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8787733</v>
      </c>
      <c r="C101" t="n">
        <v>9294910</v>
      </c>
      <c r="D101" t="n">
        <v>5661904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8346971</v>
      </c>
      <c r="C102" t="n">
        <v>9790362</v>
      </c>
      <c r="D102" t="n">
        <v>6999520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J102/K102*100/22.07/8</f>
        <v/>
      </c>
    </row>
    <row r="103" spans="1:12">
      <c r="A103" t="s">
        <v>19</v>
      </c>
      <c r="B103" t="n">
        <v>9591541</v>
      </c>
      <c r="C103" t="n">
        <v>11710370</v>
      </c>
      <c r="D103" t="n">
        <v>8137965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J103/K103*100/22.07/8</f>
        <v/>
      </c>
    </row>
    <row r="104" spans="1:12">
      <c r="A104" t="s">
        <v>20</v>
      </c>
      <c r="B104" t="n">
        <v>9689341</v>
      </c>
      <c r="C104" t="n">
        <v>13434160</v>
      </c>
      <c r="D104" t="n">
        <v>10685650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J104/K104*100/22.07/24</f>
        <v/>
      </c>
    </row>
    <row r="105" spans="1:12">
      <c r="A105" t="s">
        <v>21</v>
      </c>
      <c r="B105" t="n">
        <v>9286834</v>
      </c>
      <c r="C105" t="n">
        <v>13210930</v>
      </c>
      <c r="D105" t="n">
        <v>10039970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J105/K105*100/22.07/24</f>
        <v/>
      </c>
    </row>
    <row r="106" spans="1:12">
      <c r="A106" t="s">
        <v>22</v>
      </c>
      <c r="B106" t="n">
        <v>6868836</v>
      </c>
      <c r="C106" t="n">
        <v>11499000</v>
      </c>
      <c r="D106" t="n">
        <v>10517860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J106/K106*100/22.07/48</f>
        <v/>
      </c>
    </row>
    <row r="107" spans="1:12">
      <c r="A107" t="s">
        <v>23</v>
      </c>
      <c r="B107" t="n">
        <v>6814635</v>
      </c>
      <c r="C107" t="n">
        <v>11045830</v>
      </c>
      <c r="D107" t="n">
        <v>9816893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J107/K107*100/22.07/48</f>
        <v/>
      </c>
    </row>
    <row r="108" spans="1:12">
      <c r="A108" t="s">
        <v>24</v>
      </c>
      <c r="B108" t="n">
        <v>8358883</v>
      </c>
      <c r="C108" t="n">
        <v>14773040</v>
      </c>
      <c r="D108" t="n">
        <v>14820000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J108/K108*100/22.07/96</f>
        <v/>
      </c>
    </row>
    <row r="109" spans="1:12">
      <c r="A109" t="s">
        <v>25</v>
      </c>
      <c r="B109" t="n">
        <v>8086669</v>
      </c>
      <c r="C109" t="n">
        <v>13857140</v>
      </c>
      <c r="D109" t="n">
        <v>13477180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J109/K109*100/22.07/96</f>
        <v/>
      </c>
    </row>
    <row r="110" spans="1:12">
      <c r="A110" t="s">
        <v>26</v>
      </c>
      <c r="B110" t="n">
        <v>9040373</v>
      </c>
      <c r="C110" t="n">
        <v>15921590</v>
      </c>
      <c r="D110" t="n">
        <v>16872270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J110/K110*100/22.07/168</f>
        <v/>
      </c>
    </row>
    <row r="111" spans="1:12">
      <c r="A111" t="s">
        <v>27</v>
      </c>
      <c r="B111" t="n">
        <v>6446696</v>
      </c>
      <c r="C111" t="n">
        <v>10939690</v>
      </c>
      <c r="D111" t="n">
        <v>11723460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J111/K111*100/22.07/168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44</v>
      </c>
      <c r="B114" t="s">
        <v>45</v>
      </c>
      <c r="C114" t="s">
        <v>46</v>
      </c>
      <c r="D114" t="s">
        <v>43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54020680</v>
      </c>
      <c r="C116" t="n">
        <v>54346670</v>
      </c>
      <c r="D116" t="n">
        <v>32103160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56497220</v>
      </c>
      <c r="C117" t="n">
        <v>57860370</v>
      </c>
      <c r="D117" t="n">
        <v>34474600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49763760</v>
      </c>
      <c r="C118" t="n">
        <v>57895340</v>
      </c>
      <c r="D118" t="n">
        <v>40229450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J118/K118*100/22.07/8</f>
        <v/>
      </c>
    </row>
    <row r="119" spans="1:12">
      <c r="A119" t="s">
        <v>19</v>
      </c>
      <c r="B119" t="n">
        <v>53269050</v>
      </c>
      <c r="C119" t="n">
        <v>62812520</v>
      </c>
      <c r="D119" t="n">
        <v>42787680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J119/K119*100/22.07/8</f>
        <v/>
      </c>
    </row>
    <row r="120" spans="1:12">
      <c r="A120" t="s">
        <v>20</v>
      </c>
      <c r="B120" t="n">
        <v>56479960</v>
      </c>
      <c r="C120" t="n">
        <v>77457860</v>
      </c>
      <c r="D120" t="n">
        <v>61806930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J120/K120*100/22.07/24</f>
        <v/>
      </c>
    </row>
    <row r="121" spans="1:12">
      <c r="A121" t="s">
        <v>21</v>
      </c>
      <c r="B121" t="n">
        <v>55739760</v>
      </c>
      <c r="C121" t="n">
        <v>74439680</v>
      </c>
      <c r="D121" t="n">
        <v>59202880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J121/K121*100/22.07/24</f>
        <v/>
      </c>
    </row>
    <row r="122" spans="1:12">
      <c r="A122" t="s">
        <v>22</v>
      </c>
      <c r="B122" t="n">
        <v>38117590</v>
      </c>
      <c r="C122" t="n">
        <v>61283810</v>
      </c>
      <c r="D122" t="n">
        <v>56171530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J122/K122*100/22.07/48</f>
        <v/>
      </c>
    </row>
    <row r="123" spans="1:12">
      <c r="A123" t="s">
        <v>23</v>
      </c>
      <c r="B123" t="n">
        <v>37800240</v>
      </c>
      <c r="C123" t="n">
        <v>60482730</v>
      </c>
      <c r="D123" t="n">
        <v>54667970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J123/K123*100/22.07/48</f>
        <v/>
      </c>
    </row>
    <row r="124" spans="1:12">
      <c r="A124" t="s">
        <v>24</v>
      </c>
      <c r="B124" t="n">
        <v>46678470</v>
      </c>
      <c r="C124" t="n">
        <v>85471200</v>
      </c>
      <c r="D124" t="n">
        <v>79416390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J124/K124*100/22.07/96</f>
        <v/>
      </c>
    </row>
    <row r="125" spans="1:12">
      <c r="A125" t="s">
        <v>25</v>
      </c>
      <c r="B125" t="n">
        <v>43535990</v>
      </c>
      <c r="C125" t="n">
        <v>77207000</v>
      </c>
      <c r="D125" t="n">
        <v>74073430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J125/K125*100/22.07/96</f>
        <v/>
      </c>
    </row>
    <row r="126" spans="1:12">
      <c r="A126" t="s">
        <v>26</v>
      </c>
      <c r="B126" t="n">
        <v>48014240</v>
      </c>
      <c r="C126" t="n">
        <v>87858740</v>
      </c>
      <c r="D126" t="n">
        <v>86427880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J126/K126*100/22.07/168</f>
        <v/>
      </c>
    </row>
    <row r="127" spans="1:12">
      <c r="A127" t="s">
        <v>27</v>
      </c>
      <c r="B127" t="n">
        <v>34507010</v>
      </c>
      <c r="C127" t="n">
        <v>62088080</v>
      </c>
      <c r="D127" t="n">
        <v>61042860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J127/K127*100/22.07/168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47</v>
      </c>
      <c r="B130" t="s">
        <v>45</v>
      </c>
      <c r="C130" t="s">
        <v>48</v>
      </c>
      <c r="D130" t="s">
        <v>49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18873260</v>
      </c>
      <c r="C132" t="n">
        <v>19854810</v>
      </c>
      <c r="D132" t="n">
        <v>11032120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18164500</v>
      </c>
      <c r="C133" t="n">
        <v>18906030</v>
      </c>
      <c r="D133" t="n">
        <v>10897590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14239930</v>
      </c>
      <c r="C134" t="n">
        <v>17180140</v>
      </c>
      <c r="D134" t="n">
        <v>11884780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J134/K134*100/33.36/8</f>
        <v/>
      </c>
    </row>
    <row r="135" spans="1:12">
      <c r="A135" t="s">
        <v>19</v>
      </c>
      <c r="B135" t="n">
        <v>14655490</v>
      </c>
      <c r="C135" t="n">
        <v>17684630</v>
      </c>
      <c r="D135" t="n">
        <v>12201380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J135/K135*100/33.36/8</f>
        <v/>
      </c>
    </row>
    <row r="136" spans="1:12">
      <c r="A136" t="s">
        <v>20</v>
      </c>
      <c r="B136" t="n">
        <v>13271180</v>
      </c>
      <c r="C136" t="n">
        <v>20407350</v>
      </c>
      <c r="D136" t="n">
        <v>18417870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J136/K136*100/33.36/24</f>
        <v/>
      </c>
    </row>
    <row r="137" spans="1:12">
      <c r="A137" t="s">
        <v>21</v>
      </c>
      <c r="B137" t="n">
        <v>14284190</v>
      </c>
      <c r="C137" t="n">
        <v>21869860</v>
      </c>
      <c r="D137" t="n">
        <v>18370300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J137/K137*100/33.36/24</f>
        <v/>
      </c>
    </row>
    <row r="138" spans="1:12">
      <c r="A138" t="s">
        <v>22</v>
      </c>
      <c r="B138" t="n">
        <v>7590038</v>
      </c>
      <c r="C138" t="n">
        <v>14038080</v>
      </c>
      <c r="D138" t="n">
        <v>14472000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J138/K138*100/33.36/48</f>
        <v/>
      </c>
    </row>
    <row r="139" spans="1:12">
      <c r="A139" t="s">
        <v>23</v>
      </c>
      <c r="B139" t="n">
        <v>7753416</v>
      </c>
      <c r="C139" t="n">
        <v>15486050</v>
      </c>
      <c r="D139" t="n">
        <v>15665910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J139/K139*100/33.36/48</f>
        <v/>
      </c>
    </row>
    <row r="140" spans="1:12">
      <c r="A140" t="s">
        <v>24</v>
      </c>
      <c r="B140" t="n">
        <v>8346003</v>
      </c>
      <c r="C140" t="n">
        <v>18676410</v>
      </c>
      <c r="D140" t="n">
        <v>20646700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J140/K140*100/33.36/96</f>
        <v/>
      </c>
    </row>
    <row r="141" spans="1:12">
      <c r="A141" t="s">
        <v>25</v>
      </c>
      <c r="B141" t="n">
        <v>7718085</v>
      </c>
      <c r="C141" t="n">
        <v>16691050</v>
      </c>
      <c r="D141" t="n">
        <v>19502390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J141/K141*100/33.36/96</f>
        <v/>
      </c>
    </row>
    <row r="142" spans="1:12">
      <c r="A142" t="s">
        <v>26</v>
      </c>
      <c r="B142" t="n">
        <v>6761506</v>
      </c>
      <c r="C142" t="n">
        <v>15965670</v>
      </c>
      <c r="D142" t="n">
        <v>18982070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J142/K142*100/33.36/168</f>
        <v/>
      </c>
    </row>
    <row r="143" spans="1:12">
      <c r="A143" t="s">
        <v>27</v>
      </c>
      <c r="B143" t="n">
        <v>6778880</v>
      </c>
      <c r="C143" t="n">
        <v>16836370</v>
      </c>
      <c r="D143" t="n">
        <v>18784560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J143/K143*100/33.36/168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50</v>
      </c>
      <c r="B146" t="s">
        <v>45</v>
      </c>
      <c r="C146" t="s">
        <v>51</v>
      </c>
      <c r="D146" t="s">
        <v>52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5767137</v>
      </c>
      <c r="C148" t="n">
        <v>6341522</v>
      </c>
      <c r="D148" t="n">
        <v>4467760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6864779</v>
      </c>
      <c r="C149" t="n">
        <v>7315546</v>
      </c>
      <c r="D149" t="n">
        <v>4625008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4129317</v>
      </c>
      <c r="C150" t="n">
        <v>5730241</v>
      </c>
      <c r="D150" t="n">
        <v>4101918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J150/K150*100/33.90/8</f>
        <v/>
      </c>
    </row>
    <row r="151" spans="1:12">
      <c r="A151" t="s">
        <v>19</v>
      </c>
      <c r="B151" t="n">
        <v>4949643</v>
      </c>
      <c r="C151" t="n">
        <v>6622201</v>
      </c>
      <c r="D151" t="n">
        <v>5125519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J151/K151*100/33.90/8</f>
        <v/>
      </c>
    </row>
    <row r="152" spans="1:12">
      <c r="A152" t="s">
        <v>20</v>
      </c>
      <c r="B152" t="n">
        <v>4387830</v>
      </c>
      <c r="C152" t="n">
        <v>7393640</v>
      </c>
      <c r="D152" t="n">
        <v>6575491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J152/K152*100/33.90/24</f>
        <v/>
      </c>
    </row>
    <row r="153" spans="1:12">
      <c r="A153" t="s">
        <v>21</v>
      </c>
      <c r="B153" t="n">
        <v>4990433</v>
      </c>
      <c r="C153" t="n">
        <v>8931433</v>
      </c>
      <c r="D153" t="n">
        <v>7987524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J153/K153*100/33.90/24</f>
        <v/>
      </c>
    </row>
    <row r="154" spans="1:12">
      <c r="A154" t="s">
        <v>22</v>
      </c>
      <c r="B154" t="n">
        <v>1797941</v>
      </c>
      <c r="C154" t="n">
        <v>4715714</v>
      </c>
      <c r="D154" t="n">
        <v>5339761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J154/K154*100/33.90/48</f>
        <v/>
      </c>
    </row>
    <row r="155" spans="1:12">
      <c r="A155" t="s">
        <v>23</v>
      </c>
      <c r="B155" t="n">
        <v>1668788</v>
      </c>
      <c r="C155" t="n">
        <v>3610524</v>
      </c>
      <c r="D155" t="n">
        <v>3662899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J155/K155*100/33.90/48</f>
        <v/>
      </c>
    </row>
    <row r="156" spans="1:12">
      <c r="A156" t="s">
        <v>24</v>
      </c>
      <c r="B156" t="n">
        <v>2294596</v>
      </c>
      <c r="C156" t="n">
        <v>6178719</v>
      </c>
      <c r="D156" t="n">
        <v>7374441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J156/K156*100/33.90/96</f>
        <v/>
      </c>
    </row>
    <row r="157" spans="1:12">
      <c r="A157" t="s">
        <v>25</v>
      </c>
      <c r="B157" t="n">
        <v>103585</v>
      </c>
      <c r="C157" t="n">
        <v>129562</v>
      </c>
      <c r="D157" t="n">
        <v>179075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J157/K157*100/33.90/96</f>
        <v/>
      </c>
    </row>
    <row r="158" spans="1:12">
      <c r="A158" t="s">
        <v>26</v>
      </c>
      <c r="B158" t="n">
        <v>1470192</v>
      </c>
      <c r="C158" t="n">
        <v>3842058</v>
      </c>
      <c r="D158" t="n">
        <v>4861656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J158/K158*100/33.90/168</f>
        <v/>
      </c>
    </row>
    <row r="159" spans="1:12">
      <c r="A159" t="s">
        <v>27</v>
      </c>
      <c r="B159" t="n">
        <v>1475225</v>
      </c>
      <c r="C159" t="n">
        <v>3627781</v>
      </c>
      <c r="D159" t="n">
        <v>4820153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J159/K159*100/33.90/168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53</v>
      </c>
      <c r="B162" t="s">
        <v>54</v>
      </c>
      <c r="C162" t="s">
        <v>55</v>
      </c>
      <c r="D162" t="s">
        <v>56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218790100</v>
      </c>
      <c r="C164" t="n">
        <v>272886500</v>
      </c>
      <c r="D164" t="n">
        <v>178525100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137936900</v>
      </c>
      <c r="C165" t="n">
        <v>166619700</v>
      </c>
      <c r="D165" t="n">
        <v>111984800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180882200</v>
      </c>
      <c r="C166" t="n">
        <v>246001600</v>
      </c>
      <c r="D166" t="n">
        <v>195369100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J166/K166*100/41.95/8</f>
        <v/>
      </c>
    </row>
    <row r="167" spans="1:12">
      <c r="A167" t="s">
        <v>19</v>
      </c>
      <c r="B167" t="n">
        <v>180698700</v>
      </c>
      <c r="C167" t="n">
        <v>251545500</v>
      </c>
      <c r="D167" t="n">
        <v>197304300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J167/K167*100/41.95/8</f>
        <v/>
      </c>
    </row>
    <row r="168" spans="1:12">
      <c r="A168" t="s">
        <v>20</v>
      </c>
      <c r="B168" t="n">
        <v>130690100</v>
      </c>
      <c r="C168" t="n">
        <v>217539300</v>
      </c>
      <c r="D168" t="n">
        <v>208312900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J168/K168*100/41.95/24</f>
        <v/>
      </c>
    </row>
    <row r="169" spans="1:12">
      <c r="A169" t="s">
        <v>21</v>
      </c>
      <c r="B169" t="n">
        <v>140783300</v>
      </c>
      <c r="C169" t="n">
        <v>230059200</v>
      </c>
      <c r="D169" t="n">
        <v>220862100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J169/K169*100/41.95/24</f>
        <v/>
      </c>
    </row>
    <row r="170" spans="1:12">
      <c r="A170" t="s">
        <v>22</v>
      </c>
      <c r="B170" t="n">
        <v>130306800</v>
      </c>
      <c r="C170" t="n">
        <v>266867900</v>
      </c>
      <c r="D170" t="n">
        <v>307139600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J170/K170*100/41.95/48</f>
        <v/>
      </c>
    </row>
    <row r="171" spans="1:12">
      <c r="A171" t="s">
        <v>23</v>
      </c>
      <c r="B171" t="n">
        <v>136094200</v>
      </c>
      <c r="C171" t="n">
        <v>280511900</v>
      </c>
      <c r="D171" t="n">
        <v>318593000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J171/K171*100/41.95/48</f>
        <v/>
      </c>
    </row>
    <row r="172" spans="1:12">
      <c r="A172" t="s">
        <v>24</v>
      </c>
      <c r="B172" t="n">
        <v>105903900</v>
      </c>
      <c r="C172" t="n">
        <v>253875200</v>
      </c>
      <c r="D172" t="n">
        <v>316215300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J172/K172*100/41.95/96</f>
        <v/>
      </c>
    </row>
    <row r="173" spans="1:12">
      <c r="A173" t="s">
        <v>25</v>
      </c>
      <c r="B173" t="n">
        <v>76885590</v>
      </c>
      <c r="C173" t="n">
        <v>180515800</v>
      </c>
      <c r="D173" t="n">
        <v>224935500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J173/K173*100/41.95/96</f>
        <v/>
      </c>
    </row>
    <row r="174" spans="1:12">
      <c r="A174" t="s">
        <v>26</v>
      </c>
      <c r="B174" t="n">
        <v>131983800</v>
      </c>
      <c r="C174" t="n">
        <v>340540900</v>
      </c>
      <c r="D174" t="n">
        <v>440188700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J174/K174*100/41.95/168</f>
        <v/>
      </c>
    </row>
    <row r="175" spans="1:12">
      <c r="A175" t="s">
        <v>27</v>
      </c>
      <c r="B175" t="n">
        <v>118922400</v>
      </c>
      <c r="C175" t="n">
        <v>313711600</v>
      </c>
      <c r="D175" t="n">
        <v>404734700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J175/K175*100/41.95/168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57</v>
      </c>
      <c r="B178" t="s">
        <v>45</v>
      </c>
      <c r="C178" t="s">
        <v>58</v>
      </c>
      <c r="D178" t="s">
        <v>59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13276770</v>
      </c>
      <c r="C180" t="n">
        <v>15569160</v>
      </c>
      <c r="D180" t="n">
        <v>11274540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13650220</v>
      </c>
      <c r="C181" t="n">
        <v>16837070</v>
      </c>
      <c r="D181" t="n">
        <v>12432980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10134950</v>
      </c>
      <c r="C182" t="n">
        <v>13832960</v>
      </c>
      <c r="D182" t="n">
        <v>12974150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J182/K182*100/38.05/8</f>
        <v/>
      </c>
    </row>
    <row r="183" spans="1:12">
      <c r="A183" t="s">
        <v>19</v>
      </c>
      <c r="B183" t="n">
        <v>10676360</v>
      </c>
      <c r="C183" t="n">
        <v>12427960</v>
      </c>
      <c r="D183" t="n">
        <v>12103990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J183/K183*100/38.05/8</f>
        <v/>
      </c>
    </row>
    <row r="184" spans="1:12">
      <c r="A184" t="s">
        <v>20</v>
      </c>
      <c r="B184" t="n">
        <v>10073320</v>
      </c>
      <c r="C184" t="n">
        <v>15529540</v>
      </c>
      <c r="D184" t="n">
        <v>17035120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J184/K184*100/38.05/24</f>
        <v/>
      </c>
    </row>
    <row r="185" spans="1:12">
      <c r="A185" t="s">
        <v>21</v>
      </c>
      <c r="B185" t="n">
        <v>8370599</v>
      </c>
      <c r="C185" t="n">
        <v>13349730</v>
      </c>
      <c r="D185" t="n">
        <v>14796280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J185/K185*100/38.05/24</f>
        <v/>
      </c>
    </row>
    <row r="186" spans="1:12">
      <c r="A186" t="s">
        <v>22</v>
      </c>
      <c r="B186" t="n">
        <v>5480442</v>
      </c>
      <c r="C186" t="n">
        <v>10625490</v>
      </c>
      <c r="D186" t="n">
        <v>15302110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J186/K186*100/38.05/48</f>
        <v/>
      </c>
    </row>
    <row r="187" spans="1:12">
      <c r="A187" t="s">
        <v>23</v>
      </c>
      <c r="B187" t="n">
        <v>4514543</v>
      </c>
      <c r="C187" t="n">
        <v>9706862</v>
      </c>
      <c r="D187" t="n">
        <v>12821650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J187/K187*100/38.05/48</f>
        <v/>
      </c>
    </row>
    <row r="188" spans="1:12">
      <c r="A188" t="s">
        <v>24</v>
      </c>
      <c r="B188" t="n">
        <v>3899744</v>
      </c>
      <c r="C188" t="n">
        <v>10979780</v>
      </c>
      <c r="D188" t="n">
        <v>15873720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J188/K188*100/38.05/96</f>
        <v/>
      </c>
    </row>
    <row r="189" spans="1:12">
      <c r="A189" t="s">
        <v>25</v>
      </c>
      <c r="B189" t="n">
        <v>3720889</v>
      </c>
      <c r="C189" t="n">
        <v>9199103</v>
      </c>
      <c r="D189" t="n">
        <v>13794480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J189/K189*100/38.05/96</f>
        <v/>
      </c>
    </row>
    <row r="190" spans="1:12">
      <c r="A190" t="s">
        <v>26</v>
      </c>
      <c r="B190" t="n">
        <v>3797566</v>
      </c>
      <c r="C190" t="n">
        <v>6066896</v>
      </c>
      <c r="D190" t="n">
        <v>15513580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J190/K190*100/38.05/168</f>
        <v/>
      </c>
    </row>
    <row r="191" spans="1:12">
      <c r="A191" t="s">
        <v>27</v>
      </c>
      <c r="B191" t="n">
        <v>863171</v>
      </c>
      <c r="C191" t="n">
        <v>2243704</v>
      </c>
      <c r="D191" t="n">
        <v>3484685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J191/K191*100/38.05/168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60</v>
      </c>
      <c r="B194" t="s">
        <v>54</v>
      </c>
      <c r="C194" t="s">
        <v>61</v>
      </c>
      <c r="D194" t="s">
        <v>59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28133840</v>
      </c>
      <c r="C196" t="n">
        <v>36703140</v>
      </c>
      <c r="D196" t="n">
        <v>25060840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29838910</v>
      </c>
      <c r="C197" t="n">
        <v>38238470</v>
      </c>
      <c r="D197" t="n">
        <v>25727580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23034310</v>
      </c>
      <c r="C198" t="n">
        <v>32442970</v>
      </c>
      <c r="D198" t="n">
        <v>25882270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J198/K198*100/38.05/8</f>
        <v/>
      </c>
    </row>
    <row r="199" spans="1:12">
      <c r="A199" t="s">
        <v>19</v>
      </c>
      <c r="B199" t="n">
        <v>20741980</v>
      </c>
      <c r="C199" t="n">
        <v>27832070</v>
      </c>
      <c r="D199" t="n">
        <v>23637150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J199/K199*100/38.05/8</f>
        <v/>
      </c>
    </row>
    <row r="200" spans="1:12">
      <c r="A200" t="s">
        <v>20</v>
      </c>
      <c r="B200" t="n">
        <v>18855310</v>
      </c>
      <c r="C200" t="n">
        <v>32349640</v>
      </c>
      <c r="D200" t="n">
        <v>31150330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J200/K200*100/38.05/24</f>
        <v/>
      </c>
    </row>
    <row r="201" spans="1:12">
      <c r="A201" t="s">
        <v>21</v>
      </c>
      <c r="B201" t="n">
        <v>18121490</v>
      </c>
      <c r="C201" t="n">
        <v>30262800</v>
      </c>
      <c r="D201" t="n">
        <v>30825300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J201/K201*100/38.05/24</f>
        <v/>
      </c>
    </row>
    <row r="202" spans="1:12">
      <c r="A202" t="s">
        <v>22</v>
      </c>
      <c r="B202" t="n">
        <v>9875925</v>
      </c>
      <c r="C202" t="n">
        <v>22493470</v>
      </c>
      <c r="D202" t="n">
        <v>25850300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J202/K202*100/38.05/48</f>
        <v/>
      </c>
    </row>
    <row r="203" spans="1:12">
      <c r="A203" t="s">
        <v>23</v>
      </c>
      <c r="B203" t="n">
        <v>10738230</v>
      </c>
      <c r="C203" t="n">
        <v>22233950</v>
      </c>
      <c r="D203" t="n">
        <v>26212170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J203/K203*100/38.05/48</f>
        <v/>
      </c>
    </row>
    <row r="204" spans="1:12">
      <c r="A204" t="s">
        <v>24</v>
      </c>
      <c r="B204" t="n">
        <v>9734452</v>
      </c>
      <c r="C204" t="n">
        <v>26051410</v>
      </c>
      <c r="D204" t="n">
        <v>34676880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J204/K204*100/38.05/96</f>
        <v/>
      </c>
    </row>
    <row r="205" spans="1:12">
      <c r="A205" t="s">
        <v>25</v>
      </c>
      <c r="B205" t="n">
        <v>7868191</v>
      </c>
      <c r="C205" t="n">
        <v>20844020</v>
      </c>
      <c r="D205" t="n">
        <v>26370510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J205/K205*100/38.05/96</f>
        <v/>
      </c>
    </row>
    <row r="206" spans="1:12">
      <c r="A206" t="s">
        <v>26</v>
      </c>
      <c r="B206" t="n">
        <v>2734787</v>
      </c>
      <c r="C206" t="n">
        <v>8393411</v>
      </c>
      <c r="D206" t="n">
        <v>11297810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J206/K206*100/38.05/168</f>
        <v/>
      </c>
    </row>
    <row r="207" spans="1:12">
      <c r="A207" t="s">
        <v>27</v>
      </c>
      <c r="B207" t="n">
        <v>3006950</v>
      </c>
      <c r="C207" t="n">
        <v>8226507</v>
      </c>
      <c r="D207" t="n">
        <v>11096160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J207/K207*100/38.05/168</f>
        <v/>
      </c>
    </row>
    <row r="208" spans="1:12">
      <c r="A208" t="s"/>
    </row>
    <row r="209" spans="1:12">
      <c r="A209" t="s">
        <v>0</v>
      </c>
      <c r="B209" t="s">
        <v>1</v>
      </c>
      <c r="C209" t="s">
        <v>2</v>
      </c>
      <c r="D209" t="s">
        <v>3</v>
      </c>
    </row>
    <row r="210" spans="1:12">
      <c r="A210" t="s">
        <v>62</v>
      </c>
      <c r="B210" t="s">
        <v>45</v>
      </c>
      <c r="C210" t="s">
        <v>63</v>
      </c>
      <c r="D210" t="s">
        <v>64</v>
      </c>
    </row>
    <row r="211" spans="1:12">
      <c r="A211" t="s"/>
      <c r="B211" t="s">
        <v>8</v>
      </c>
      <c r="C211" t="s">
        <v>9</v>
      </c>
      <c r="D211" t="s">
        <v>10</v>
      </c>
      <c r="E211" t="s">
        <v>11</v>
      </c>
      <c r="F211" t="s">
        <v>8</v>
      </c>
      <c r="G211" t="s">
        <v>9</v>
      </c>
      <c r="H211" t="s">
        <v>10</v>
      </c>
      <c r="I211" t="s">
        <v>12</v>
      </c>
      <c r="J211" t="s">
        <v>13</v>
      </c>
      <c r="K211" t="s">
        <v>14</v>
      </c>
      <c r="L211" t="s">
        <v>15</v>
      </c>
    </row>
    <row r="212" spans="1:12">
      <c r="A212" t="s">
        <v>16</v>
      </c>
      <c r="B212" t="n">
        <v>7652131</v>
      </c>
      <c r="C212" t="n">
        <v>10404480</v>
      </c>
      <c r="D212" t="n">
        <v>7473740</v>
      </c>
      <c r="E212">
        <f>sum(B212:D212)</f>
        <v/>
      </c>
      <c r="F212">
        <f>B212/E212</f>
        <v/>
      </c>
      <c r="G212">
        <f>C212/E212</f>
        <v/>
      </c>
      <c r="H212">
        <f>D212/E212</f>
        <v/>
      </c>
      <c r="I212">
        <f>G212+H212*2</f>
        <v/>
      </c>
      <c r="J212">
        <f>average(I212:I213)</f>
        <v/>
      </c>
    </row>
    <row r="213" spans="1:12">
      <c r="A213" t="s">
        <v>17</v>
      </c>
      <c r="B213" t="n">
        <v>8515866</v>
      </c>
      <c r="C213" t="n">
        <v>12047280</v>
      </c>
      <c r="D213" t="n">
        <v>8429664</v>
      </c>
      <c r="E213">
        <f>sum(B213:D213)</f>
        <v/>
      </c>
      <c r="F213">
        <f>B213/E213</f>
        <v/>
      </c>
      <c r="G213">
        <f>C213/E213</f>
        <v/>
      </c>
      <c r="H213">
        <f>D213/E213</f>
        <v/>
      </c>
      <c r="I213">
        <f>G213+H213*2</f>
        <v/>
      </c>
    </row>
    <row r="214" spans="1:12">
      <c r="A214" t="s">
        <v>18</v>
      </c>
      <c r="B214" t="n">
        <v>6972696</v>
      </c>
      <c r="C214" t="n">
        <v>11068050</v>
      </c>
      <c r="D214" t="n">
        <v>8735114</v>
      </c>
      <c r="E214">
        <f>sum(B214:D214)</f>
        <v/>
      </c>
      <c r="F214">
        <f>B214/E214</f>
        <v/>
      </c>
      <c r="G214">
        <f>C214/E214</f>
        <v/>
      </c>
      <c r="H214">
        <f>D214/E214</f>
        <v/>
      </c>
      <c r="I214">
        <f>G214+H214*2</f>
        <v/>
      </c>
      <c r="J214">
        <f>I214-J212</f>
        <v/>
      </c>
      <c r="K214" t="n">
        <v>5</v>
      </c>
      <c r="L214">
        <f>J214/K214*100/24.63/8</f>
        <v/>
      </c>
    </row>
    <row r="215" spans="1:12">
      <c r="A215" t="s">
        <v>19</v>
      </c>
      <c r="B215" t="n">
        <v>8257381</v>
      </c>
      <c r="C215" t="n">
        <v>11611610</v>
      </c>
      <c r="D215" t="n">
        <v>9681686</v>
      </c>
      <c r="E215">
        <f>sum(B215:D215)</f>
        <v/>
      </c>
      <c r="F215">
        <f>B215/E215</f>
        <v/>
      </c>
      <c r="G215">
        <f>C215/E215</f>
        <v/>
      </c>
      <c r="H215">
        <f>D215/E215</f>
        <v/>
      </c>
      <c r="I215">
        <f>G215+H215*2</f>
        <v/>
      </c>
      <c r="J215">
        <f>I215-J212</f>
        <v/>
      </c>
      <c r="K215" t="n">
        <v>5</v>
      </c>
      <c r="L215">
        <f>J215/K215*100/24.63/8</f>
        <v/>
      </c>
    </row>
    <row r="216" spans="1:12">
      <c r="A216" t="s">
        <v>20</v>
      </c>
      <c r="B216" t="n">
        <v>7135809</v>
      </c>
      <c r="C216" t="n">
        <v>12082430</v>
      </c>
      <c r="D216" t="n">
        <v>10928670</v>
      </c>
      <c r="E216">
        <f>sum(B216:D216)</f>
        <v/>
      </c>
      <c r="F216">
        <f>B216/E216</f>
        <v/>
      </c>
      <c r="G216">
        <f>C216/E216</f>
        <v/>
      </c>
      <c r="H216">
        <f>D216/E216</f>
        <v/>
      </c>
      <c r="I216">
        <f>G216+H216*2</f>
        <v/>
      </c>
      <c r="J216">
        <f>I216-J212</f>
        <v/>
      </c>
      <c r="K216" t="n">
        <v>5</v>
      </c>
      <c r="L216">
        <f>J216/K216*100/24.63/24</f>
        <v/>
      </c>
    </row>
    <row r="217" spans="1:12">
      <c r="A217" t="s">
        <v>21</v>
      </c>
      <c r="B217" t="n">
        <v>7410309</v>
      </c>
      <c r="C217" t="n">
        <v>12175280</v>
      </c>
      <c r="D217" t="n">
        <v>10951940</v>
      </c>
      <c r="E217">
        <f>sum(B217:D217)</f>
        <v/>
      </c>
      <c r="F217">
        <f>B217/E217</f>
        <v/>
      </c>
      <c r="G217">
        <f>C217/E217</f>
        <v/>
      </c>
      <c r="H217">
        <f>D217/E217</f>
        <v/>
      </c>
      <c r="I217">
        <f>G217+H217*2</f>
        <v/>
      </c>
      <c r="J217">
        <f>I217-J212</f>
        <v/>
      </c>
      <c r="K217" t="n">
        <v>5</v>
      </c>
      <c r="L217">
        <f>J217/K217*100/24.63/24</f>
        <v/>
      </c>
    </row>
    <row r="218" spans="1:12">
      <c r="A218" t="s">
        <v>22</v>
      </c>
      <c r="B218" t="n">
        <v>4051580</v>
      </c>
      <c r="C218" t="n">
        <v>8590043</v>
      </c>
      <c r="D218" t="n">
        <v>8960997</v>
      </c>
      <c r="E218">
        <f>sum(B218:D218)</f>
        <v/>
      </c>
      <c r="F218">
        <f>B218/E218</f>
        <v/>
      </c>
      <c r="G218">
        <f>C218/E218</f>
        <v/>
      </c>
      <c r="H218">
        <f>D218/E218</f>
        <v/>
      </c>
      <c r="I218">
        <f>G218+H218*2</f>
        <v/>
      </c>
      <c r="J218">
        <f>I218-J212</f>
        <v/>
      </c>
      <c r="K218" t="n">
        <v>5</v>
      </c>
      <c r="L218">
        <f>J218/K218*100/24.63/48</f>
        <v/>
      </c>
    </row>
    <row r="219" spans="1:12">
      <c r="A219" t="s">
        <v>23</v>
      </c>
      <c r="B219" t="n">
        <v>4214125</v>
      </c>
      <c r="C219" t="n">
        <v>8389019</v>
      </c>
      <c r="D219" t="n">
        <v>8415072</v>
      </c>
      <c r="E219">
        <f>sum(B219:D219)</f>
        <v/>
      </c>
      <c r="F219">
        <f>B219/E219</f>
        <v/>
      </c>
      <c r="G219">
        <f>C219/E219</f>
        <v/>
      </c>
      <c r="H219">
        <f>D219/E219</f>
        <v/>
      </c>
      <c r="I219">
        <f>G219+H219*2</f>
        <v/>
      </c>
      <c r="J219">
        <f>I219-J212</f>
        <v/>
      </c>
      <c r="K219" t="n">
        <v>5</v>
      </c>
      <c r="L219">
        <f>J219/K219*100/24.63/48</f>
        <v/>
      </c>
    </row>
    <row r="220" spans="1:12">
      <c r="A220" t="s">
        <v>24</v>
      </c>
      <c r="B220" t="n">
        <v>5498614</v>
      </c>
      <c r="C220" t="n">
        <v>11729850</v>
      </c>
      <c r="D220" t="n">
        <v>13164280</v>
      </c>
      <c r="E220">
        <f>sum(B220:D220)</f>
        <v/>
      </c>
      <c r="F220">
        <f>B220/E220</f>
        <v/>
      </c>
      <c r="G220">
        <f>C220/E220</f>
        <v/>
      </c>
      <c r="H220">
        <f>D220/E220</f>
        <v/>
      </c>
      <c r="I220">
        <f>G220+H220*2</f>
        <v/>
      </c>
      <c r="J220">
        <f>I220-J212</f>
        <v/>
      </c>
      <c r="K220" t="n">
        <v>5</v>
      </c>
      <c r="L220">
        <f>J220/K220*100/24.63/96</f>
        <v/>
      </c>
    </row>
    <row r="221" spans="1:12">
      <c r="A221" t="s">
        <v>25</v>
      </c>
      <c r="B221" t="n">
        <v>4514285</v>
      </c>
      <c r="C221" t="n">
        <v>10320380</v>
      </c>
      <c r="D221" t="n">
        <v>11354100</v>
      </c>
      <c r="E221">
        <f>sum(B221:D221)</f>
        <v/>
      </c>
      <c r="F221">
        <f>B221/E221</f>
        <v/>
      </c>
      <c r="G221">
        <f>C221/E221</f>
        <v/>
      </c>
      <c r="H221">
        <f>D221/E221</f>
        <v/>
      </c>
      <c r="I221">
        <f>G221+H221*2</f>
        <v/>
      </c>
      <c r="J221">
        <f>I221-J212</f>
        <v/>
      </c>
      <c r="K221" t="n">
        <v>5</v>
      </c>
      <c r="L221">
        <f>J221/K221*100/24.63/96</f>
        <v/>
      </c>
    </row>
    <row r="222" spans="1:12">
      <c r="A222" t="s">
        <v>26</v>
      </c>
      <c r="B222" t="n">
        <v>5724642</v>
      </c>
      <c r="C222" t="n">
        <v>13718220</v>
      </c>
      <c r="D222" t="n">
        <v>15860070</v>
      </c>
      <c r="E222">
        <f>sum(B222:D222)</f>
        <v/>
      </c>
      <c r="F222">
        <f>B222/E222</f>
        <v/>
      </c>
      <c r="G222">
        <f>C222/E222</f>
        <v/>
      </c>
      <c r="H222">
        <f>D222/E222</f>
        <v/>
      </c>
      <c r="I222">
        <f>G222+H222*2</f>
        <v/>
      </c>
      <c r="J222">
        <f>I222-J212</f>
        <v/>
      </c>
      <c r="K222" t="n">
        <v>5</v>
      </c>
      <c r="L222">
        <f>J222/K222*100/24.63/168</f>
        <v/>
      </c>
    </row>
    <row r="223" spans="1:12">
      <c r="A223" t="s">
        <v>27</v>
      </c>
      <c r="B223" t="n">
        <v>5915283</v>
      </c>
      <c r="C223" t="n">
        <v>14680410</v>
      </c>
      <c r="D223" t="n">
        <v>16481440</v>
      </c>
      <c r="E223">
        <f>sum(B223:D223)</f>
        <v/>
      </c>
      <c r="F223">
        <f>B223/E223</f>
        <v/>
      </c>
      <c r="G223">
        <f>C223/E223</f>
        <v/>
      </c>
      <c r="H223">
        <f>D223/E223</f>
        <v/>
      </c>
      <c r="I223">
        <f>G223+H223*2</f>
        <v/>
      </c>
      <c r="J223">
        <f>I223-J212</f>
        <v/>
      </c>
      <c r="K223" t="n">
        <v>5</v>
      </c>
      <c r="L223">
        <f>J223/K223*100/24.63/168</f>
        <v/>
      </c>
    </row>
    <row r="224" spans="1:12">
      <c r="A224" t="s"/>
    </row>
    <row r="225" spans="1:12">
      <c r="A225" t="s">
        <v>0</v>
      </c>
      <c r="B225" t="s">
        <v>1</v>
      </c>
      <c r="C225" t="s">
        <v>2</v>
      </c>
      <c r="D225" t="s">
        <v>3</v>
      </c>
    </row>
    <row r="226" spans="1:12">
      <c r="A226" t="s">
        <v>65</v>
      </c>
      <c r="B226" t="s">
        <v>54</v>
      </c>
      <c r="C226" t="s">
        <v>66</v>
      </c>
      <c r="D226" t="s">
        <v>67</v>
      </c>
    </row>
    <row r="227" spans="1:12">
      <c r="A227" t="s"/>
      <c r="B227" t="s">
        <v>8</v>
      </c>
      <c r="C227" t="s">
        <v>9</v>
      </c>
      <c r="D227" t="s">
        <v>10</v>
      </c>
      <c r="E227" t="s">
        <v>11</v>
      </c>
      <c r="F227" t="s">
        <v>8</v>
      </c>
      <c r="G227" t="s">
        <v>9</v>
      </c>
      <c r="H227" t="s">
        <v>10</v>
      </c>
      <c r="I227" t="s">
        <v>12</v>
      </c>
      <c r="J227" t="s">
        <v>13</v>
      </c>
      <c r="K227" t="s">
        <v>14</v>
      </c>
      <c r="L227" t="s">
        <v>15</v>
      </c>
    </row>
    <row r="228" spans="1:12">
      <c r="A228" t="s">
        <v>16</v>
      </c>
      <c r="B228" t="n">
        <v>22834640</v>
      </c>
      <c r="C228" t="n">
        <v>30876820</v>
      </c>
      <c r="D228" t="n">
        <v>20861600</v>
      </c>
      <c r="E228">
        <f>sum(B228:D228)</f>
        <v/>
      </c>
      <c r="F228">
        <f>B228/E228</f>
        <v/>
      </c>
      <c r="G228">
        <f>C228/E228</f>
        <v/>
      </c>
      <c r="H228">
        <f>D228/E228</f>
        <v/>
      </c>
      <c r="I228">
        <f>G228+H228*2</f>
        <v/>
      </c>
      <c r="J228">
        <f>average(I228:I229)</f>
        <v/>
      </c>
    </row>
    <row r="229" spans="1:12">
      <c r="A229" t="s">
        <v>17</v>
      </c>
      <c r="B229" t="n">
        <v>23456810</v>
      </c>
      <c r="C229" t="n">
        <v>30908870</v>
      </c>
      <c r="D229" t="n">
        <v>21545360</v>
      </c>
      <c r="E229">
        <f>sum(B229:D229)</f>
        <v/>
      </c>
      <c r="F229">
        <f>B229/E229</f>
        <v/>
      </c>
      <c r="G229">
        <f>C229/E229</f>
        <v/>
      </c>
      <c r="H229">
        <f>D229/E229</f>
        <v/>
      </c>
      <c r="I229">
        <f>G229+H229*2</f>
        <v/>
      </c>
    </row>
    <row r="230" spans="1:12">
      <c r="A230" t="s">
        <v>18</v>
      </c>
      <c r="B230" t="n">
        <v>16248740</v>
      </c>
      <c r="C230" t="n">
        <v>24799700</v>
      </c>
      <c r="D230" t="n">
        <v>20790820</v>
      </c>
      <c r="E230">
        <f>sum(B230:D230)</f>
        <v/>
      </c>
      <c r="F230">
        <f>B230/E230</f>
        <v/>
      </c>
      <c r="G230">
        <f>C230/E230</f>
        <v/>
      </c>
      <c r="H230">
        <f>D230/E230</f>
        <v/>
      </c>
      <c r="I230">
        <f>G230+H230*2</f>
        <v/>
      </c>
      <c r="J230">
        <f>I230-J228</f>
        <v/>
      </c>
      <c r="K230" t="n">
        <v>5</v>
      </c>
      <c r="L230">
        <f>J230/K230*100/38.59/8</f>
        <v/>
      </c>
    </row>
    <row r="231" spans="1:12">
      <c r="A231" t="s">
        <v>19</v>
      </c>
      <c r="B231" t="n">
        <v>17833950</v>
      </c>
      <c r="C231" t="n">
        <v>25168140</v>
      </c>
      <c r="D231" t="n">
        <v>19812920</v>
      </c>
      <c r="E231">
        <f>sum(B231:D231)</f>
        <v/>
      </c>
      <c r="F231">
        <f>B231/E231</f>
        <v/>
      </c>
      <c r="G231">
        <f>C231/E231</f>
        <v/>
      </c>
      <c r="H231">
        <f>D231/E231</f>
        <v/>
      </c>
      <c r="I231">
        <f>G231+H231*2</f>
        <v/>
      </c>
      <c r="J231">
        <f>I231-J228</f>
        <v/>
      </c>
      <c r="K231" t="n">
        <v>5</v>
      </c>
      <c r="L231">
        <f>J231/K231*100/38.59/8</f>
        <v/>
      </c>
    </row>
    <row r="232" spans="1:12">
      <c r="A232" t="s">
        <v>20</v>
      </c>
      <c r="B232" t="n">
        <v>15854960</v>
      </c>
      <c r="C232" t="n">
        <v>27270650</v>
      </c>
      <c r="D232" t="n">
        <v>26027710</v>
      </c>
      <c r="E232">
        <f>sum(B232:D232)</f>
        <v/>
      </c>
      <c r="F232">
        <f>B232/E232</f>
        <v/>
      </c>
      <c r="G232">
        <f>C232/E232</f>
        <v/>
      </c>
      <c r="H232">
        <f>D232/E232</f>
        <v/>
      </c>
      <c r="I232">
        <f>G232+H232*2</f>
        <v/>
      </c>
      <c r="J232">
        <f>I232-J228</f>
        <v/>
      </c>
      <c r="K232" t="n">
        <v>5</v>
      </c>
      <c r="L232">
        <f>J232/K232*100/38.59/24</f>
        <v/>
      </c>
    </row>
    <row r="233" spans="1:12">
      <c r="A233" t="s">
        <v>21</v>
      </c>
      <c r="B233" t="n">
        <v>15927840</v>
      </c>
      <c r="C233" t="n">
        <v>27254140</v>
      </c>
      <c r="D233" t="n">
        <v>26793660</v>
      </c>
      <c r="E233">
        <f>sum(B233:D233)</f>
        <v/>
      </c>
      <c r="F233">
        <f>B233/E233</f>
        <v/>
      </c>
      <c r="G233">
        <f>C233/E233</f>
        <v/>
      </c>
      <c r="H233">
        <f>D233/E233</f>
        <v/>
      </c>
      <c r="I233">
        <f>G233+H233*2</f>
        <v/>
      </c>
      <c r="J233">
        <f>I233-J228</f>
        <v/>
      </c>
      <c r="K233" t="n">
        <v>5</v>
      </c>
      <c r="L233">
        <f>J233/K233*100/38.59/24</f>
        <v/>
      </c>
    </row>
    <row r="234" spans="1:12">
      <c r="A234" t="s">
        <v>22</v>
      </c>
      <c r="B234" t="n">
        <v>7200213</v>
      </c>
      <c r="C234" t="n">
        <v>15739230</v>
      </c>
      <c r="D234" t="n">
        <v>19597790</v>
      </c>
      <c r="E234">
        <f>sum(B234:D234)</f>
        <v/>
      </c>
      <c r="F234">
        <f>B234/E234</f>
        <v/>
      </c>
      <c r="G234">
        <f>C234/E234</f>
        <v/>
      </c>
      <c r="H234">
        <f>D234/E234</f>
        <v/>
      </c>
      <c r="I234">
        <f>G234+H234*2</f>
        <v/>
      </c>
      <c r="J234">
        <f>I234-J228</f>
        <v/>
      </c>
      <c r="K234" t="n">
        <v>5</v>
      </c>
      <c r="L234">
        <f>J234/K234*100/38.59/48</f>
        <v/>
      </c>
    </row>
    <row r="235" spans="1:12">
      <c r="A235" t="s">
        <v>23</v>
      </c>
      <c r="B235" t="n">
        <v>7538634</v>
      </c>
      <c r="C235" t="n">
        <v>18087670</v>
      </c>
      <c r="D235" t="n">
        <v>21203980</v>
      </c>
      <c r="E235">
        <f>sum(B235:D235)</f>
        <v/>
      </c>
      <c r="F235">
        <f>B235/E235</f>
        <v/>
      </c>
      <c r="G235">
        <f>C235/E235</f>
        <v/>
      </c>
      <c r="H235">
        <f>D235/E235</f>
        <v/>
      </c>
      <c r="I235">
        <f>G235+H235*2</f>
        <v/>
      </c>
      <c r="J235">
        <f>I235-J228</f>
        <v/>
      </c>
      <c r="K235" t="n">
        <v>5</v>
      </c>
      <c r="L235">
        <f>J235/K235*100/38.59/48</f>
        <v/>
      </c>
    </row>
    <row r="236" spans="1:12">
      <c r="A236" t="s">
        <v>24</v>
      </c>
      <c r="B236" t="n">
        <v>8428779</v>
      </c>
      <c r="C236" t="n">
        <v>22179050</v>
      </c>
      <c r="D236" t="n">
        <v>30901040</v>
      </c>
      <c r="E236">
        <f>sum(B236:D236)</f>
        <v/>
      </c>
      <c r="F236">
        <f>B236/E236</f>
        <v/>
      </c>
      <c r="G236">
        <f>C236/E236</f>
        <v/>
      </c>
      <c r="H236">
        <f>D236/E236</f>
        <v/>
      </c>
      <c r="I236">
        <f>G236+H236*2</f>
        <v/>
      </c>
      <c r="J236">
        <f>I236-J228</f>
        <v/>
      </c>
      <c r="K236" t="n">
        <v>5</v>
      </c>
      <c r="L236">
        <f>J236/K236*100/38.59/96</f>
        <v/>
      </c>
    </row>
    <row r="237" spans="1:12">
      <c r="A237" t="s">
        <v>25</v>
      </c>
      <c r="B237" t="n">
        <v>8417060</v>
      </c>
      <c r="C237" t="n">
        <v>21203540</v>
      </c>
      <c r="D237" t="n">
        <v>28923690</v>
      </c>
      <c r="E237">
        <f>sum(B237:D237)</f>
        <v/>
      </c>
      <c r="F237">
        <f>B237/E237</f>
        <v/>
      </c>
      <c r="G237">
        <f>C237/E237</f>
        <v/>
      </c>
      <c r="H237">
        <f>D237/E237</f>
        <v/>
      </c>
      <c r="I237">
        <f>G237+H237*2</f>
        <v/>
      </c>
      <c r="J237">
        <f>I237-J228</f>
        <v/>
      </c>
      <c r="K237" t="n">
        <v>5</v>
      </c>
      <c r="L237">
        <f>J237/K237*100/38.59/96</f>
        <v/>
      </c>
    </row>
    <row r="238" spans="1:12">
      <c r="A238" t="s">
        <v>26</v>
      </c>
      <c r="B238" t="n">
        <v>7511949</v>
      </c>
      <c r="C238" t="n">
        <v>21304670</v>
      </c>
      <c r="D238" t="n">
        <v>30124810</v>
      </c>
      <c r="E238">
        <f>sum(B238:D238)</f>
        <v/>
      </c>
      <c r="F238">
        <f>B238/E238</f>
        <v/>
      </c>
      <c r="G238">
        <f>C238/E238</f>
        <v/>
      </c>
      <c r="H238">
        <f>D238/E238</f>
        <v/>
      </c>
      <c r="I238">
        <f>G238+H238*2</f>
        <v/>
      </c>
      <c r="J238">
        <f>I238-J228</f>
        <v/>
      </c>
      <c r="K238" t="n">
        <v>5</v>
      </c>
      <c r="L238">
        <f>J238/K238*100/38.59/168</f>
        <v/>
      </c>
    </row>
    <row r="239" spans="1:12">
      <c r="A239" t="s">
        <v>27</v>
      </c>
      <c r="B239" t="n">
        <v>7437989</v>
      </c>
      <c r="C239" t="n">
        <v>21334460</v>
      </c>
      <c r="D239" t="n">
        <v>30365590</v>
      </c>
      <c r="E239">
        <f>sum(B239:D239)</f>
        <v/>
      </c>
      <c r="F239">
        <f>B239/E239</f>
        <v/>
      </c>
      <c r="G239">
        <f>C239/E239</f>
        <v/>
      </c>
      <c r="H239">
        <f>D239/E239</f>
        <v/>
      </c>
      <c r="I239">
        <f>G239+H239*2</f>
        <v/>
      </c>
      <c r="J239">
        <f>I239-J228</f>
        <v/>
      </c>
      <c r="K239" t="n">
        <v>5</v>
      </c>
      <c r="L239">
        <f>J239/K239*100/38.59/168</f>
        <v/>
      </c>
    </row>
    <row r="240" spans="1:12">
      <c r="A240" t="s"/>
    </row>
    <row r="241" spans="1:12">
      <c r="A241" t="s">
        <v>0</v>
      </c>
      <c r="B241" t="s">
        <v>1</v>
      </c>
      <c r="C241" t="s">
        <v>2</v>
      </c>
      <c r="D241" t="s">
        <v>3</v>
      </c>
    </row>
    <row r="242" spans="1:12">
      <c r="A242" t="s">
        <v>68</v>
      </c>
      <c r="B242" t="s">
        <v>45</v>
      </c>
      <c r="C242" t="s">
        <v>69</v>
      </c>
      <c r="D242" t="s">
        <v>70</v>
      </c>
    </row>
    <row r="243" spans="1:12">
      <c r="A243" t="s"/>
      <c r="B243" t="s">
        <v>8</v>
      </c>
      <c r="C243" t="s">
        <v>9</v>
      </c>
      <c r="D243" t="s">
        <v>10</v>
      </c>
      <c r="E243" t="s">
        <v>11</v>
      </c>
      <c r="F243" t="s">
        <v>8</v>
      </c>
      <c r="G243" t="s">
        <v>9</v>
      </c>
      <c r="H243" t="s">
        <v>10</v>
      </c>
      <c r="I243" t="s">
        <v>12</v>
      </c>
      <c r="J243" t="s">
        <v>13</v>
      </c>
      <c r="K243" t="s">
        <v>14</v>
      </c>
      <c r="L243" t="s">
        <v>15</v>
      </c>
    </row>
    <row r="244" spans="1:12">
      <c r="A244" t="s">
        <v>16</v>
      </c>
      <c r="B244" t="n">
        <v>10944960</v>
      </c>
      <c r="C244" t="n">
        <v>16506550</v>
      </c>
      <c r="D244" t="n">
        <v>12800640</v>
      </c>
      <c r="E244">
        <f>sum(B244:D244)</f>
        <v/>
      </c>
      <c r="F244">
        <f>B244/E244</f>
        <v/>
      </c>
      <c r="G244">
        <f>C244/E244</f>
        <v/>
      </c>
      <c r="H244">
        <f>D244/E244</f>
        <v/>
      </c>
      <c r="I244">
        <f>G244+H244*2</f>
        <v/>
      </c>
      <c r="J244">
        <f>average(I244:I245)</f>
        <v/>
      </c>
    </row>
    <row r="245" spans="1:12">
      <c r="A245" t="s">
        <v>17</v>
      </c>
      <c r="B245" t="n">
        <v>10623650</v>
      </c>
      <c r="C245" t="n">
        <v>16678890</v>
      </c>
      <c r="D245" t="n">
        <v>12819040</v>
      </c>
      <c r="E245">
        <f>sum(B245:D245)</f>
        <v/>
      </c>
      <c r="F245">
        <f>B245/E245</f>
        <v/>
      </c>
      <c r="G245">
        <f>C245/E245</f>
        <v/>
      </c>
      <c r="H245">
        <f>D245/E245</f>
        <v/>
      </c>
      <c r="I245">
        <f>G245+H245*2</f>
        <v/>
      </c>
    </row>
    <row r="246" spans="1:12">
      <c r="A246" t="s">
        <v>18</v>
      </c>
      <c r="B246" t="n">
        <v>11263540</v>
      </c>
      <c r="C246" t="n">
        <v>19493400</v>
      </c>
      <c r="D246" t="n">
        <v>17512110</v>
      </c>
      <c r="E246">
        <f>sum(B246:D246)</f>
        <v/>
      </c>
      <c r="F246">
        <f>B246/E246</f>
        <v/>
      </c>
      <c r="G246">
        <f>C246/E246</f>
        <v/>
      </c>
      <c r="H246">
        <f>D246/E246</f>
        <v/>
      </c>
      <c r="I246">
        <f>G246+H246*2</f>
        <v/>
      </c>
      <c r="J246">
        <f>I246-J244</f>
        <v/>
      </c>
      <c r="K246" t="n">
        <v>5</v>
      </c>
      <c r="L246">
        <f>J246/K246*100/42.70/8</f>
        <v/>
      </c>
    </row>
    <row r="247" spans="1:12">
      <c r="A247" t="s">
        <v>19</v>
      </c>
      <c r="B247" t="n">
        <v>9906476</v>
      </c>
      <c r="C247" t="n">
        <v>17134870</v>
      </c>
      <c r="D247" t="n">
        <v>14883440</v>
      </c>
      <c r="E247">
        <f>sum(B247:D247)</f>
        <v/>
      </c>
      <c r="F247">
        <f>B247/E247</f>
        <v/>
      </c>
      <c r="G247">
        <f>C247/E247</f>
        <v/>
      </c>
      <c r="H247">
        <f>D247/E247</f>
        <v/>
      </c>
      <c r="I247">
        <f>G247+H247*2</f>
        <v/>
      </c>
      <c r="J247">
        <f>I247-J244</f>
        <v/>
      </c>
      <c r="K247" t="n">
        <v>5</v>
      </c>
      <c r="L247">
        <f>J247/K247*100/42.70/8</f>
        <v/>
      </c>
    </row>
    <row r="248" spans="1:12">
      <c r="A248" t="s">
        <v>20</v>
      </c>
      <c r="B248" t="n">
        <v>5123836</v>
      </c>
      <c r="C248" t="n">
        <v>9903762</v>
      </c>
      <c r="D248" t="n">
        <v>10508150</v>
      </c>
      <c r="E248">
        <f>sum(B248:D248)</f>
        <v/>
      </c>
      <c r="F248">
        <f>B248/E248</f>
        <v/>
      </c>
      <c r="G248">
        <f>C248/E248</f>
        <v/>
      </c>
      <c r="H248">
        <f>D248/E248</f>
        <v/>
      </c>
      <c r="I248">
        <f>G248+H248*2</f>
        <v/>
      </c>
      <c r="J248">
        <f>I248-J244</f>
        <v/>
      </c>
      <c r="K248" t="n">
        <v>5</v>
      </c>
      <c r="L248">
        <f>J248/K248*100/42.70/24</f>
        <v/>
      </c>
    </row>
    <row r="249" spans="1:12">
      <c r="A249" t="s">
        <v>21</v>
      </c>
      <c r="B249" t="n">
        <v>4962944</v>
      </c>
      <c r="C249" t="n">
        <v>9663230</v>
      </c>
      <c r="D249" t="n">
        <v>9852386</v>
      </c>
      <c r="E249">
        <f>sum(B249:D249)</f>
        <v/>
      </c>
      <c r="F249">
        <f>B249/E249</f>
        <v/>
      </c>
      <c r="G249">
        <f>C249/E249</f>
        <v/>
      </c>
      <c r="H249">
        <f>D249/E249</f>
        <v/>
      </c>
      <c r="I249">
        <f>G249+H249*2</f>
        <v/>
      </c>
      <c r="J249">
        <f>I249-J244</f>
        <v/>
      </c>
      <c r="K249" t="n">
        <v>5</v>
      </c>
      <c r="L249">
        <f>J249/K249*100/42.70/24</f>
        <v/>
      </c>
    </row>
    <row r="250" spans="1:12">
      <c r="A250" t="s">
        <v>22</v>
      </c>
      <c r="B250" t="n">
        <v>5282989</v>
      </c>
      <c r="C250" t="n">
        <v>13521700</v>
      </c>
      <c r="D250" t="n">
        <v>16474950</v>
      </c>
      <c r="E250">
        <f>sum(B250:D250)</f>
        <v/>
      </c>
      <c r="F250">
        <f>B250/E250</f>
        <v/>
      </c>
      <c r="G250">
        <f>C250/E250</f>
        <v/>
      </c>
      <c r="H250">
        <f>D250/E250</f>
        <v/>
      </c>
      <c r="I250">
        <f>G250+H250*2</f>
        <v/>
      </c>
      <c r="J250">
        <f>I250-J244</f>
        <v/>
      </c>
      <c r="K250" t="n">
        <v>5</v>
      </c>
      <c r="L250">
        <f>J250/K250*100/42.70/48</f>
        <v/>
      </c>
    </row>
    <row r="251" spans="1:12">
      <c r="A251" t="s">
        <v>23</v>
      </c>
      <c r="B251" t="n">
        <v>3945794</v>
      </c>
      <c r="C251" t="n">
        <v>9932271</v>
      </c>
      <c r="D251" t="n">
        <v>12207420</v>
      </c>
      <c r="E251">
        <f>sum(B251:D251)</f>
        <v/>
      </c>
      <c r="F251">
        <f>B251/E251</f>
        <v/>
      </c>
      <c r="G251">
        <f>C251/E251</f>
        <v/>
      </c>
      <c r="H251">
        <f>D251/E251</f>
        <v/>
      </c>
      <c r="I251">
        <f>G251+H251*2</f>
        <v/>
      </c>
      <c r="J251">
        <f>I251-J244</f>
        <v/>
      </c>
      <c r="K251" t="n">
        <v>5</v>
      </c>
      <c r="L251">
        <f>J251/K251*100/42.70/48</f>
        <v/>
      </c>
    </row>
    <row r="252" spans="1:12">
      <c r="A252" t="s">
        <v>24</v>
      </c>
      <c r="B252" t="n">
        <v>2141764</v>
      </c>
      <c r="C252" t="n">
        <v>6112898</v>
      </c>
      <c r="D252" t="n">
        <v>9577700</v>
      </c>
      <c r="E252">
        <f>sum(B252:D252)</f>
        <v/>
      </c>
      <c r="F252">
        <f>B252/E252</f>
        <v/>
      </c>
      <c r="G252">
        <f>C252/E252</f>
        <v/>
      </c>
      <c r="H252">
        <f>D252/E252</f>
        <v/>
      </c>
      <c r="I252">
        <f>G252+H252*2</f>
        <v/>
      </c>
      <c r="J252">
        <f>I252-J244</f>
        <v/>
      </c>
      <c r="K252" t="n">
        <v>5</v>
      </c>
      <c r="L252">
        <f>J252/K252*100/42.70/96</f>
        <v/>
      </c>
    </row>
    <row r="253" spans="1:12">
      <c r="A253" t="s">
        <v>25</v>
      </c>
      <c r="B253" t="n">
        <v>2637439</v>
      </c>
      <c r="C253" t="n">
        <v>7760350</v>
      </c>
      <c r="D253" t="n">
        <v>11145610</v>
      </c>
      <c r="E253">
        <f>sum(B253:D253)</f>
        <v/>
      </c>
      <c r="F253">
        <f>B253/E253</f>
        <v/>
      </c>
      <c r="G253">
        <f>C253/E253</f>
        <v/>
      </c>
      <c r="H253">
        <f>D253/E253</f>
        <v/>
      </c>
      <c r="I253">
        <f>G253+H253*2</f>
        <v/>
      </c>
      <c r="J253">
        <f>I253-J244</f>
        <v/>
      </c>
      <c r="K253" t="n">
        <v>5</v>
      </c>
      <c r="L253">
        <f>J253/K253*100/42.70/96</f>
        <v/>
      </c>
    </row>
    <row r="254" spans="1:12">
      <c r="A254" t="s">
        <v>26</v>
      </c>
      <c r="B254" t="n">
        <v>2155417</v>
      </c>
      <c r="C254" t="n">
        <v>6628665</v>
      </c>
      <c r="D254" t="n">
        <v>9965361</v>
      </c>
      <c r="E254">
        <f>sum(B254:D254)</f>
        <v/>
      </c>
      <c r="F254">
        <f>B254/E254</f>
        <v/>
      </c>
      <c r="G254">
        <f>C254/E254</f>
        <v/>
      </c>
      <c r="H254">
        <f>D254/E254</f>
        <v/>
      </c>
      <c r="I254">
        <f>G254+H254*2</f>
        <v/>
      </c>
      <c r="J254">
        <f>I254-J244</f>
        <v/>
      </c>
      <c r="K254" t="n">
        <v>5</v>
      </c>
      <c r="L254">
        <f>J254/K254*100/42.70/168</f>
        <v/>
      </c>
    </row>
    <row r="255" spans="1:12">
      <c r="A255" t="s">
        <v>27</v>
      </c>
      <c r="B255" t="n">
        <v>2014461</v>
      </c>
      <c r="C255" t="n">
        <v>7102541</v>
      </c>
      <c r="D255" t="n">
        <v>9876521</v>
      </c>
      <c r="E255">
        <f>sum(B255:D255)</f>
        <v/>
      </c>
      <c r="F255">
        <f>B255/E255</f>
        <v/>
      </c>
      <c r="G255">
        <f>C255/E255</f>
        <v/>
      </c>
      <c r="H255">
        <f>D255/E255</f>
        <v/>
      </c>
      <c r="I255">
        <f>G255+H255*2</f>
        <v/>
      </c>
      <c r="J255">
        <f>I255-J244</f>
        <v/>
      </c>
      <c r="K255" t="n">
        <v>5</v>
      </c>
      <c r="L255">
        <f>J255/K255*100/42.70/168</f>
        <v/>
      </c>
    </row>
    <row r="256" spans="1:12">
      <c r="A256" t="s"/>
    </row>
    <row r="257" spans="1:12">
      <c r="A257" t="s">
        <v>0</v>
      </c>
      <c r="B257" t="s">
        <v>1</v>
      </c>
      <c r="C257" t="s">
        <v>2</v>
      </c>
      <c r="D257" t="s">
        <v>3</v>
      </c>
    </row>
    <row r="258" spans="1:12">
      <c r="A258" t="s">
        <v>71</v>
      </c>
      <c r="B258" t="s">
        <v>54</v>
      </c>
      <c r="C258" t="s">
        <v>72</v>
      </c>
      <c r="D258" t="s">
        <v>73</v>
      </c>
    </row>
    <row r="259" spans="1:12">
      <c r="A259" t="s"/>
      <c r="B259" t="s">
        <v>8</v>
      </c>
      <c r="C259" t="s">
        <v>9</v>
      </c>
      <c r="D259" t="s">
        <v>10</v>
      </c>
      <c r="E259" t="s">
        <v>11</v>
      </c>
      <c r="F259" t="s">
        <v>8</v>
      </c>
      <c r="G259" t="s">
        <v>9</v>
      </c>
      <c r="H259" t="s">
        <v>10</v>
      </c>
      <c r="I259" t="s">
        <v>12</v>
      </c>
      <c r="J259" t="s">
        <v>13</v>
      </c>
      <c r="K259" t="s">
        <v>14</v>
      </c>
      <c r="L259" t="s">
        <v>15</v>
      </c>
    </row>
    <row r="260" spans="1:12">
      <c r="A260" t="s">
        <v>16</v>
      </c>
      <c r="B260" t="n">
        <v>19572820</v>
      </c>
      <c r="C260" t="n">
        <v>30464260</v>
      </c>
      <c r="D260" t="n">
        <v>26040050</v>
      </c>
      <c r="E260">
        <f>sum(B260:D260)</f>
        <v/>
      </c>
      <c r="F260">
        <f>B260/E260</f>
        <v/>
      </c>
      <c r="G260">
        <f>C260/E260</f>
        <v/>
      </c>
      <c r="H260">
        <f>D260/E260</f>
        <v/>
      </c>
      <c r="I260">
        <f>G260+H260*2</f>
        <v/>
      </c>
      <c r="J260">
        <f>average(I260:I261)</f>
        <v/>
      </c>
    </row>
    <row r="261" spans="1:12">
      <c r="A261" t="s">
        <v>17</v>
      </c>
      <c r="B261" t="n">
        <v>20983460</v>
      </c>
      <c r="C261" t="n">
        <v>33796990</v>
      </c>
      <c r="D261" t="n">
        <v>28120240</v>
      </c>
      <c r="E261">
        <f>sum(B261:D261)</f>
        <v/>
      </c>
      <c r="F261">
        <f>B261/E261</f>
        <v/>
      </c>
      <c r="G261">
        <f>C261/E261</f>
        <v/>
      </c>
      <c r="H261">
        <f>D261/E261</f>
        <v/>
      </c>
      <c r="I261">
        <f>G261+H261*2</f>
        <v/>
      </c>
    </row>
    <row r="262" spans="1:12">
      <c r="A262" t="s">
        <v>18</v>
      </c>
      <c r="B262" t="n">
        <v>14393060</v>
      </c>
      <c r="C262" t="n">
        <v>26651770</v>
      </c>
      <c r="D262" t="n">
        <v>25880940</v>
      </c>
      <c r="E262">
        <f>sum(B262:D262)</f>
        <v/>
      </c>
      <c r="F262">
        <f>B262/E262</f>
        <v/>
      </c>
      <c r="G262">
        <f>C262/E262</f>
        <v/>
      </c>
      <c r="H262">
        <f>D262/E262</f>
        <v/>
      </c>
      <c r="I262">
        <f>G262+H262*2</f>
        <v/>
      </c>
      <c r="J262">
        <f>I262-J260</f>
        <v/>
      </c>
      <c r="K262" t="n">
        <v>5</v>
      </c>
      <c r="L262">
        <f>J262/K262*100/41.03/8</f>
        <v/>
      </c>
    </row>
    <row r="263" spans="1:12">
      <c r="A263" t="s">
        <v>19</v>
      </c>
      <c r="B263" t="n">
        <v>15359580</v>
      </c>
      <c r="C263" t="n">
        <v>26950680</v>
      </c>
      <c r="D263" t="n">
        <v>26250690</v>
      </c>
      <c r="E263">
        <f>sum(B263:D263)</f>
        <v/>
      </c>
      <c r="F263">
        <f>B263/E263</f>
        <v/>
      </c>
      <c r="G263">
        <f>C263/E263</f>
        <v/>
      </c>
      <c r="H263">
        <f>D263/E263</f>
        <v/>
      </c>
      <c r="I263">
        <f>G263+H263*2</f>
        <v/>
      </c>
      <c r="J263">
        <f>I263-J260</f>
        <v/>
      </c>
      <c r="K263" t="n">
        <v>5</v>
      </c>
      <c r="L263">
        <f>J263/K263*100/41.03/8</f>
        <v/>
      </c>
    </row>
    <row r="264" spans="1:12">
      <c r="A264" t="s">
        <v>20</v>
      </c>
      <c r="B264" t="n">
        <v>11633160</v>
      </c>
      <c r="C264" t="n">
        <v>23311120</v>
      </c>
      <c r="D264" t="n">
        <v>27450580</v>
      </c>
      <c r="E264">
        <f>sum(B264:D264)</f>
        <v/>
      </c>
      <c r="F264">
        <f>B264/E264</f>
        <v/>
      </c>
      <c r="G264">
        <f>C264/E264</f>
        <v/>
      </c>
      <c r="H264">
        <f>D264/E264</f>
        <v/>
      </c>
      <c r="I264">
        <f>G264+H264*2</f>
        <v/>
      </c>
      <c r="J264">
        <f>I264-J260</f>
        <v/>
      </c>
      <c r="K264" t="n">
        <v>5</v>
      </c>
      <c r="L264">
        <f>J264/K264*100/41.03/24</f>
        <v/>
      </c>
    </row>
    <row r="265" spans="1:12">
      <c r="A265" t="s">
        <v>21</v>
      </c>
      <c r="B265" t="n">
        <v>13130450</v>
      </c>
      <c r="C265" t="n">
        <v>26408220</v>
      </c>
      <c r="D265" t="n">
        <v>31260290</v>
      </c>
      <c r="E265">
        <f>sum(B265:D265)</f>
        <v/>
      </c>
      <c r="F265">
        <f>B265/E265</f>
        <v/>
      </c>
      <c r="G265">
        <f>C265/E265</f>
        <v/>
      </c>
      <c r="H265">
        <f>D265/E265</f>
        <v/>
      </c>
      <c r="I265">
        <f>G265+H265*2</f>
        <v/>
      </c>
      <c r="J265">
        <f>I265-J260</f>
        <v/>
      </c>
      <c r="K265" t="n">
        <v>5</v>
      </c>
      <c r="L265">
        <f>J265/K265*100/41.03/24</f>
        <v/>
      </c>
    </row>
    <row r="266" spans="1:12">
      <c r="A266" t="s">
        <v>22</v>
      </c>
      <c r="B266" t="n">
        <v>4764008</v>
      </c>
      <c r="C266" t="n">
        <v>11985780</v>
      </c>
      <c r="D266" t="n">
        <v>16094440</v>
      </c>
      <c r="E266">
        <f>sum(B266:D266)</f>
        <v/>
      </c>
      <c r="F266">
        <f>B266/E266</f>
        <v/>
      </c>
      <c r="G266">
        <f>C266/E266</f>
        <v/>
      </c>
      <c r="H266">
        <f>D266/E266</f>
        <v/>
      </c>
      <c r="I266">
        <f>G266+H266*2</f>
        <v/>
      </c>
      <c r="J266">
        <f>I266-J260</f>
        <v/>
      </c>
      <c r="K266" t="n">
        <v>5</v>
      </c>
      <c r="L266">
        <f>J266/K266*100/41.03/48</f>
        <v/>
      </c>
    </row>
    <row r="267" spans="1:12">
      <c r="A267" t="s">
        <v>23</v>
      </c>
      <c r="B267" t="n">
        <v>5842607</v>
      </c>
      <c r="C267" t="n">
        <v>14592310</v>
      </c>
      <c r="D267" t="n">
        <v>19704310</v>
      </c>
      <c r="E267">
        <f>sum(B267:D267)</f>
        <v/>
      </c>
      <c r="F267">
        <f>B267/E267</f>
        <v/>
      </c>
      <c r="G267">
        <f>C267/E267</f>
        <v/>
      </c>
      <c r="H267">
        <f>D267/E267</f>
        <v/>
      </c>
      <c r="I267">
        <f>G267+H267*2</f>
        <v/>
      </c>
      <c r="J267">
        <f>I267-J260</f>
        <v/>
      </c>
      <c r="K267" t="n">
        <v>5</v>
      </c>
      <c r="L267">
        <f>J267/K267*100/41.03/48</f>
        <v/>
      </c>
    </row>
    <row r="268" spans="1:12">
      <c r="A268" t="s">
        <v>24</v>
      </c>
      <c r="B268" t="n">
        <v>6006825</v>
      </c>
      <c r="C268" t="n">
        <v>17677670</v>
      </c>
      <c r="D268" t="n">
        <v>26098090</v>
      </c>
      <c r="E268">
        <f>sum(B268:D268)</f>
        <v/>
      </c>
      <c r="F268">
        <f>B268/E268</f>
        <v/>
      </c>
      <c r="G268">
        <f>C268/E268</f>
        <v/>
      </c>
      <c r="H268">
        <f>D268/E268</f>
        <v/>
      </c>
      <c r="I268">
        <f>G268+H268*2</f>
        <v/>
      </c>
      <c r="J268">
        <f>I268-J260</f>
        <v/>
      </c>
      <c r="K268" t="n">
        <v>5</v>
      </c>
      <c r="L268">
        <f>J268/K268*100/41.03/96</f>
        <v/>
      </c>
    </row>
    <row r="269" spans="1:12">
      <c r="A269" t="s">
        <v>25</v>
      </c>
      <c r="B269" t="n">
        <v>6416854</v>
      </c>
      <c r="C269" t="n">
        <v>18789260</v>
      </c>
      <c r="D269" t="n">
        <v>28924320</v>
      </c>
      <c r="E269">
        <f>sum(B269:D269)</f>
        <v/>
      </c>
      <c r="F269">
        <f>B269/E269</f>
        <v/>
      </c>
      <c r="G269">
        <f>C269/E269</f>
        <v/>
      </c>
      <c r="H269">
        <f>D269/E269</f>
        <v/>
      </c>
      <c r="I269">
        <f>G269+H269*2</f>
        <v/>
      </c>
      <c r="J269">
        <f>I269-J260</f>
        <v/>
      </c>
      <c r="K269" t="n">
        <v>5</v>
      </c>
      <c r="L269">
        <f>J269/K269*100/41.03/96</f>
        <v/>
      </c>
    </row>
    <row r="270" spans="1:12">
      <c r="A270" t="s">
        <v>26</v>
      </c>
      <c r="B270" t="n">
        <v>5861150</v>
      </c>
      <c r="C270" t="n">
        <v>19123490</v>
      </c>
      <c r="D270" t="n">
        <v>30873690</v>
      </c>
      <c r="E270">
        <f>sum(B270:D270)</f>
        <v/>
      </c>
      <c r="F270">
        <f>B270/E270</f>
        <v/>
      </c>
      <c r="G270">
        <f>C270/E270</f>
        <v/>
      </c>
      <c r="H270">
        <f>D270/E270</f>
        <v/>
      </c>
      <c r="I270">
        <f>G270+H270*2</f>
        <v/>
      </c>
      <c r="J270">
        <f>I270-J260</f>
        <v/>
      </c>
      <c r="K270" t="n">
        <v>5</v>
      </c>
      <c r="L270">
        <f>J270/K270*100/41.03/168</f>
        <v/>
      </c>
    </row>
    <row r="271" spans="1:12">
      <c r="A271" t="s">
        <v>27</v>
      </c>
      <c r="B271" t="n">
        <v>5472985</v>
      </c>
      <c r="C271" t="n">
        <v>17313130</v>
      </c>
      <c r="D271" t="n">
        <v>27036690</v>
      </c>
      <c r="E271">
        <f>sum(B271:D271)</f>
        <v/>
      </c>
      <c r="F271">
        <f>B271/E271</f>
        <v/>
      </c>
      <c r="G271">
        <f>C271/E271</f>
        <v/>
      </c>
      <c r="H271">
        <f>D271/E271</f>
        <v/>
      </c>
      <c r="I271">
        <f>G271+H271*2</f>
        <v/>
      </c>
      <c r="J271">
        <f>I271-J260</f>
        <v/>
      </c>
      <c r="K271" t="n">
        <v>5</v>
      </c>
      <c r="L271">
        <f>J271/K271*100/41.03/168</f>
        <v/>
      </c>
    </row>
    <row r="272" spans="1:12">
      <c r="A272" t="s"/>
    </row>
    <row r="273" spans="1:12">
      <c r="A273" t="s">
        <v>0</v>
      </c>
      <c r="B273" t="s">
        <v>1</v>
      </c>
      <c r="C273" t="s">
        <v>2</v>
      </c>
      <c r="D273" t="s">
        <v>3</v>
      </c>
    </row>
    <row r="274" spans="1:12">
      <c r="A274" t="s">
        <v>74</v>
      </c>
      <c r="B274" t="s">
        <v>5</v>
      </c>
      <c r="C274" t="s">
        <v>75</v>
      </c>
      <c r="D274" t="s">
        <v>76</v>
      </c>
    </row>
    <row r="275" spans="1:12">
      <c r="A275" t="s"/>
      <c r="B275" t="s">
        <v>8</v>
      </c>
      <c r="C275" t="s">
        <v>9</v>
      </c>
      <c r="D275" t="s">
        <v>10</v>
      </c>
      <c r="E275" t="s">
        <v>11</v>
      </c>
      <c r="F275" t="s">
        <v>8</v>
      </c>
      <c r="G275" t="s">
        <v>9</v>
      </c>
      <c r="H275" t="s">
        <v>10</v>
      </c>
      <c r="I275" t="s">
        <v>12</v>
      </c>
      <c r="J275" t="s">
        <v>13</v>
      </c>
      <c r="K275" t="s">
        <v>14</v>
      </c>
      <c r="L275" t="s">
        <v>15</v>
      </c>
    </row>
    <row r="276" spans="1:12">
      <c r="A276" t="s">
        <v>16</v>
      </c>
      <c r="B276" t="n">
        <v>114408000</v>
      </c>
      <c r="C276" t="n">
        <v>66438810</v>
      </c>
      <c r="D276" t="n">
        <v>21588400</v>
      </c>
      <c r="E276">
        <f>sum(B276:D276)</f>
        <v/>
      </c>
      <c r="F276">
        <f>B276/E276</f>
        <v/>
      </c>
      <c r="G276">
        <f>C276/E276</f>
        <v/>
      </c>
      <c r="H276">
        <f>D276/E276</f>
        <v/>
      </c>
      <c r="I276">
        <f>G276+H276*2</f>
        <v/>
      </c>
      <c r="J276">
        <f>average(I276:I277)</f>
        <v/>
      </c>
    </row>
    <row r="277" spans="1:12">
      <c r="A277" t="s">
        <v>17</v>
      </c>
      <c r="B277" t="n">
        <v>89443980</v>
      </c>
      <c r="C277" t="n">
        <v>52859630</v>
      </c>
      <c r="D277" t="n">
        <v>16894540</v>
      </c>
      <c r="E277">
        <f>sum(B277:D277)</f>
        <v/>
      </c>
      <c r="F277">
        <f>B277/E277</f>
        <v/>
      </c>
      <c r="G277">
        <f>C277/E277</f>
        <v/>
      </c>
      <c r="H277">
        <f>D277/E277</f>
        <v/>
      </c>
      <c r="I277">
        <f>G277+H277*2</f>
        <v/>
      </c>
    </row>
    <row r="278" spans="1:12">
      <c r="A278" t="s">
        <v>18</v>
      </c>
      <c r="B278" t="n">
        <v>84373170</v>
      </c>
      <c r="C278" t="n">
        <v>58868570</v>
      </c>
      <c r="D278" t="n">
        <v>23324150</v>
      </c>
      <c r="E278">
        <f>sum(B278:D278)</f>
        <v/>
      </c>
      <c r="F278">
        <f>B278/E278</f>
        <v/>
      </c>
      <c r="G278">
        <f>C278/E278</f>
        <v/>
      </c>
      <c r="H278">
        <f>D278/E278</f>
        <v/>
      </c>
      <c r="I278">
        <f>G278+H278*2</f>
        <v/>
      </c>
      <c r="J278">
        <f>I278-J276</f>
        <v/>
      </c>
      <c r="K278" t="n">
        <v>5</v>
      </c>
      <c r="L278">
        <f>J278/K278*100/19.47/8</f>
        <v/>
      </c>
    </row>
    <row r="279" spans="1:12">
      <c r="A279" t="s">
        <v>19</v>
      </c>
      <c r="B279" t="n">
        <v>100356000</v>
      </c>
      <c r="C279" t="n">
        <v>70442970</v>
      </c>
      <c r="D279" t="n">
        <v>26524520</v>
      </c>
      <c r="E279">
        <f>sum(B279:D279)</f>
        <v/>
      </c>
      <c r="F279">
        <f>B279/E279</f>
        <v/>
      </c>
      <c r="G279">
        <f>C279/E279</f>
        <v/>
      </c>
      <c r="H279">
        <f>D279/E279</f>
        <v/>
      </c>
      <c r="I279">
        <f>G279+H279*2</f>
        <v/>
      </c>
      <c r="J279">
        <f>I279-J276</f>
        <v/>
      </c>
      <c r="K279" t="n">
        <v>5</v>
      </c>
      <c r="L279">
        <f>J279/K279*100/19.47/8</f>
        <v/>
      </c>
    </row>
    <row r="280" spans="1:12">
      <c r="A280" t="s">
        <v>20</v>
      </c>
      <c r="B280" t="n">
        <v>79780270</v>
      </c>
      <c r="C280" t="n">
        <v>67366100</v>
      </c>
      <c r="D280" t="n">
        <v>31231300</v>
      </c>
      <c r="E280">
        <f>sum(B280:D280)</f>
        <v/>
      </c>
      <c r="F280">
        <f>B280/E280</f>
        <v/>
      </c>
      <c r="G280">
        <f>C280/E280</f>
        <v/>
      </c>
      <c r="H280">
        <f>D280/E280</f>
        <v/>
      </c>
      <c r="I280">
        <f>G280+H280*2</f>
        <v/>
      </c>
      <c r="J280">
        <f>I280-J276</f>
        <v/>
      </c>
      <c r="K280" t="n">
        <v>5</v>
      </c>
      <c r="L280">
        <f>J280/K280*100/19.47/24</f>
        <v/>
      </c>
    </row>
    <row r="281" spans="1:12">
      <c r="A281" t="s">
        <v>21</v>
      </c>
      <c r="B281" t="n">
        <v>74823760</v>
      </c>
      <c r="C281" t="n">
        <v>62520520</v>
      </c>
      <c r="D281" t="n">
        <v>29346120</v>
      </c>
      <c r="E281">
        <f>sum(B281:D281)</f>
        <v/>
      </c>
      <c r="F281">
        <f>B281/E281</f>
        <v/>
      </c>
      <c r="G281">
        <f>C281/E281</f>
        <v/>
      </c>
      <c r="H281">
        <f>D281/E281</f>
        <v/>
      </c>
      <c r="I281">
        <f>G281+H281*2</f>
        <v/>
      </c>
      <c r="J281">
        <f>I281-J276</f>
        <v/>
      </c>
      <c r="K281" t="n">
        <v>5</v>
      </c>
      <c r="L281">
        <f>J281/K281*100/19.47/24</f>
        <v/>
      </c>
    </row>
    <row r="282" spans="1:12">
      <c r="A282" t="s">
        <v>22</v>
      </c>
      <c r="B282" t="n">
        <v>59568270</v>
      </c>
      <c r="C282" t="n">
        <v>60523330</v>
      </c>
      <c r="D282" t="n">
        <v>31983960</v>
      </c>
      <c r="E282">
        <f>sum(B282:D282)</f>
        <v/>
      </c>
      <c r="F282">
        <f>B282/E282</f>
        <v/>
      </c>
      <c r="G282">
        <f>C282/E282</f>
        <v/>
      </c>
      <c r="H282">
        <f>D282/E282</f>
        <v/>
      </c>
      <c r="I282">
        <f>G282+H282*2</f>
        <v/>
      </c>
      <c r="J282">
        <f>I282-J276</f>
        <v/>
      </c>
      <c r="K282" t="n">
        <v>5</v>
      </c>
      <c r="L282">
        <f>J282/K282*100/19.47/48</f>
        <v/>
      </c>
    </row>
    <row r="283" spans="1:12">
      <c r="A283" t="s">
        <v>23</v>
      </c>
      <c r="B283" t="n">
        <v>59757260</v>
      </c>
      <c r="C283" t="n">
        <v>59149750</v>
      </c>
      <c r="D283" t="n">
        <v>31050550</v>
      </c>
      <c r="E283">
        <f>sum(B283:D283)</f>
        <v/>
      </c>
      <c r="F283">
        <f>B283/E283</f>
        <v/>
      </c>
      <c r="G283">
        <f>C283/E283</f>
        <v/>
      </c>
      <c r="H283">
        <f>D283/E283</f>
        <v/>
      </c>
      <c r="I283">
        <f>G283+H283*2</f>
        <v/>
      </c>
      <c r="J283">
        <f>I283-J276</f>
        <v/>
      </c>
      <c r="K283" t="n">
        <v>5</v>
      </c>
      <c r="L283">
        <f>J283/K283*100/19.47/48</f>
        <v/>
      </c>
    </row>
    <row r="284" spans="1:12">
      <c r="A284" t="s">
        <v>24</v>
      </c>
      <c r="B284" t="n">
        <v>51485250</v>
      </c>
      <c r="C284" t="n">
        <v>58228630</v>
      </c>
      <c r="D284" t="n">
        <v>31562230</v>
      </c>
      <c r="E284">
        <f>sum(B284:D284)</f>
        <v/>
      </c>
      <c r="F284">
        <f>B284/E284</f>
        <v/>
      </c>
      <c r="G284">
        <f>C284/E284</f>
        <v/>
      </c>
      <c r="H284">
        <f>D284/E284</f>
        <v/>
      </c>
      <c r="I284">
        <f>G284+H284*2</f>
        <v/>
      </c>
      <c r="J284">
        <f>I284-J276</f>
        <v/>
      </c>
      <c r="K284" t="n">
        <v>5</v>
      </c>
      <c r="L284">
        <f>J284/K284*100/19.47/96</f>
        <v/>
      </c>
    </row>
    <row r="285" spans="1:12">
      <c r="A285" t="s">
        <v>25</v>
      </c>
      <c r="B285" t="n">
        <v>67796890</v>
      </c>
      <c r="C285" t="n">
        <v>74133000</v>
      </c>
      <c r="D285" t="n">
        <v>41169340</v>
      </c>
      <c r="E285">
        <f>sum(B285:D285)</f>
        <v/>
      </c>
      <c r="F285">
        <f>B285/E285</f>
        <v/>
      </c>
      <c r="G285">
        <f>C285/E285</f>
        <v/>
      </c>
      <c r="H285">
        <f>D285/E285</f>
        <v/>
      </c>
      <c r="I285">
        <f>G285+H285*2</f>
        <v/>
      </c>
      <c r="J285">
        <f>I285-J276</f>
        <v/>
      </c>
      <c r="K285" t="n">
        <v>5</v>
      </c>
      <c r="L285">
        <f>J285/K285*100/19.47/96</f>
        <v/>
      </c>
    </row>
    <row r="286" spans="1:12">
      <c r="A286" t="s">
        <v>26</v>
      </c>
      <c r="B286" t="n">
        <v>1359076</v>
      </c>
      <c r="C286" t="n">
        <v>1638255</v>
      </c>
      <c r="D286" t="n">
        <v>696056</v>
      </c>
      <c r="E286">
        <f>sum(B286:D286)</f>
        <v/>
      </c>
      <c r="F286">
        <f>B286/E286</f>
        <v/>
      </c>
      <c r="G286">
        <f>C286/E286</f>
        <v/>
      </c>
      <c r="H286">
        <f>D286/E286</f>
        <v/>
      </c>
      <c r="I286">
        <f>G286+H286*2</f>
        <v/>
      </c>
      <c r="J286">
        <f>I286-J276</f>
        <v/>
      </c>
      <c r="K286" t="n">
        <v>5</v>
      </c>
      <c r="L286">
        <f>J286/K286*100/19.47/168</f>
        <v/>
      </c>
    </row>
    <row r="287" spans="1:12">
      <c r="A287" t="s">
        <v>27</v>
      </c>
      <c r="B287" t="n">
        <v>47754700</v>
      </c>
      <c r="C287" t="n">
        <v>54377290</v>
      </c>
      <c r="D287" t="n">
        <v>31409550</v>
      </c>
      <c r="E287">
        <f>sum(B287:D287)</f>
        <v/>
      </c>
      <c r="F287">
        <f>B287/E287</f>
        <v/>
      </c>
      <c r="G287">
        <f>C287/E287</f>
        <v/>
      </c>
      <c r="H287">
        <f>D287/E287</f>
        <v/>
      </c>
      <c r="I287">
        <f>G287+H287*2</f>
        <v/>
      </c>
      <c r="J287">
        <f>I287-J276</f>
        <v/>
      </c>
      <c r="K287" t="n">
        <v>5</v>
      </c>
      <c r="L287">
        <f>J287/K287*100/19.47/168</f>
        <v/>
      </c>
    </row>
    <row r="288" spans="1:12">
      <c r="A288" t="s"/>
    </row>
    <row r="289" spans="1:12">
      <c r="A289" t="s">
        <v>0</v>
      </c>
      <c r="B289" t="s">
        <v>1</v>
      </c>
      <c r="C289" t="s">
        <v>2</v>
      </c>
      <c r="D289" t="s">
        <v>3</v>
      </c>
    </row>
    <row r="290" spans="1:12">
      <c r="A290" t="s">
        <v>77</v>
      </c>
      <c r="B290" t="s">
        <v>5</v>
      </c>
      <c r="C290" t="s">
        <v>78</v>
      </c>
      <c r="D290" t="s">
        <v>79</v>
      </c>
    </row>
    <row r="291" spans="1:12">
      <c r="A291" t="s"/>
      <c r="B291" t="s">
        <v>8</v>
      </c>
      <c r="C291" t="s">
        <v>9</v>
      </c>
      <c r="D291" t="s">
        <v>10</v>
      </c>
      <c r="E291" t="s">
        <v>11</v>
      </c>
      <c r="F291" t="s">
        <v>8</v>
      </c>
      <c r="G291" t="s">
        <v>9</v>
      </c>
      <c r="H291" t="s">
        <v>10</v>
      </c>
      <c r="I291" t="s">
        <v>12</v>
      </c>
      <c r="J291" t="s">
        <v>13</v>
      </c>
      <c r="K291" t="s">
        <v>14</v>
      </c>
      <c r="L291" t="s">
        <v>15</v>
      </c>
    </row>
    <row r="292" spans="1:12">
      <c r="A292" t="s">
        <v>16</v>
      </c>
      <c r="B292" t="n">
        <v>21803330</v>
      </c>
      <c r="C292" t="n">
        <v>11624380</v>
      </c>
      <c r="D292" t="n">
        <v>2536882</v>
      </c>
      <c r="E292">
        <f>sum(B292:D292)</f>
        <v/>
      </c>
      <c r="F292">
        <f>B292/E292</f>
        <v/>
      </c>
      <c r="G292">
        <f>C292/E292</f>
        <v/>
      </c>
      <c r="H292">
        <f>D292/E292</f>
        <v/>
      </c>
      <c r="I292">
        <f>G292+H292*2</f>
        <v/>
      </c>
      <c r="J292">
        <f>average(I292:I293)</f>
        <v/>
      </c>
    </row>
    <row r="293" spans="1:12">
      <c r="A293" t="s">
        <v>17</v>
      </c>
      <c r="B293" t="n">
        <v>13600100</v>
      </c>
      <c r="C293" t="n">
        <v>7215083</v>
      </c>
      <c r="D293" t="n">
        <v>1414423</v>
      </c>
      <c r="E293">
        <f>sum(B293:D293)</f>
        <v/>
      </c>
      <c r="F293">
        <f>B293/E293</f>
        <v/>
      </c>
      <c r="G293">
        <f>C293/E293</f>
        <v/>
      </c>
      <c r="H293">
        <f>D293/E293</f>
        <v/>
      </c>
      <c r="I293">
        <f>G293+H293*2</f>
        <v/>
      </c>
    </row>
    <row r="294" spans="1:12">
      <c r="A294" t="s">
        <v>18</v>
      </c>
      <c r="B294" t="n">
        <v>15959380</v>
      </c>
      <c r="C294" t="n">
        <v>9581940</v>
      </c>
      <c r="D294" t="n">
        <v>3248595</v>
      </c>
      <c r="E294">
        <f>sum(B294:D294)</f>
        <v/>
      </c>
      <c r="F294">
        <f>B294/E294</f>
        <v/>
      </c>
      <c r="G294">
        <f>C294/E294</f>
        <v/>
      </c>
      <c r="H294">
        <f>D294/E294</f>
        <v/>
      </c>
      <c r="I294">
        <f>G294+H294*2</f>
        <v/>
      </c>
      <c r="J294">
        <f>I294-J292</f>
        <v/>
      </c>
      <c r="K294" t="n">
        <v>5</v>
      </c>
      <c r="L294">
        <f>J294/K294*100/18.22/8</f>
        <v/>
      </c>
    </row>
    <row r="295" spans="1:12">
      <c r="A295" t="s">
        <v>19</v>
      </c>
      <c r="B295" t="n">
        <v>20961830</v>
      </c>
      <c r="C295" t="n">
        <v>13490450</v>
      </c>
      <c r="D295" t="n">
        <v>4388301</v>
      </c>
      <c r="E295">
        <f>sum(B295:D295)</f>
        <v/>
      </c>
      <c r="F295">
        <f>B295/E295</f>
        <v/>
      </c>
      <c r="G295">
        <f>C295/E295</f>
        <v/>
      </c>
      <c r="H295">
        <f>D295/E295</f>
        <v/>
      </c>
      <c r="I295">
        <f>G295+H295*2</f>
        <v/>
      </c>
      <c r="J295">
        <f>I295-J292</f>
        <v/>
      </c>
      <c r="K295" t="n">
        <v>5</v>
      </c>
      <c r="L295">
        <f>J295/K295*100/18.22/8</f>
        <v/>
      </c>
    </row>
    <row r="296" spans="1:12">
      <c r="A296" t="s">
        <v>20</v>
      </c>
      <c r="B296" t="n">
        <v>15254070</v>
      </c>
      <c r="C296" t="n">
        <v>13743570</v>
      </c>
      <c r="D296" t="n">
        <v>5328658</v>
      </c>
      <c r="E296">
        <f>sum(B296:D296)</f>
        <v/>
      </c>
      <c r="F296">
        <f>B296/E296</f>
        <v/>
      </c>
      <c r="G296">
        <f>C296/E296</f>
        <v/>
      </c>
      <c r="H296">
        <f>D296/E296</f>
        <v/>
      </c>
      <c r="I296">
        <f>G296+H296*2</f>
        <v/>
      </c>
      <c r="J296">
        <f>I296-J292</f>
        <v/>
      </c>
      <c r="K296" t="n">
        <v>5</v>
      </c>
      <c r="L296">
        <f>J296/K296*100/18.22/24</f>
        <v/>
      </c>
    </row>
    <row r="297" spans="1:12">
      <c r="A297" t="s">
        <v>21</v>
      </c>
      <c r="B297" t="n">
        <v>11961810</v>
      </c>
      <c r="C297" t="n">
        <v>10821220</v>
      </c>
      <c r="D297" t="n">
        <v>3763476</v>
      </c>
      <c r="E297">
        <f>sum(B297:D297)</f>
        <v/>
      </c>
      <c r="F297">
        <f>B297/E297</f>
        <v/>
      </c>
      <c r="G297">
        <f>C297/E297</f>
        <v/>
      </c>
      <c r="H297">
        <f>D297/E297</f>
        <v/>
      </c>
      <c r="I297">
        <f>G297+H297*2</f>
        <v/>
      </c>
      <c r="J297">
        <f>I297-J292</f>
        <v/>
      </c>
      <c r="K297" t="n">
        <v>5</v>
      </c>
      <c r="L297">
        <f>J297/K297*100/18.22/24</f>
        <v/>
      </c>
    </row>
    <row r="298" spans="1:12">
      <c r="A298" t="s">
        <v>22</v>
      </c>
      <c r="B298" t="n">
        <v>8740821</v>
      </c>
      <c r="C298" t="n">
        <v>8513687</v>
      </c>
      <c r="D298" t="n">
        <v>4493172</v>
      </c>
      <c r="E298">
        <f>sum(B298:D298)</f>
        <v/>
      </c>
      <c r="F298">
        <f>B298/E298</f>
        <v/>
      </c>
      <c r="G298">
        <f>C298/E298</f>
        <v/>
      </c>
      <c r="H298">
        <f>D298/E298</f>
        <v/>
      </c>
      <c r="I298">
        <f>G298+H298*2</f>
        <v/>
      </c>
      <c r="J298">
        <f>I298-J292</f>
        <v/>
      </c>
      <c r="K298" t="n">
        <v>5</v>
      </c>
      <c r="L298">
        <f>J298/K298*100/18.22/48</f>
        <v/>
      </c>
    </row>
    <row r="299" spans="1:12">
      <c r="A299" t="s">
        <v>23</v>
      </c>
      <c r="B299" t="n">
        <v>7189478</v>
      </c>
      <c r="C299" t="n">
        <v>7780160</v>
      </c>
      <c r="D299" t="n">
        <v>3519253</v>
      </c>
      <c r="E299">
        <f>sum(B299:D299)</f>
        <v/>
      </c>
      <c r="F299">
        <f>B299/E299</f>
        <v/>
      </c>
      <c r="G299">
        <f>C299/E299</f>
        <v/>
      </c>
      <c r="H299">
        <f>D299/E299</f>
        <v/>
      </c>
      <c r="I299">
        <f>G299+H299*2</f>
        <v/>
      </c>
      <c r="J299">
        <f>I299-J292</f>
        <v/>
      </c>
      <c r="K299" t="n">
        <v>5</v>
      </c>
      <c r="L299">
        <f>J299/K299*100/18.22/48</f>
        <v/>
      </c>
    </row>
    <row r="300" spans="1:12">
      <c r="A300" t="s">
        <v>24</v>
      </c>
      <c r="B300" t="n">
        <v>12590000</v>
      </c>
      <c r="C300" t="n">
        <v>14194090</v>
      </c>
      <c r="D300" t="n">
        <v>7383812</v>
      </c>
      <c r="E300">
        <f>sum(B300:D300)</f>
        <v/>
      </c>
      <c r="F300">
        <f>B300/E300</f>
        <v/>
      </c>
      <c r="G300">
        <f>C300/E300</f>
        <v/>
      </c>
      <c r="H300">
        <f>D300/E300</f>
        <v/>
      </c>
      <c r="I300">
        <f>G300+H300*2</f>
        <v/>
      </c>
      <c r="J300">
        <f>I300-J292</f>
        <v/>
      </c>
      <c r="K300" t="n">
        <v>5</v>
      </c>
      <c r="L300">
        <f>J300/K300*100/18.22/96</f>
        <v/>
      </c>
    </row>
    <row r="301" spans="1:12">
      <c r="A301" t="s">
        <v>25</v>
      </c>
      <c r="B301" t="n">
        <v>10977710</v>
      </c>
      <c r="C301" t="n">
        <v>12782820</v>
      </c>
      <c r="D301" t="n">
        <v>5810193</v>
      </c>
      <c r="E301">
        <f>sum(B301:D301)</f>
        <v/>
      </c>
      <c r="F301">
        <f>B301/E301</f>
        <v/>
      </c>
      <c r="G301">
        <f>C301/E301</f>
        <v/>
      </c>
      <c r="H301">
        <f>D301/E301</f>
        <v/>
      </c>
      <c r="I301">
        <f>G301+H301*2</f>
        <v/>
      </c>
      <c r="J301">
        <f>I301-J292</f>
        <v/>
      </c>
      <c r="K301" t="n">
        <v>5</v>
      </c>
      <c r="L301">
        <f>J301/K301*100/18.22/96</f>
        <v/>
      </c>
    </row>
    <row r="302" spans="1:12">
      <c r="A302" t="s">
        <v>26</v>
      </c>
      <c r="B302" t="n">
        <v>13241550</v>
      </c>
      <c r="C302" t="n">
        <v>17329500</v>
      </c>
      <c r="D302" t="n">
        <v>9877063</v>
      </c>
      <c r="E302">
        <f>sum(B302:D302)</f>
        <v/>
      </c>
      <c r="F302">
        <f>B302/E302</f>
        <v/>
      </c>
      <c r="G302">
        <f>C302/E302</f>
        <v/>
      </c>
      <c r="H302">
        <f>D302/E302</f>
        <v/>
      </c>
      <c r="I302">
        <f>G302+H302*2</f>
        <v/>
      </c>
      <c r="J302">
        <f>I302-J292</f>
        <v/>
      </c>
      <c r="K302" t="n">
        <v>5</v>
      </c>
      <c r="L302">
        <f>J302/K302*100/18.22/168</f>
        <v/>
      </c>
    </row>
    <row r="303" spans="1:12">
      <c r="A303" t="s">
        <v>27</v>
      </c>
      <c r="B303" t="n">
        <v>14986760</v>
      </c>
      <c r="C303" t="n">
        <v>18098970</v>
      </c>
      <c r="D303" t="n">
        <v>9537577</v>
      </c>
      <c r="E303">
        <f>sum(B303:D303)</f>
        <v/>
      </c>
      <c r="F303">
        <f>B303/E303</f>
        <v/>
      </c>
      <c r="G303">
        <f>C303/E303</f>
        <v/>
      </c>
      <c r="H303">
        <f>D303/E303</f>
        <v/>
      </c>
      <c r="I303">
        <f>G303+H303*2</f>
        <v/>
      </c>
      <c r="J303">
        <f>I303-J292</f>
        <v/>
      </c>
      <c r="K303" t="n">
        <v>5</v>
      </c>
      <c r="L303">
        <f>J303/K303*100/18.22/168</f>
        <v/>
      </c>
    </row>
    <row r="304" spans="1:12">
      <c r="A30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