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FSR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<sst xmlns="http://schemas.openxmlformats.org/spreadsheetml/2006/main" uniqueCount="34">
  <si>
    <t>Peptide</t>
  </si>
  <si>
    <t>Charge</t>
  </si>
  <si>
    <t>m/z</t>
  </si>
  <si>
    <t>N</t>
  </si>
  <si>
    <t>RVDSVNPPYPR5</t>
  </si>
  <si>
    <t>2</t>
  </si>
  <si>
    <t>650.34381</t>
  </si>
  <si>
    <t>22.56</t>
  </si>
  <si>
    <t>M0</t>
  </si>
  <si>
    <t>M1</t>
  </si>
  <si>
    <t>M2</t>
  </si>
  <si>
    <t>Sum</t>
  </si>
  <si>
    <t>Total</t>
  </si>
  <si>
    <t>Net Lab</t>
  </si>
  <si>
    <t>BWE</t>
  </si>
  <si>
    <t>k /hr</t>
  </si>
  <si>
    <t>HT16_0a_38</t>
  </si>
  <si>
    <t>HT16_0b_839</t>
  </si>
  <si>
    <t>HT16_8a_840</t>
  </si>
  <si>
    <t>HT16_8b_841</t>
  </si>
  <si>
    <t>HT16_24a_38</t>
  </si>
  <si>
    <t>HT16_24b_38</t>
  </si>
  <si>
    <t>HT16_48a_38</t>
  </si>
  <si>
    <t>HT16_48b_38</t>
  </si>
  <si>
    <t>HT16_96a_38</t>
  </si>
  <si>
    <t>HT16_96b_38</t>
  </si>
  <si>
    <t>HT16_168a_38</t>
  </si>
  <si>
    <t>HT16_168b_38</t>
  </si>
  <si>
    <t>RVDSVNPPYPR6</t>
  </si>
  <si>
    <t>3</t>
  </si>
  <si>
    <t>433.89832</t>
  </si>
  <si>
    <t>SIAQYWLGcPTSEK7</t>
  </si>
  <si>
    <t>820.39288</t>
  </si>
  <si>
    <t>26.23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</si>
</sst>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48"/>
  <sheetViews>
    <sheetView workbookViewId="0">
      <selection activeCell="A1" sqref="A1"/>
    </sheetView>
  </sheetViews>
  <sheetFormatPr baseColWidth="8" defaultRowHeight="15"/>
  <sheetData>
    <row r="1" spans="1:12">
      <c r="A1" t="s">
        <v>0</v>
      </c>
      <c r="B1" t="s">
        <v>1</v>
      </c>
      <c r="C1" t="s">
        <v>2</v>
      </c>
      <c r="D1" t="s">
        <v>3</v>
      </c>
    </row>
    <row r="2" spans="1:12">
      <c r="A2" t="s">
        <v>4</v>
      </c>
      <c r="B2" t="s">
        <v>5</v>
      </c>
      <c r="C2" t="s">
        <v>6</v>
      </c>
      <c r="D2" t="s">
        <v>7</v>
      </c>
    </row>
    <row r="3" spans="1:12">
      <c r="A3" t="s"/>
      <c r="B3" t="s">
        <v>8</v>
      </c>
      <c r="C3" t="s">
        <v>9</v>
      </c>
      <c r="D3" t="s">
        <v>10</v>
      </c>
      <c r="E3" t="s">
        <v>11</v>
      </c>
      <c r="F3" t="s">
        <v>8</v>
      </c>
      <c r="G3" t="s">
        <v>9</v>
      </c>
      <c r="H3" t="s">
        <v>10</v>
      </c>
      <c r="I3" t="s">
        <v>12</v>
      </c>
      <c r="J3" t="s">
        <v>13</v>
      </c>
      <c r="K3" t="s">
        <v>14</v>
      </c>
      <c r="L3" t="s">
        <v>15</v>
      </c>
    </row>
    <row r="4" spans="1:12">
      <c r="A4" t="s">
        <v>16</v>
      </c>
      <c r="B4" t="n">
        <v>108865800</v>
      </c>
      <c r="C4" t="n">
        <v>75048370</v>
      </c>
      <c r="D4" t="n">
        <v>31152380</v>
      </c>
      <c r="E4">
        <f>sum(B4:D4)</f>
        <v/>
      </c>
      <c r="F4">
        <f>B4/E4</f>
        <v/>
      </c>
      <c r="G4">
        <f>C4/E4</f>
        <v/>
      </c>
      <c r="H4">
        <f>D4/E4</f>
        <v/>
      </c>
      <c r="I4">
        <f>G4+H4*2</f>
        <v/>
      </c>
      <c r="J4">
        <f>average(I4:I5)</f>
        <v/>
      </c>
    </row>
    <row r="5" spans="1:12">
      <c r="A5" t="s">
        <v>17</v>
      </c>
      <c r="B5" t="n">
        <v>109964100</v>
      </c>
      <c r="C5" t="n">
        <v>76211510</v>
      </c>
      <c r="D5" t="n">
        <v>30810660</v>
      </c>
      <c r="E5">
        <f>sum(B5:D5)</f>
        <v/>
      </c>
      <c r="F5">
        <f>B5/E5</f>
        <v/>
      </c>
      <c r="G5">
        <f>C5/E5</f>
        <v/>
      </c>
      <c r="H5">
        <f>D5/E5</f>
        <v/>
      </c>
      <c r="I5">
        <f>G5+H5*2</f>
        <v/>
      </c>
    </row>
    <row r="6" spans="1:12">
      <c r="A6" t="s">
        <v>18</v>
      </c>
      <c r="B6" t="n">
        <v>113274700</v>
      </c>
      <c r="C6" t="n">
        <v>101575900</v>
      </c>
      <c r="D6" t="n">
        <v>50424380</v>
      </c>
      <c r="E6">
        <f>sum(B6:D6)</f>
        <v/>
      </c>
      <c r="F6">
        <f>B6/E6</f>
        <v/>
      </c>
      <c r="G6">
        <f>C6/E6</f>
        <v/>
      </c>
      <c r="H6">
        <f>D6/E6</f>
        <v/>
      </c>
      <c r="I6">
        <f>G6+H6*2</f>
        <v/>
      </c>
      <c r="J6">
        <f>I6-J4</f>
        <v/>
      </c>
      <c r="K6" t="n">
        <v>5</v>
      </c>
      <c r="L6">
        <f>J6/K6*100/22.56/8</f>
        <v/>
      </c>
    </row>
    <row r="7" spans="1:12">
      <c r="A7" t="s">
        <v>19</v>
      </c>
      <c r="B7" t="n">
        <v>123643100</v>
      </c>
      <c r="C7" t="n">
        <v>110305300</v>
      </c>
      <c r="D7" t="n">
        <v>55917180</v>
      </c>
      <c r="E7">
        <f>sum(B7:D7)</f>
        <v/>
      </c>
      <c r="F7">
        <f>B7/E7</f>
        <v/>
      </c>
      <c r="G7">
        <f>C7/E7</f>
        <v/>
      </c>
      <c r="H7">
        <f>D7/E7</f>
        <v/>
      </c>
      <c r="I7">
        <f>G7+H7*2</f>
        <v/>
      </c>
      <c r="J7">
        <f>I7-J4</f>
        <v/>
      </c>
      <c r="K7" t="n">
        <v>5</v>
      </c>
      <c r="L7">
        <f>J7/K7*100/22.56/8</f>
        <v/>
      </c>
    </row>
    <row r="8" spans="1:12">
      <c r="A8" t="s">
        <v>20</v>
      </c>
      <c r="B8" t="n">
        <v>73708480</v>
      </c>
      <c r="C8" t="n">
        <v>79555330</v>
      </c>
      <c r="D8" t="n">
        <v>47430510</v>
      </c>
      <c r="E8">
        <f>sum(B8:D8)</f>
        <v/>
      </c>
      <c r="F8">
        <f>B8/E8</f>
        <v/>
      </c>
      <c r="G8">
        <f>C8/E8</f>
        <v/>
      </c>
      <c r="H8">
        <f>D8/E8</f>
        <v/>
      </c>
      <c r="I8">
        <f>G8+H8*2</f>
        <v/>
      </c>
      <c r="J8">
        <f>I8-J4</f>
        <v/>
      </c>
      <c r="K8" t="n">
        <v>5</v>
      </c>
      <c r="L8">
        <f>J8/K8*100/22.56/24</f>
        <v/>
      </c>
    </row>
    <row r="9" spans="1:12">
      <c r="A9" t="s">
        <v>21</v>
      </c>
      <c r="B9" t="n">
        <v>71922440</v>
      </c>
      <c r="C9" t="n">
        <v>78042240</v>
      </c>
      <c r="D9" t="n">
        <v>46391910</v>
      </c>
      <c r="E9">
        <f>sum(B9:D9)</f>
        <v/>
      </c>
      <c r="F9">
        <f>B9/E9</f>
        <v/>
      </c>
      <c r="G9">
        <f>C9/E9</f>
        <v/>
      </c>
      <c r="H9">
        <f>D9/E9</f>
        <v/>
      </c>
      <c r="I9">
        <f>G9+H9*2</f>
        <v/>
      </c>
      <c r="J9">
        <f>I9-J4</f>
        <v/>
      </c>
      <c r="K9" t="n">
        <v>5</v>
      </c>
      <c r="L9">
        <f>J9/K9*100/22.56/24</f>
        <v/>
      </c>
    </row>
    <row r="10" spans="1:12">
      <c r="A10" t="s">
        <v>22</v>
      </c>
      <c r="B10" t="n">
        <v>95707880</v>
      </c>
      <c r="C10" t="n">
        <v>116205700</v>
      </c>
      <c r="D10" t="n">
        <v>72931440</v>
      </c>
      <c r="E10">
        <f>sum(B10:D10)</f>
        <v/>
      </c>
      <c r="F10">
        <f>B10/E10</f>
        <v/>
      </c>
      <c r="G10">
        <f>C10/E10</f>
        <v/>
      </c>
      <c r="H10">
        <f>D10/E10</f>
        <v/>
      </c>
      <c r="I10">
        <f>G10+H10*2</f>
        <v/>
      </c>
      <c r="J10">
        <f>I10-J4</f>
        <v/>
      </c>
      <c r="K10" t="n">
        <v>5</v>
      </c>
      <c r="L10">
        <f>J10/K10*100/22.56/48</f>
        <v/>
      </c>
    </row>
    <row r="11" spans="1:12">
      <c r="A11" t="s">
        <v>23</v>
      </c>
      <c r="B11" t="n">
        <v>99292740</v>
      </c>
      <c r="C11" t="n">
        <v>119209200</v>
      </c>
      <c r="D11" t="n">
        <v>74943980</v>
      </c>
      <c r="E11">
        <f>sum(B11:D11)</f>
        <v/>
      </c>
      <c r="F11">
        <f>B11/E11</f>
        <v/>
      </c>
      <c r="G11">
        <f>C11/E11</f>
        <v/>
      </c>
      <c r="H11">
        <f>D11/E11</f>
        <v/>
      </c>
      <c r="I11">
        <f>G11+H11*2</f>
        <v/>
      </c>
      <c r="J11">
        <f>I11-J4</f>
        <v/>
      </c>
      <c r="K11" t="n">
        <v>5</v>
      </c>
      <c r="L11">
        <f>J11/K11*100/22.56/48</f>
        <v/>
      </c>
    </row>
    <row r="12" spans="1:12">
      <c r="A12" t="s">
        <v>24</v>
      </c>
      <c r="B12" t="n">
        <v>84346740</v>
      </c>
      <c r="C12" t="n">
        <v>103662000</v>
      </c>
      <c r="D12" t="n">
        <v>66289460</v>
      </c>
      <c r="E12">
        <f>sum(B12:D12)</f>
        <v/>
      </c>
      <c r="F12">
        <f>B12/E12</f>
        <v/>
      </c>
      <c r="G12">
        <f>C12/E12</f>
        <v/>
      </c>
      <c r="H12">
        <f>D12/E12</f>
        <v/>
      </c>
      <c r="I12">
        <f>G12+H12*2</f>
        <v/>
      </c>
      <c r="J12">
        <f>I12-J4</f>
        <v/>
      </c>
      <c r="K12" t="n">
        <v>5</v>
      </c>
      <c r="L12">
        <f>J12/K12*100/22.56/96</f>
        <v/>
      </c>
    </row>
    <row r="13" spans="1:12">
      <c r="A13" t="s">
        <v>25</v>
      </c>
      <c r="B13" t="n">
        <v>77530640</v>
      </c>
      <c r="C13" t="n">
        <v>93537970</v>
      </c>
      <c r="D13" t="n">
        <v>61167020</v>
      </c>
      <c r="E13">
        <f>sum(B13:D13)</f>
        <v/>
      </c>
      <c r="F13">
        <f>B13/E13</f>
        <v/>
      </c>
      <c r="G13">
        <f>C13/E13</f>
        <v/>
      </c>
      <c r="H13">
        <f>D13/E13</f>
        <v/>
      </c>
      <c r="I13">
        <f>G13+H13*2</f>
        <v/>
      </c>
      <c r="J13">
        <f>I13-J4</f>
        <v/>
      </c>
      <c r="K13" t="n">
        <v>5</v>
      </c>
      <c r="L13">
        <f>J13/K13*100/22.56/96</f>
        <v/>
      </c>
    </row>
    <row r="14" spans="1:12">
      <c r="A14" t="s">
        <v>26</v>
      </c>
      <c r="B14" t="n">
        <v>10003420</v>
      </c>
      <c r="C14" t="n">
        <v>14608870</v>
      </c>
      <c r="D14" t="n">
        <v>9314182</v>
      </c>
      <c r="E14">
        <f>sum(B14:D14)</f>
        <v/>
      </c>
      <c r="F14">
        <f>B14/E14</f>
        <v/>
      </c>
      <c r="G14">
        <f>C14/E14</f>
        <v/>
      </c>
      <c r="H14">
        <f>D14/E14</f>
        <v/>
      </c>
      <c r="I14">
        <f>G14+H14*2</f>
        <v/>
      </c>
      <c r="J14">
        <f>I14-J4</f>
        <v/>
      </c>
      <c r="K14" t="n">
        <v>5</v>
      </c>
      <c r="L14">
        <f>J14/K14*100/22.56/168</f>
        <v/>
      </c>
    </row>
    <row r="15" spans="1:12">
      <c r="A15" t="s">
        <v>27</v>
      </c>
      <c r="B15" t="n">
        <v>68995000</v>
      </c>
      <c r="C15" t="n">
        <v>89182510</v>
      </c>
      <c r="D15" t="n">
        <v>61049900</v>
      </c>
      <c r="E15">
        <f>sum(B15:D15)</f>
        <v/>
      </c>
      <c r="F15">
        <f>B15/E15</f>
        <v/>
      </c>
      <c r="G15">
        <f>C15/E15</f>
        <v/>
      </c>
      <c r="H15">
        <f>D15/E15</f>
        <v/>
      </c>
      <c r="I15">
        <f>G15+H15*2</f>
        <v/>
      </c>
      <c r="J15">
        <f>I15-J4</f>
        <v/>
      </c>
      <c r="K15" t="n">
        <v>5</v>
      </c>
      <c r="L15">
        <f>J15/K15*100/22.56/168</f>
        <v/>
      </c>
    </row>
    <row r="16" spans="1:12">
      <c r="A16" t="s"/>
    </row>
    <row r="17" spans="1:12">
      <c r="A17" t="s">
        <v>0</v>
      </c>
      <c r="B17" t="s">
        <v>1</v>
      </c>
      <c r="C17" t="s">
        <v>2</v>
      </c>
      <c r="D17" t="s">
        <v>3</v>
      </c>
    </row>
    <row r="18" spans="1:12">
      <c r="A18" t="s">
        <v>28</v>
      </c>
      <c r="B18" t="s">
        <v>29</v>
      </c>
      <c r="C18" t="s">
        <v>30</v>
      </c>
      <c r="D18" t="s">
        <v>7</v>
      </c>
    </row>
    <row r="19" spans="1:12">
      <c r="A19" t="s"/>
      <c r="B19" t="s">
        <v>8</v>
      </c>
      <c r="C19" t="s">
        <v>9</v>
      </c>
      <c r="D19" t="s">
        <v>10</v>
      </c>
      <c r="E19" t="s">
        <v>11</v>
      </c>
      <c r="F19" t="s">
        <v>8</v>
      </c>
      <c r="G19" t="s">
        <v>9</v>
      </c>
      <c r="H19" t="s">
        <v>10</v>
      </c>
      <c r="I19" t="s">
        <v>12</v>
      </c>
      <c r="J19" t="s">
        <v>13</v>
      </c>
      <c r="K19" t="s">
        <v>14</v>
      </c>
      <c r="L19" t="s">
        <v>15</v>
      </c>
    </row>
    <row r="20" spans="1:12">
      <c r="A20" t="s">
        <v>16</v>
      </c>
      <c r="B20" t="n">
        <v>77982000</v>
      </c>
      <c r="C20" t="n">
        <v>54985710</v>
      </c>
      <c r="D20" t="n">
        <v>22467050</v>
      </c>
      <c r="E20">
        <f>sum(B20:D20)</f>
        <v/>
      </c>
      <c r="F20">
        <f>B20/E20</f>
        <v/>
      </c>
      <c r="G20">
        <f>C20/E20</f>
        <v/>
      </c>
      <c r="H20">
        <f>D20/E20</f>
        <v/>
      </c>
      <c r="I20">
        <f>G20+H20*2</f>
        <v/>
      </c>
      <c r="J20">
        <f>average(I20:I21)</f>
        <v/>
      </c>
    </row>
    <row r="21" spans="1:12">
      <c r="A21" t="s">
        <v>17</v>
      </c>
      <c r="B21" t="n">
        <v>87247520</v>
      </c>
      <c r="C21" t="n">
        <v>61843630</v>
      </c>
      <c r="D21" t="n">
        <v>24710320</v>
      </c>
      <c r="E21">
        <f>sum(B21:D21)</f>
        <v/>
      </c>
      <c r="F21">
        <f>B21/E21</f>
        <v/>
      </c>
      <c r="G21">
        <f>C21/E21</f>
        <v/>
      </c>
      <c r="H21">
        <f>D21/E21</f>
        <v/>
      </c>
      <c r="I21">
        <f>G21+H21*2</f>
        <v/>
      </c>
    </row>
    <row r="22" spans="1:12">
      <c r="A22" t="s">
        <v>18</v>
      </c>
      <c r="B22" t="n">
        <v>111937800</v>
      </c>
      <c r="C22" t="n">
        <v>103068900</v>
      </c>
      <c r="D22" t="n">
        <v>52078830</v>
      </c>
      <c r="E22">
        <f>sum(B22:D22)</f>
        <v/>
      </c>
      <c r="F22">
        <f>B22/E22</f>
        <v/>
      </c>
      <c r="G22">
        <f>C22/E22</f>
        <v/>
      </c>
      <c r="H22">
        <f>D22/E22</f>
        <v/>
      </c>
      <c r="I22">
        <f>G22+H22*2</f>
        <v/>
      </c>
      <c r="J22">
        <f>I22-J20</f>
        <v/>
      </c>
      <c r="K22" t="n">
        <v>5</v>
      </c>
      <c r="L22">
        <f>J22/K22*100/22.56/8</f>
        <v/>
      </c>
    </row>
    <row r="23" spans="1:12">
      <c r="A23" t="s">
        <v>19</v>
      </c>
      <c r="B23" t="n">
        <v>95897340</v>
      </c>
      <c r="C23" t="n">
        <v>86760830</v>
      </c>
      <c r="D23" t="n">
        <v>44676000</v>
      </c>
      <c r="E23">
        <f>sum(B23:D23)</f>
        <v/>
      </c>
      <c r="F23">
        <f>B23/E23</f>
        <v/>
      </c>
      <c r="G23">
        <f>C23/E23</f>
        <v/>
      </c>
      <c r="H23">
        <f>D23/E23</f>
        <v/>
      </c>
      <c r="I23">
        <f>G23+H23*2</f>
        <v/>
      </c>
      <c r="J23">
        <f>I23-J20</f>
        <v/>
      </c>
      <c r="K23" t="n">
        <v>5</v>
      </c>
      <c r="L23">
        <f>J23/K23*100/22.56/8</f>
        <v/>
      </c>
    </row>
    <row r="24" spans="1:12">
      <c r="A24" t="s">
        <v>20</v>
      </c>
      <c r="B24" t="n">
        <v>53082790</v>
      </c>
      <c r="C24" t="n">
        <v>60458010</v>
      </c>
      <c r="D24" t="n">
        <v>36252110</v>
      </c>
      <c r="E24">
        <f>sum(B24:D24)</f>
        <v/>
      </c>
      <c r="F24">
        <f>B24/E24</f>
        <v/>
      </c>
      <c r="G24">
        <f>C24/E24</f>
        <v/>
      </c>
      <c r="H24">
        <f>D24/E24</f>
        <v/>
      </c>
      <c r="I24">
        <f>G24+H24*2</f>
        <v/>
      </c>
      <c r="J24">
        <f>I24-J20</f>
        <v/>
      </c>
      <c r="K24" t="n">
        <v>5</v>
      </c>
      <c r="L24">
        <f>J24/K24*100/22.56/24</f>
        <v/>
      </c>
    </row>
    <row r="25" spans="1:12">
      <c r="A25" t="s">
        <v>21</v>
      </c>
      <c r="B25" t="n">
        <v>53916660</v>
      </c>
      <c r="C25" t="n">
        <v>62291040</v>
      </c>
      <c r="D25" t="n">
        <v>36806700</v>
      </c>
      <c r="E25">
        <f>sum(B25:D25)</f>
        <v/>
      </c>
      <c r="F25">
        <f>B25/E25</f>
        <v/>
      </c>
      <c r="G25">
        <f>C25/E25</f>
        <v/>
      </c>
      <c r="H25">
        <f>D25/E25</f>
        <v/>
      </c>
      <c r="I25">
        <f>G25+H25*2</f>
        <v/>
      </c>
      <c r="J25">
        <f>I25-J20</f>
        <v/>
      </c>
      <c r="K25" t="n">
        <v>5</v>
      </c>
      <c r="L25">
        <f>J25/K25*100/22.56/24</f>
        <v/>
      </c>
    </row>
    <row r="26" spans="1:12">
      <c r="A26" t="s">
        <v>22</v>
      </c>
      <c r="B26" t="n">
        <v>92935710</v>
      </c>
      <c r="C26" t="n">
        <v>116908700</v>
      </c>
      <c r="D26" t="n">
        <v>73720130</v>
      </c>
      <c r="E26">
        <f>sum(B26:D26)</f>
        <v/>
      </c>
      <c r="F26">
        <f>B26/E26</f>
        <v/>
      </c>
      <c r="G26">
        <f>C26/E26</f>
        <v/>
      </c>
      <c r="H26">
        <f>D26/E26</f>
        <v/>
      </c>
      <c r="I26">
        <f>G26+H26*2</f>
        <v/>
      </c>
      <c r="J26">
        <f>I26-J20</f>
        <v/>
      </c>
      <c r="K26" t="n">
        <v>5</v>
      </c>
      <c r="L26">
        <f>J26/K26*100/22.56/48</f>
        <v/>
      </c>
    </row>
    <row r="27" spans="1:12">
      <c r="A27" t="s">
        <v>23</v>
      </c>
      <c r="B27" t="n">
        <v>95378940</v>
      </c>
      <c r="C27" t="n">
        <v>120978100</v>
      </c>
      <c r="D27" t="n">
        <v>76012870</v>
      </c>
      <c r="E27">
        <f>sum(B27:D27)</f>
        <v/>
      </c>
      <c r="F27">
        <f>B27/E27</f>
        <v/>
      </c>
      <c r="G27">
        <f>C27/E27</f>
        <v/>
      </c>
      <c r="H27">
        <f>D27/E27</f>
        <v/>
      </c>
      <c r="I27">
        <f>G27+H27*2</f>
        <v/>
      </c>
      <c r="J27">
        <f>I27-J20</f>
        <v/>
      </c>
      <c r="K27" t="n">
        <v>5</v>
      </c>
      <c r="L27">
        <f>J27/K27*100/22.56/48</f>
        <v/>
      </c>
    </row>
    <row r="28" spans="1:12">
      <c r="A28" t="s">
        <v>24</v>
      </c>
      <c r="B28" t="n">
        <v>72119080</v>
      </c>
      <c r="C28" t="n">
        <v>93405450</v>
      </c>
      <c r="D28" t="n">
        <v>61203480</v>
      </c>
      <c r="E28">
        <f>sum(B28:D28)</f>
        <v/>
      </c>
      <c r="F28">
        <f>B28/E28</f>
        <v/>
      </c>
      <c r="G28">
        <f>C28/E28</f>
        <v/>
      </c>
      <c r="H28">
        <f>D28/E28</f>
        <v/>
      </c>
      <c r="I28">
        <f>G28+H28*2</f>
        <v/>
      </c>
      <c r="J28">
        <f>I28-J20</f>
        <v/>
      </c>
      <c r="K28" t="n">
        <v>5</v>
      </c>
      <c r="L28">
        <f>J28/K28*100/22.56/96</f>
        <v/>
      </c>
    </row>
    <row r="29" spans="1:12">
      <c r="A29" t="s">
        <v>25</v>
      </c>
      <c r="B29" t="n">
        <v>62102440</v>
      </c>
      <c r="C29" t="n">
        <v>79023190</v>
      </c>
      <c r="D29" t="n">
        <v>51635560</v>
      </c>
      <c r="E29">
        <f>sum(B29:D29)</f>
        <v/>
      </c>
      <c r="F29">
        <f>B29/E29</f>
        <v/>
      </c>
      <c r="G29">
        <f>C29/E29</f>
        <v/>
      </c>
      <c r="H29">
        <f>D29/E29</f>
        <v/>
      </c>
      <c r="I29">
        <f>G29+H29*2</f>
        <v/>
      </c>
      <c r="J29">
        <f>I29-J20</f>
        <v/>
      </c>
      <c r="K29" t="n">
        <v>5</v>
      </c>
      <c r="L29">
        <f>J29/K29*100/22.56/96</f>
        <v/>
      </c>
    </row>
    <row r="30" spans="1:12">
      <c r="A30" t="s">
        <v>26</v>
      </c>
      <c r="B30" t="n">
        <v>8222701</v>
      </c>
      <c r="C30" t="n">
        <v>17942230</v>
      </c>
      <c r="D30" t="n">
        <v>11510880</v>
      </c>
      <c r="E30">
        <f>sum(B30:D30)</f>
        <v/>
      </c>
      <c r="F30">
        <f>B30/E30</f>
        <v/>
      </c>
      <c r="G30">
        <f>C30/E30</f>
        <v/>
      </c>
      <c r="H30">
        <f>D30/E30</f>
        <v/>
      </c>
      <c r="I30">
        <f>G30+H30*2</f>
        <v/>
      </c>
      <c r="J30">
        <f>I30-J20</f>
        <v/>
      </c>
      <c r="K30" t="n">
        <v>5</v>
      </c>
      <c r="L30">
        <f>J30/K30*100/22.56/168</f>
        <v/>
      </c>
    </row>
    <row r="31" spans="1:12">
      <c r="A31" t="s">
        <v>27</v>
      </c>
      <c r="B31" t="n">
        <v>66229060</v>
      </c>
      <c r="C31" t="n">
        <v>92264580</v>
      </c>
      <c r="D31" t="n">
        <v>64192110</v>
      </c>
      <c r="E31">
        <f>sum(B31:D31)</f>
        <v/>
      </c>
      <c r="F31">
        <f>B31/E31</f>
        <v/>
      </c>
      <c r="G31">
        <f>C31/E31</f>
        <v/>
      </c>
      <c r="H31">
        <f>D31/E31</f>
        <v/>
      </c>
      <c r="I31">
        <f>G31+H31*2</f>
        <v/>
      </c>
      <c r="J31">
        <f>I31-J20</f>
        <v/>
      </c>
      <c r="K31" t="n">
        <v>5</v>
      </c>
      <c r="L31">
        <f>J31/K31*100/22.56/168</f>
        <v/>
      </c>
    </row>
    <row r="32" spans="1:12">
      <c r="A32" t="s"/>
    </row>
    <row r="33" spans="1:12">
      <c r="A33" t="s">
        <v>0</v>
      </c>
      <c r="B33" t="s">
        <v>1</v>
      </c>
      <c r="C33" t="s">
        <v>2</v>
      </c>
      <c r="D33" t="s">
        <v>3</v>
      </c>
    </row>
    <row r="34" spans="1:12">
      <c r="A34" t="s">
        <v>31</v>
      </c>
      <c r="B34" t="s">
        <v>5</v>
      </c>
      <c r="C34" t="s">
        <v>32</v>
      </c>
      <c r="D34" t="s">
        <v>33</v>
      </c>
    </row>
    <row r="35" spans="1:12">
      <c r="A35" t="s"/>
      <c r="B35" t="s">
        <v>8</v>
      </c>
      <c r="C35" t="s">
        <v>9</v>
      </c>
      <c r="D35" t="s">
        <v>10</v>
      </c>
      <c r="E35" t="s">
        <v>11</v>
      </c>
      <c r="F35" t="s">
        <v>8</v>
      </c>
      <c r="G35" t="s">
        <v>9</v>
      </c>
      <c r="H35" t="s">
        <v>10</v>
      </c>
      <c r="I35" t="s">
        <v>12</v>
      </c>
      <c r="J35" t="s">
        <v>13</v>
      </c>
      <c r="K35" t="s">
        <v>14</v>
      </c>
      <c r="L35" t="s">
        <v>15</v>
      </c>
    </row>
    <row r="36" spans="1:12">
      <c r="A36" t="s">
        <v>16</v>
      </c>
      <c r="B36" t="n">
        <v>32146100</v>
      </c>
      <c r="C36" t="n">
        <v>27467850</v>
      </c>
      <c r="D36" t="n">
        <v>15341720</v>
      </c>
      <c r="E36">
        <f>sum(B36:D36)</f>
        <v/>
      </c>
      <c r="F36">
        <f>B36/E36</f>
        <v/>
      </c>
      <c r="G36">
        <f>C36/E36</f>
        <v/>
      </c>
      <c r="H36">
        <f>D36/E36</f>
        <v/>
      </c>
      <c r="I36">
        <f>G36+H36*2</f>
        <v/>
      </c>
      <c r="J36">
        <f>average(I36:I37)</f>
        <v/>
      </c>
    </row>
    <row r="37" spans="1:12">
      <c r="A37" t="s">
        <v>17</v>
      </c>
      <c r="B37" t="n">
        <v>35287130</v>
      </c>
      <c r="C37" t="n">
        <v>30709740</v>
      </c>
      <c r="D37" t="n">
        <v>18131160</v>
      </c>
      <c r="E37">
        <f>sum(B37:D37)</f>
        <v/>
      </c>
      <c r="F37">
        <f>B37/E37</f>
        <v/>
      </c>
      <c r="G37">
        <f>C37/E37</f>
        <v/>
      </c>
      <c r="H37">
        <f>D37/E37</f>
        <v/>
      </c>
      <c r="I37">
        <f>G37+H37*2</f>
        <v/>
      </c>
    </row>
    <row r="38" spans="1:12">
      <c r="A38" t="s">
        <v>18</v>
      </c>
      <c r="B38" t="n">
        <v>41358980</v>
      </c>
      <c r="C38" t="n">
        <v>24214900</v>
      </c>
      <c r="D38" t="n">
        <v>9308240</v>
      </c>
      <c r="E38">
        <f>sum(B38:D38)</f>
        <v/>
      </c>
      <c r="F38">
        <f>B38/E38</f>
        <v/>
      </c>
      <c r="G38">
        <f>C38/E38</f>
        <v/>
      </c>
      <c r="H38">
        <f>D38/E38</f>
        <v/>
      </c>
      <c r="I38">
        <f>G38+H38*2</f>
        <v/>
      </c>
      <c r="J38">
        <f>I38-J36</f>
        <v/>
      </c>
      <c r="K38" t="n">
        <v>5</v>
      </c>
      <c r="L38">
        <f>J38/K38*100/26.23/8</f>
        <v/>
      </c>
    </row>
    <row r="39" spans="1:12">
      <c r="A39" t="s">
        <v>19</v>
      </c>
      <c r="B39" t="n">
        <v>40114070</v>
      </c>
      <c r="C39" t="n">
        <v>24004220</v>
      </c>
      <c r="D39" t="n">
        <v>10914380</v>
      </c>
      <c r="E39">
        <f>sum(B39:D39)</f>
        <v/>
      </c>
      <c r="F39">
        <f>B39/E39</f>
        <v/>
      </c>
      <c r="G39">
        <f>C39/E39</f>
        <v/>
      </c>
      <c r="H39">
        <f>D39/E39</f>
        <v/>
      </c>
      <c r="I39">
        <f>G39+H39*2</f>
        <v/>
      </c>
      <c r="J39">
        <f>I39-J36</f>
        <v/>
      </c>
      <c r="K39" t="n">
        <v>5</v>
      </c>
      <c r="L39">
        <f>J39/K39*100/26.23/8</f>
        <v/>
      </c>
    </row>
    <row r="40" spans="1:12">
      <c r="A40" t="s">
        <v>20</v>
      </c>
      <c r="B40" t="n">
        <v>56023690</v>
      </c>
      <c r="C40" t="n">
        <v>42011280</v>
      </c>
      <c r="D40" t="n">
        <v>18628410</v>
      </c>
      <c r="E40">
        <f>sum(B40:D40)</f>
        <v/>
      </c>
      <c r="F40">
        <f>B40/E40</f>
        <v/>
      </c>
      <c r="G40">
        <f>C40/E40</f>
        <v/>
      </c>
      <c r="H40">
        <f>D40/E40</f>
        <v/>
      </c>
      <c r="I40">
        <f>G40+H40*2</f>
        <v/>
      </c>
      <c r="J40">
        <f>I40-J36</f>
        <v/>
      </c>
      <c r="K40" t="n">
        <v>5</v>
      </c>
      <c r="L40">
        <f>J40/K40*100/26.23/24</f>
        <v/>
      </c>
    </row>
    <row r="41" spans="1:12">
      <c r="A41" t="s">
        <v>21</v>
      </c>
      <c r="B41" t="n">
        <v>66735730</v>
      </c>
      <c r="C41" t="n">
        <v>50305160</v>
      </c>
      <c r="D41" t="n">
        <v>22547040</v>
      </c>
      <c r="E41">
        <f>sum(B41:D41)</f>
        <v/>
      </c>
      <c r="F41">
        <f>B41/E41</f>
        <v/>
      </c>
      <c r="G41">
        <f>C41/E41</f>
        <v/>
      </c>
      <c r="H41">
        <f>D41/E41</f>
        <v/>
      </c>
      <c r="I41">
        <f>G41+H41*2</f>
        <v/>
      </c>
      <c r="J41">
        <f>I41-J36</f>
        <v/>
      </c>
      <c r="K41" t="n">
        <v>5</v>
      </c>
      <c r="L41">
        <f>J41/K41*100/26.23/24</f>
        <v/>
      </c>
    </row>
    <row r="42" spans="1:12">
      <c r="A42" t="s">
        <v>22</v>
      </c>
      <c r="B42" t="n">
        <v>26478760</v>
      </c>
      <c r="C42" t="n">
        <v>24853050</v>
      </c>
      <c r="D42" t="n">
        <v>11500240</v>
      </c>
      <c r="E42">
        <f>sum(B42:D42)</f>
        <v/>
      </c>
      <c r="F42">
        <f>B42/E42</f>
        <v/>
      </c>
      <c r="G42">
        <f>C42/E42</f>
        <v/>
      </c>
      <c r="H42">
        <f>D42/E42</f>
        <v/>
      </c>
      <c r="I42">
        <f>G42+H42*2</f>
        <v/>
      </c>
      <c r="J42">
        <f>I42-J36</f>
        <v/>
      </c>
      <c r="K42" t="n">
        <v>5</v>
      </c>
      <c r="L42">
        <f>J42/K42*100/26.23/48</f>
        <v/>
      </c>
    </row>
    <row r="43" spans="1:12">
      <c r="A43" t="s">
        <v>23</v>
      </c>
      <c r="B43" t="n">
        <v>28911410</v>
      </c>
      <c r="C43" t="n">
        <v>23451710</v>
      </c>
      <c r="D43" t="n">
        <v>12646040</v>
      </c>
      <c r="E43">
        <f>sum(B43:D43)</f>
        <v/>
      </c>
      <c r="F43">
        <f>B43/E43</f>
        <v/>
      </c>
      <c r="G43">
        <f>C43/E43</f>
        <v/>
      </c>
      <c r="H43">
        <f>D43/E43</f>
        <v/>
      </c>
      <c r="I43">
        <f>G43+H43*2</f>
        <v/>
      </c>
      <c r="J43">
        <f>I43-J36</f>
        <v/>
      </c>
      <c r="K43" t="n">
        <v>5</v>
      </c>
      <c r="L43">
        <f>J43/K43*100/26.23/48</f>
        <v/>
      </c>
    </row>
    <row r="44" spans="1:12">
      <c r="A44" t="s">
        <v>24</v>
      </c>
      <c r="B44" t="n">
        <v>61891890</v>
      </c>
      <c r="C44" t="n">
        <v>45894850</v>
      </c>
      <c r="D44" t="n">
        <v>21659060</v>
      </c>
      <c r="E44">
        <f>sum(B44:D44)</f>
        <v/>
      </c>
      <c r="F44">
        <f>B44/E44</f>
        <v/>
      </c>
      <c r="G44">
        <f>C44/E44</f>
        <v/>
      </c>
      <c r="H44">
        <f>D44/E44</f>
        <v/>
      </c>
      <c r="I44">
        <f>G44+H44*2</f>
        <v/>
      </c>
      <c r="J44">
        <f>I44-J36</f>
        <v/>
      </c>
      <c r="K44" t="n">
        <v>5</v>
      </c>
      <c r="L44">
        <f>J44/K44*100/26.23/96</f>
        <v/>
      </c>
    </row>
    <row r="45" spans="1:12">
      <c r="A45" t="s">
        <v>25</v>
      </c>
      <c r="B45" t="n">
        <v>77393290</v>
      </c>
      <c r="C45" t="n">
        <v>60387610</v>
      </c>
      <c r="D45" t="n">
        <v>27063150</v>
      </c>
      <c r="E45">
        <f>sum(B45:D45)</f>
        <v/>
      </c>
      <c r="F45">
        <f>B45/E45</f>
        <v/>
      </c>
      <c r="G45">
        <f>C45/E45</f>
        <v/>
      </c>
      <c r="H45">
        <f>D45/E45</f>
        <v/>
      </c>
      <c r="I45">
        <f>G45+H45*2</f>
        <v/>
      </c>
      <c r="J45">
        <f>I45-J36</f>
        <v/>
      </c>
      <c r="K45" t="n">
        <v>5</v>
      </c>
      <c r="L45">
        <f>J45/K45*100/26.23/96</f>
        <v/>
      </c>
    </row>
    <row r="46" spans="1:12">
      <c r="A46" t="s">
        <v>26</v>
      </c>
      <c r="B46" t="n">
        <v>32221890</v>
      </c>
      <c r="C46" t="n">
        <v>24214750</v>
      </c>
      <c r="D46" t="n">
        <v>12148590</v>
      </c>
      <c r="E46">
        <f>sum(B46:D46)</f>
        <v/>
      </c>
      <c r="F46">
        <f>B46/E46</f>
        <v/>
      </c>
      <c r="G46">
        <f>C46/E46</f>
        <v/>
      </c>
      <c r="H46">
        <f>D46/E46</f>
        <v/>
      </c>
      <c r="I46">
        <f>G46+H46*2</f>
        <v/>
      </c>
      <c r="J46">
        <f>I46-J36</f>
        <v/>
      </c>
      <c r="K46" t="n">
        <v>5</v>
      </c>
      <c r="L46">
        <f>J46/K46*100/26.23/168</f>
        <v/>
      </c>
    </row>
    <row r="47" spans="1:12">
      <c r="A47" t="s">
        <v>27</v>
      </c>
      <c r="B47" t="n">
        <v>38488650</v>
      </c>
      <c r="C47" t="n">
        <v>30485520</v>
      </c>
      <c r="D47" t="n">
        <v>15726820</v>
      </c>
      <c r="E47">
        <f>sum(B47:D47)</f>
        <v/>
      </c>
      <c r="F47">
        <f>B47/E47</f>
        <v/>
      </c>
      <c r="G47">
        <f>C47/E47</f>
        <v/>
      </c>
      <c r="H47">
        <f>D47/E47</f>
        <v/>
      </c>
      <c r="I47">
        <f>G47+H47*2</f>
        <v/>
      </c>
      <c r="J47">
        <f>I47-J36</f>
        <v/>
      </c>
      <c r="K47" t="n">
        <v>5</v>
      </c>
      <c r="L47">
        <f>J47/K47*100/26.23/168</f>
        <v/>
      </c>
    </row>
    <row r="48" spans="1:12">
      <c r="A48" t="s"/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2018-07-21T13:48:09Z</dcterms:created>
  <dcterms:modified xsi:type="dcterms:W3CDTF">2018-07-21T13:48:09Z</dcterms:modified>
</cp:coreProperties>
</file>