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Proj_RL_Stock\data_crawler\"/>
    </mc:Choice>
  </mc:AlternateContent>
  <xr:revisionPtr revIDLastSave="0" documentId="13_ncr:1_{567FF815-5619-4669-A2DB-12285B6F44C2}" xr6:coauthVersionLast="47" xr6:coauthVersionMax="47" xr10:uidLastSave="{00000000-0000-0000-0000-000000000000}"/>
  <bookViews>
    <workbookView xWindow="2970" yWindow="2970" windowWidth="28800" windowHeight="15345" firstSheet="14" activeTab="24" xr2:uid="{E6AA9A7B-F01A-4A58-97F3-0B6015A89952}"/>
  </bookViews>
  <sheets>
    <sheet name="水泥工業" sheetId="1" r:id="rId1"/>
    <sheet name="食品工業" sheetId="2" r:id="rId2"/>
    <sheet name="塑膠工業" sheetId="3" r:id="rId3"/>
    <sheet name="紡織纖維" sheetId="4" r:id="rId4"/>
    <sheet name="電機機械" sheetId="5" r:id="rId5"/>
    <sheet name="電器電纜" sheetId="6" r:id="rId6"/>
    <sheet name="生技醫療業" sheetId="7" r:id="rId7"/>
    <sheet name="化學工業" sheetId="8" r:id="rId8"/>
    <sheet name="玻璃陶瓷" sheetId="9" r:id="rId9"/>
    <sheet name="造紙工業" sheetId="10" r:id="rId10"/>
    <sheet name="鋼鐵工業" sheetId="11" r:id="rId11"/>
    <sheet name="橡膠工業" sheetId="12" r:id="rId12"/>
    <sheet name="汽車工業" sheetId="13" r:id="rId13"/>
    <sheet name="電腦及周邊設備業" sheetId="14" r:id="rId14"/>
    <sheet name="半導體業" sheetId="15" r:id="rId15"/>
    <sheet name="電子零組件業" sheetId="16" r:id="rId16"/>
    <sheet name="其他電子業" sheetId="17" r:id="rId17"/>
    <sheet name="通信網路業" sheetId="18" r:id="rId18"/>
    <sheet name="資訊服務業" sheetId="19" r:id="rId19"/>
    <sheet name="建材營造業" sheetId="20" r:id="rId20"/>
    <sheet name="航運業" sheetId="21" r:id="rId21"/>
    <sheet name="觀光餐旅" sheetId="22" r:id="rId22"/>
    <sheet name="銀行業" sheetId="23" r:id="rId23"/>
    <sheet name="保險業" sheetId="24" r:id="rId24"/>
    <sheet name="金控業" sheetId="25" r:id="rId25"/>
    <sheet name="貿易百貨業" sheetId="26" r:id="rId26"/>
    <sheet name="光電業" sheetId="27" r:id="rId27"/>
    <sheet name="電子通路業" sheetId="28" r:id="rId28"/>
    <sheet name="數位雲端" sheetId="29" r:id="rId29"/>
    <sheet name="證券業" sheetId="30" r:id="rId30"/>
    <sheet name="綠能環保" sheetId="31" r:id="rId31"/>
    <sheet name="其他業" sheetId="32" r:id="rId32"/>
    <sheet name="運動休閒" sheetId="33" r:id="rId33"/>
    <sheet name="油電燃氣業" sheetId="34" r:id="rId34"/>
    <sheet name="居家生活" sheetId="35" r:id="rId35"/>
    <sheet name="ETF" sheetId="36" r:id="rId36"/>
    <sheet name="不動產投資信託證券" sheetId="37" r:id="rId37"/>
    <sheet name="資產基礎證券" sheetId="38" r:id="rId38"/>
    <sheet name="ETN" sheetId="39" r:id="rId39"/>
    <sheet name="存託憑證" sheetId="40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4" l="1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<sst xmlns="http://schemas.openxmlformats.org/spreadsheetml/2006/main" count="1487" uniqueCount="1409">
  <si>
    <t>代號</t>
  </si>
  <si>
    <t>名稱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</si>
  <si>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</si>
  <si>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</si>
  <si>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</si>
  <si>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</si>
  <si>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</si>
  <si>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</si>
  <si>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</si>
  <si>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</si>
  <si>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</si>
  <si>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</si>
  <si>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</si>
  <si>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</si>
  <si>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</si>
  <si>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</si>
  <si>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</si>
  <si>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</si>
  <si>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</si>
  <si>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</si>
  <si>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</si>
  <si>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</si>
  <si>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</si>
  <si>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</si>
  <si>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</si>
  <si>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</si>
  <si>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</si>
  <si>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</si>
  <si>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</si>
  <si>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南僑</t>
  </si>
  <si>
    <t>臺鹽</t>
  </si>
  <si>
    <t>立萬利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</si>
  <si>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</si>
  <si>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</si>
  <si>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</si>
  <si>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</si>
  <si>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</si>
  <si>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</si>
  <si>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</si>
  <si>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</si>
  <si>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</si>
  <si>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</si>
  <si>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</si>
  <si>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</si>
  <si>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</si>
  <si>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</si>
  <si>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大洋</t>
  </si>
  <si>
    <t>永裕</t>
  </si>
  <si>
    <t>地球</t>
  </si>
  <si>
    <t>恆大</t>
  </si>
  <si>
    <t>台化</t>
  </si>
  <si>
    <t>再生-KY</t>
  </si>
  <si>
    <t>勝悅-KY</t>
  </si>
  <si>
    <t>富林-KY</t>
  </si>
  <si>
    <t>炎洲</t>
  </si>
  <si>
    <t>遠東新</t>
  </si>
  <si>
    <t>新纖</t>
  </si>
  <si>
    <t>南染</t>
  </si>
  <si>
    <t>宏洲</t>
  </si>
  <si>
    <t>東和</t>
  </si>
  <si>
    <t>嘉裕</t>
  </si>
  <si>
    <t>東華</t>
  </si>
  <si>
    <t>新紡</t>
  </si>
  <si>
    <t>利華</t>
  </si>
  <si>
    <t>福懋</t>
  </si>
  <si>
    <t>南紡</t>
  </si>
  <si>
    <t>大東</t>
  </si>
  <si>
    <t>力麗</t>
  </si>
  <si>
    <t>大宇</t>
  </si>
  <si>
    <t>宏和</t>
  </si>
  <si>
    <t>力鵬</t>
  </si>
  <si>
    <t>佳和</t>
  </si>
  <si>
    <t>年興</t>
  </si>
  <si>
    <t>宏益</t>
  </si>
  <si>
    <t>台富</t>
  </si>
  <si>
    <t>集盛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</si>
  <si>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</si>
  <si>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</si>
  <si>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</si>
  <si>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</si>
  <si>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</si>
  <si>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</si>
  <si>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</si>
  <si>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</si>
  <si>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</si>
  <si>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</si>
  <si>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台南</t>
  </si>
  <si>
    <t>弘裕</t>
  </si>
  <si>
    <t>業旺</t>
  </si>
  <si>
    <t>儒鴻</t>
  </si>
  <si>
    <t>聚陽</t>
  </si>
  <si>
    <t>如興</t>
  </si>
  <si>
    <t>利勤</t>
  </si>
  <si>
    <t>廣越</t>
  </si>
  <si>
    <t>冠星-KY</t>
  </si>
  <si>
    <t>宜新實業</t>
  </si>
  <si>
    <t>士電</t>
  </si>
  <si>
    <t>東元</t>
  </si>
  <si>
    <t>正道</t>
  </si>
  <si>
    <t>中興電</t>
  </si>
  <si>
    <t>亞力</t>
  </si>
  <si>
    <t>力山</t>
  </si>
  <si>
    <t>利奇</t>
  </si>
  <si>
    <t>華城</t>
  </si>
  <si>
    <t>日馳</t>
  </si>
  <si>
    <t>鑽全</t>
  </si>
  <si>
    <t>恩德</t>
  </si>
  <si>
    <t>樂事綠能</t>
  </si>
  <si>
    <t>亞崴</t>
  </si>
  <si>
    <t>高林股</t>
  </si>
  <si>
    <t>勤美</t>
  </si>
  <si>
    <t>中宇</t>
  </si>
  <si>
    <t>廣隆</t>
  </si>
  <si>
    <t>正峰</t>
  </si>
  <si>
    <t>巨庭</t>
  </si>
  <si>
    <t>喬福</t>
  </si>
  <si>
    <t>錩泰</t>
  </si>
  <si>
    <t>伸興</t>
  </si>
  <si>
    <t>中砂</t>
  </si>
  <si>
    <t>程泰</t>
  </si>
  <si>
    <t>永冠-KY</t>
  </si>
  <si>
    <t>亞德客-KY</t>
  </si>
  <si>
    <t>直得</t>
  </si>
  <si>
    <t>上銀</t>
  </si>
  <si>
    <t>大同</t>
  </si>
  <si>
    <t>大量</t>
  </si>
  <si>
    <t>東台</t>
  </si>
  <si>
    <t>瑞智</t>
  </si>
  <si>
    <t>全球傳動</t>
  </si>
  <si>
    <t>力達-KY</t>
  </si>
  <si>
    <t>氣立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</si>
  <si>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</si>
  <si>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</si>
  <si>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</si>
  <si>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</si>
  <si>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</si>
  <si>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</si>
  <si>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</si>
  <si>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台灣精銳</t>
  </si>
  <si>
    <t>豐祥-KY</t>
  </si>
  <si>
    <t>建德工業</t>
  </si>
  <si>
    <t>寶一</t>
  </si>
  <si>
    <t>羅昇</t>
  </si>
  <si>
    <t>高力</t>
  </si>
  <si>
    <t>華電</t>
  </si>
  <si>
    <t>聲寶</t>
  </si>
  <si>
    <t>華新</t>
  </si>
  <si>
    <t>華榮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</si>
  <si>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</si>
  <si>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</si>
  <si>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</si>
  <si>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</si>
  <si>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</si>
  <si>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</si>
  <si>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</si>
  <si>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</si>
  <si>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燦星網</t>
  </si>
  <si>
    <t>禾聯碩</t>
  </si>
  <si>
    <t>大亞</t>
    <phoneticPr fontId="1" type="noConversion"/>
  </si>
  <si>
    <t>中化</t>
  </si>
  <si>
    <t>葡萄王</t>
  </si>
  <si>
    <t>生達</t>
  </si>
  <si>
    <t>美吾華</t>
  </si>
  <si>
    <t>五鼎</t>
  </si>
  <si>
    <t>杏輝</t>
  </si>
  <si>
    <t>南光</t>
  </si>
  <si>
    <t>寶齡富錦</t>
  </si>
  <si>
    <t>中化生</t>
  </si>
  <si>
    <t>和康生</t>
  </si>
  <si>
    <t>科妍</t>
  </si>
  <si>
    <t>神隆</t>
  </si>
  <si>
    <t>美時</t>
  </si>
  <si>
    <t>景岳</t>
  </si>
  <si>
    <t>永信</t>
  </si>
  <si>
    <t>佳醫</t>
  </si>
  <si>
    <t>雃博</t>
  </si>
  <si>
    <t>懷特</t>
  </si>
  <si>
    <t>旭富</t>
  </si>
  <si>
    <t>亞諾法</t>
  </si>
  <si>
    <t>麗豐-KY</t>
  </si>
  <si>
    <t>國光生</t>
  </si>
  <si>
    <t>全宇生技-KY</t>
  </si>
  <si>
    <t>訊映</t>
  </si>
  <si>
    <t>承業醫</t>
  </si>
  <si>
    <t>佐登-KY</t>
  </si>
  <si>
    <t>華廣</t>
  </si>
  <si>
    <t>台耀</t>
  </si>
  <si>
    <t>光麗-KY</t>
  </si>
  <si>
    <t>晶碩</t>
  </si>
  <si>
    <t>泰福-KY</t>
  </si>
  <si>
    <t>北極星藥業-KY</t>
  </si>
  <si>
    <t>ABC-KY</t>
  </si>
  <si>
    <t>華安</t>
  </si>
  <si>
    <t>羅麗芬-KY</t>
  </si>
  <si>
    <t>視陽</t>
  </si>
  <si>
    <t>晉弘</t>
  </si>
  <si>
    <t>睿生光電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</si>
  <si>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</si>
  <si>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</si>
  <si>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</si>
  <si>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</si>
  <si>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</si>
  <si>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</si>
  <si>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</si>
  <si>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</si>
  <si>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</si>
  <si>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三晃</t>
  </si>
  <si>
    <t>台肥</t>
  </si>
  <si>
    <t>中碳</t>
  </si>
  <si>
    <t>元禎</t>
  </si>
  <si>
    <t>永記</t>
  </si>
  <si>
    <t>中華化</t>
  </si>
  <si>
    <t>花仙子</t>
  </si>
  <si>
    <t>毛寶</t>
  </si>
  <si>
    <t>日勝化</t>
  </si>
  <si>
    <t>勝一</t>
  </si>
  <si>
    <t>展宇</t>
  </si>
  <si>
    <t>德淵</t>
  </si>
  <si>
    <t>國精化</t>
  </si>
  <si>
    <t>康普</t>
  </si>
  <si>
    <t>三福化</t>
  </si>
  <si>
    <t>材料-KY</t>
  </si>
  <si>
    <t>雙鍵</t>
  </si>
  <si>
    <t>南寶</t>
  </si>
  <si>
    <t>上品</t>
  </si>
  <si>
    <t>台玻</t>
  </si>
  <si>
    <t>冠軍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</si>
  <si>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</si>
  <si>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</si>
  <si>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</si>
  <si>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</si>
  <si>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</si>
  <si>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</si>
  <si>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</si>
  <si>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</si>
  <si>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</si>
  <si>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永豐實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</si>
  <si>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</si>
  <si>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</si>
  <si>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</si>
  <si>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</si>
  <si>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</si>
  <si>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</si>
  <si>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</si>
  <si>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</si>
  <si>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</si>
  <si>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</si>
  <si>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</si>
  <si>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</si>
  <si>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</si>
  <si>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</si>
  <si>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</si>
  <si>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</si>
  <si>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</si>
  <si>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</si>
  <si>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</si>
  <si>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</si>
  <si>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</si>
  <si>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</si>
  <si>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</si>
  <si>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</si>
  <si>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</si>
  <si>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</si>
  <si>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</si>
  <si>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運錩</t>
  </si>
  <si>
    <t>長榮鋼</t>
  </si>
  <si>
    <t>豐達科</t>
  </si>
  <si>
    <t>三星</t>
  </si>
  <si>
    <t>東明-KY</t>
  </si>
  <si>
    <t>世紀鋼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</si>
  <si>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</si>
  <si>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</si>
  <si>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</si>
  <si>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</si>
  <si>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</si>
  <si>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</si>
  <si>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</si>
  <si>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</si>
  <si>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</si>
  <si>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</si>
  <si>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申豐</t>
  </si>
  <si>
    <t>東陽</t>
  </si>
  <si>
    <t>廣華-KY</t>
  </si>
  <si>
    <t>昭輝</t>
  </si>
  <si>
    <t>瑞利</t>
  </si>
  <si>
    <t>大億</t>
  </si>
  <si>
    <t>堤維西</t>
  </si>
  <si>
    <t>1522A</t>
  </si>
  <si>
    <t>堤維西甲特</t>
  </si>
  <si>
    <t>耿鼎</t>
  </si>
  <si>
    <t>江申</t>
  </si>
  <si>
    <t>車王電</t>
  </si>
  <si>
    <t>和大</t>
  </si>
  <si>
    <t>倉佑</t>
  </si>
  <si>
    <t>吉茂</t>
  </si>
  <si>
    <t>六暉-KY</t>
  </si>
  <si>
    <t>裕隆</t>
  </si>
  <si>
    <t>中華</t>
  </si>
  <si>
    <t>三陽工業</t>
  </si>
  <si>
    <t>和泰車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</si>
  <si>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</si>
  <si>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</si>
  <si>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</si>
  <si>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</si>
  <si>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</si>
  <si>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</si>
  <si>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</si>
  <si>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</si>
  <si>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汎德永業</t>
  </si>
  <si>
    <t>IKKA-KY</t>
  </si>
  <si>
    <t>怡利電</t>
  </si>
  <si>
    <t>麗清</t>
  </si>
  <si>
    <t>智伸科</t>
  </si>
  <si>
    <t>永新-KY</t>
  </si>
  <si>
    <t>光隆精密-KY</t>
  </si>
  <si>
    <t>聯嘉</t>
  </si>
  <si>
    <t>帝寶</t>
  </si>
  <si>
    <t>光寶科</t>
  </si>
  <si>
    <t>全友</t>
  </si>
  <si>
    <t>仁寶</t>
  </si>
  <si>
    <t>精英</t>
  </si>
  <si>
    <t>佳世達</t>
  </si>
  <si>
    <t>宏碁</t>
  </si>
  <si>
    <t>英業達</t>
  </si>
  <si>
    <t>華碩</t>
  </si>
  <si>
    <t>藍天</t>
  </si>
  <si>
    <t>倫飛</t>
  </si>
  <si>
    <t>昆盈</t>
  </si>
  <si>
    <t>技嘉</t>
  </si>
  <si>
    <t>微星</t>
  </si>
  <si>
    <t>虹光</t>
  </si>
  <si>
    <t>廣達</t>
  </si>
  <si>
    <t>精元</t>
  </si>
  <si>
    <t>研華</t>
  </si>
  <si>
    <t>友通</t>
  </si>
  <si>
    <t>映泰</t>
  </si>
  <si>
    <t>輔信</t>
  </si>
  <si>
    <t>圓剛</t>
  </si>
  <si>
    <t>承啟</t>
  </si>
  <si>
    <t>倚天酷碁-創</t>
  </si>
  <si>
    <t>麗臺</t>
  </si>
  <si>
    <t>普安</t>
  </si>
  <si>
    <t>歐格</t>
  </si>
  <si>
    <t>神基</t>
  </si>
  <si>
    <t>晟銘電</t>
  </si>
  <si>
    <t>奇鋐</t>
  </si>
  <si>
    <t>威強電</t>
  </si>
  <si>
    <t>建碁</t>
  </si>
  <si>
    <t>喬鼎</t>
  </si>
  <si>
    <t>銘異</t>
  </si>
  <si>
    <t>緯創</t>
  </si>
  <si>
    <t>融程電</t>
  </si>
  <si>
    <t>誠研</t>
  </si>
  <si>
    <t>華擎</t>
  </si>
  <si>
    <t>精聯</t>
  </si>
  <si>
    <t>大眾控</t>
  </si>
  <si>
    <t>神達</t>
  </si>
  <si>
    <t>永崴投控</t>
  </si>
  <si>
    <t>事欣科</t>
  </si>
  <si>
    <t>和碩</t>
  </si>
  <si>
    <t>科嘉-KY</t>
  </si>
  <si>
    <t>虹堡</t>
  </si>
  <si>
    <t>迎廣</t>
  </si>
  <si>
    <t>上福</t>
  </si>
  <si>
    <t>凌華</t>
  </si>
  <si>
    <t>飛捷</t>
  </si>
  <si>
    <t>尼得科超眾</t>
  </si>
  <si>
    <t>華孚</t>
  </si>
  <si>
    <t>宏正</t>
  </si>
  <si>
    <t>樺漢</t>
  </si>
  <si>
    <t>研揚</t>
  </si>
  <si>
    <t>動力-KY</t>
  </si>
  <si>
    <t>緯穎</t>
  </si>
  <si>
    <t>振樺電</t>
  </si>
  <si>
    <t>達方</t>
  </si>
  <si>
    <t>勤誠</t>
  </si>
  <si>
    <t>偉聯</t>
  </si>
  <si>
    <t>麗正</t>
  </si>
  <si>
    <t>聯電</t>
  </si>
  <si>
    <t>華泰</t>
  </si>
  <si>
    <t>台積電</t>
  </si>
  <si>
    <t>旺宏</t>
  </si>
  <si>
    <t>光罩</t>
  </si>
  <si>
    <t>台亞</t>
  </si>
  <si>
    <t>茂矽</t>
  </si>
  <si>
    <t>華邦電</t>
  </si>
  <si>
    <t>順德</t>
  </si>
  <si>
    <t>矽統</t>
  </si>
  <si>
    <t>菱生</t>
  </si>
  <si>
    <t>瑞昱</t>
  </si>
  <si>
    <t>威盛</t>
  </si>
  <si>
    <t>凌陽</t>
  </si>
  <si>
    <t>南亞科</t>
  </si>
  <si>
    <t>統懋</t>
  </si>
  <si>
    <t>偉詮電</t>
  </si>
  <si>
    <t>超豐</t>
  </si>
  <si>
    <t>京元電子</t>
  </si>
  <si>
    <t>創見</t>
  </si>
  <si>
    <t>聯發科</t>
  </si>
  <si>
    <t>義隆</t>
  </si>
  <si>
    <t>強茂</t>
  </si>
  <si>
    <t>晶豪科</t>
  </si>
  <si>
    <t>聯陽</t>
  </si>
  <si>
    <t>嘉晶</t>
  </si>
  <si>
    <t>聯詠</t>
  </si>
  <si>
    <t>智原</t>
  </si>
  <si>
    <t>揚智</t>
  </si>
  <si>
    <t>聯傑</t>
  </si>
  <si>
    <t>景碩</t>
  </si>
  <si>
    <t>虹冠電</t>
  </si>
  <si>
    <t>京鼎</t>
  </si>
  <si>
    <t>創意</t>
  </si>
  <si>
    <t>聯鈞</t>
  </si>
  <si>
    <t>晶相光</t>
  </si>
  <si>
    <t>台勝科</t>
  </si>
  <si>
    <t>敦泰</t>
  </si>
  <si>
    <t>辛耘</t>
  </si>
  <si>
    <t>通嘉</t>
  </si>
  <si>
    <t>瑞鼎</t>
  </si>
  <si>
    <t>世芯-KY</t>
  </si>
  <si>
    <t>達能</t>
  </si>
  <si>
    <t>日月光投控</t>
  </si>
  <si>
    <t>新唐</t>
  </si>
  <si>
    <t>凌通</t>
  </si>
  <si>
    <t>天鈺</t>
  </si>
  <si>
    <t>十銓</t>
  </si>
  <si>
    <t>立積</t>
  </si>
  <si>
    <t>全訊</t>
  </si>
  <si>
    <t>祥碩</t>
  </si>
  <si>
    <t>界霖</t>
  </si>
  <si>
    <t>松翰</t>
  </si>
  <si>
    <t>盛群</t>
  </si>
  <si>
    <t>力成</t>
  </si>
  <si>
    <t>迅杰</t>
  </si>
  <si>
    <t>矽格</t>
  </si>
  <si>
    <t>同欣電</t>
  </si>
  <si>
    <t>矽力*-KY</t>
  </si>
  <si>
    <t>訊芯-KY</t>
  </si>
  <si>
    <t>穎崴</t>
  </si>
  <si>
    <t>捷敏-KY</t>
  </si>
  <si>
    <t>愛普*</t>
  </si>
  <si>
    <t>晶心科</t>
  </si>
  <si>
    <t>易華電</t>
  </si>
  <si>
    <t>虹揚-KY</t>
  </si>
  <si>
    <t>芯鼎</t>
  </si>
  <si>
    <t>力智</t>
  </si>
  <si>
    <t>威鋒電子</t>
  </si>
  <si>
    <t>力積電</t>
  </si>
  <si>
    <t>采鈺</t>
  </si>
  <si>
    <t>來頡</t>
  </si>
  <si>
    <t>錼創科技-KY創</t>
  </si>
  <si>
    <t>矽創</t>
  </si>
  <si>
    <t>昇陽半導體</t>
  </si>
  <si>
    <t>致新</t>
  </si>
  <si>
    <t>華東</t>
  </si>
  <si>
    <t>福懋科</t>
  </si>
  <si>
    <t>南茂</t>
  </si>
  <si>
    <t>富鼎</t>
  </si>
  <si>
    <t>宇瞻</t>
  </si>
  <si>
    <t>首利</t>
  </si>
  <si>
    <t>信錦</t>
  </si>
  <si>
    <t>川湖</t>
  </si>
  <si>
    <t>台達電</t>
  </si>
  <si>
    <t>華通</t>
  </si>
  <si>
    <t>楠梓電</t>
  </si>
  <si>
    <t>國巨</t>
  </si>
  <si>
    <t>廣宇</t>
  </si>
  <si>
    <t>敬鵬</t>
  </si>
  <si>
    <t>燿華</t>
  </si>
  <si>
    <t>金像電</t>
  </si>
  <si>
    <t>凱美</t>
  </si>
  <si>
    <t>台光電</t>
  </si>
  <si>
    <t>群光</t>
  </si>
  <si>
    <t>正崴</t>
  </si>
  <si>
    <t>毅嘉</t>
  </si>
  <si>
    <t>環科</t>
  </si>
  <si>
    <t>錩新</t>
  </si>
  <si>
    <t>新巨</t>
  </si>
  <si>
    <t>建準</t>
  </si>
  <si>
    <t>興勤</t>
  </si>
  <si>
    <t>聯昌</t>
  </si>
  <si>
    <t>太空梭</t>
  </si>
  <si>
    <t>飛宏</t>
  </si>
  <si>
    <t>建通</t>
  </si>
  <si>
    <t>良得電</t>
  </si>
  <si>
    <t>志聖</t>
  </si>
  <si>
    <t>立隆電</t>
  </si>
  <si>
    <t>鉅祥</t>
  </si>
  <si>
    <t>大毅</t>
  </si>
  <si>
    <t>百容</t>
  </si>
  <si>
    <t>希華</t>
  </si>
  <si>
    <t>華新科</t>
  </si>
  <si>
    <t>揚博</t>
  </si>
  <si>
    <t>健和興</t>
  </si>
  <si>
    <t>今皓</t>
  </si>
  <si>
    <t>全漢</t>
  </si>
  <si>
    <t>鴻名</t>
  </si>
  <si>
    <t>信邦</t>
  </si>
  <si>
    <t>禾伸堂</t>
  </si>
  <si>
    <t>偉訓</t>
  </si>
  <si>
    <t>欣興</t>
  </si>
  <si>
    <t>晶技</t>
  </si>
  <si>
    <t>健鼎</t>
  </si>
  <si>
    <t>立德</t>
  </si>
  <si>
    <t>日電貿</t>
  </si>
  <si>
    <t>鴻碩</t>
  </si>
  <si>
    <t>晟鈦</t>
  </si>
  <si>
    <t>勝德</t>
  </si>
  <si>
    <t>聯德</t>
  </si>
  <si>
    <t>同泰</t>
  </si>
  <si>
    <t>泰碩</t>
  </si>
  <si>
    <t>新日興</t>
  </si>
  <si>
    <t>台端</t>
  </si>
  <si>
    <t>維熹</t>
  </si>
  <si>
    <t>嘉澤</t>
  </si>
  <si>
    <t>聯穎</t>
  </si>
  <si>
    <t>力銘</t>
  </si>
  <si>
    <t>宏致</t>
  </si>
  <si>
    <t>谷崧</t>
  </si>
  <si>
    <t>達邁</t>
  </si>
  <si>
    <t>健策</t>
  </si>
  <si>
    <t>新至陞</t>
  </si>
  <si>
    <t>定穎投控</t>
  </si>
  <si>
    <t>銘鈺</t>
  </si>
  <si>
    <t>聯德控股-KY</t>
  </si>
  <si>
    <t>致伸</t>
  </si>
  <si>
    <t>泰鼎-KY</t>
  </si>
  <si>
    <t>康控-KY</t>
  </si>
  <si>
    <t>臻鼎-KY</t>
  </si>
  <si>
    <t>榮科</t>
  </si>
  <si>
    <t>鑫禾</t>
  </si>
  <si>
    <t>瀚宇博</t>
  </si>
  <si>
    <t>競國</t>
  </si>
  <si>
    <t>鎰勝</t>
  </si>
  <si>
    <t>金橋</t>
  </si>
  <si>
    <t>柏承</t>
  </si>
  <si>
    <t>嘉聯益</t>
  </si>
  <si>
    <t>鈞寶</t>
  </si>
  <si>
    <t>精成科</t>
  </si>
  <si>
    <t>佳必琪</t>
  </si>
  <si>
    <t>詮欣</t>
  </si>
  <si>
    <t>聯茂</t>
  </si>
  <si>
    <t>聚鼎</t>
  </si>
  <si>
    <t>台郡</t>
  </si>
  <si>
    <t>康舒</t>
  </si>
  <si>
    <t>群電</t>
  </si>
  <si>
    <t>鈺邦</t>
  </si>
  <si>
    <t>騰輝電子-KY</t>
  </si>
  <si>
    <t>嘉基</t>
  </si>
  <si>
    <t>AES-KY</t>
  </si>
  <si>
    <t>天二科技</t>
  </si>
  <si>
    <t>圓裕</t>
  </si>
  <si>
    <t>台虹</t>
  </si>
  <si>
    <t>南電</t>
  </si>
  <si>
    <t>瀚荃</t>
  </si>
  <si>
    <t>志超</t>
  </si>
  <si>
    <t>菱光</t>
  </si>
  <si>
    <t>金寶</t>
  </si>
  <si>
    <t>鴻海</t>
  </si>
  <si>
    <t>鴻準</t>
  </si>
  <si>
    <t>所羅門</t>
  </si>
  <si>
    <t>致茂</t>
  </si>
  <si>
    <t>震旦行</t>
  </si>
  <si>
    <t>云辰</t>
  </si>
  <si>
    <t>漢唐</t>
  </si>
  <si>
    <t>固緯</t>
  </si>
  <si>
    <t>互盛電</t>
  </si>
  <si>
    <t>敦吉</t>
  </si>
  <si>
    <t>光群雷</t>
  </si>
  <si>
    <t>盟立</t>
  </si>
  <si>
    <t>可成</t>
  </si>
  <si>
    <t>美隆電</t>
  </si>
  <si>
    <t>連宇</t>
  </si>
  <si>
    <t>漢平</t>
  </si>
  <si>
    <t>隆銘綠能</t>
  </si>
  <si>
    <t>德律</t>
  </si>
  <si>
    <t>科風</t>
  </si>
  <si>
    <t>昇貿</t>
  </si>
  <si>
    <t>柏騰</t>
  </si>
  <si>
    <t>碩天</t>
  </si>
  <si>
    <t>貿聯-KY</t>
  </si>
  <si>
    <t>東科-KY</t>
  </si>
  <si>
    <t>亞翔</t>
  </si>
  <si>
    <t>巨路</t>
  </si>
  <si>
    <t>帆宣</t>
  </si>
  <si>
    <t>亞弘電</t>
  </si>
  <si>
    <t>和椿</t>
  </si>
  <si>
    <t>淳安</t>
  </si>
  <si>
    <t>旭隼</t>
  </si>
  <si>
    <t>迅得</t>
  </si>
  <si>
    <t>興能高</t>
  </si>
  <si>
    <t>洋基工程</t>
  </si>
  <si>
    <t>旭暉應材</t>
  </si>
  <si>
    <t>安普新</t>
  </si>
  <si>
    <t>汎銓</t>
  </si>
  <si>
    <t>尖點</t>
  </si>
  <si>
    <t>無敵</t>
  </si>
  <si>
    <t>鼎炫-KY</t>
  </si>
  <si>
    <t>台揚</t>
  </si>
  <si>
    <t>東訊</t>
  </si>
  <si>
    <t>友訊</t>
  </si>
  <si>
    <t>智邦</t>
  </si>
  <si>
    <t>中華電</t>
  </si>
  <si>
    <t>仲琦</t>
  </si>
  <si>
    <t>隴華</t>
  </si>
  <si>
    <t>美律</t>
  </si>
  <si>
    <t>兆勁</t>
  </si>
  <si>
    <t>神腦</t>
  </si>
  <si>
    <t>全新</t>
  </si>
  <si>
    <t>兆赫</t>
  </si>
  <si>
    <t>宏達電</t>
  </si>
  <si>
    <t>星通</t>
  </si>
  <si>
    <t>盛達</t>
  </si>
  <si>
    <t>台灣大</t>
  </si>
  <si>
    <t>訊舟</t>
  </si>
  <si>
    <t>建漢</t>
  </si>
  <si>
    <t>耀登</t>
  </si>
  <si>
    <t>閎暉</t>
  </si>
  <si>
    <t>明泰</t>
  </si>
  <si>
    <t>譁裕</t>
  </si>
  <si>
    <t>展達</t>
  </si>
  <si>
    <t>智易</t>
  </si>
  <si>
    <t>圓展</t>
  </si>
  <si>
    <t>亞太電</t>
  </si>
  <si>
    <t>海華</t>
  </si>
  <si>
    <t>合勤控</t>
  </si>
  <si>
    <t>遠傳</t>
  </si>
  <si>
    <t>正文</t>
  </si>
  <si>
    <t>眾達-KY</t>
  </si>
  <si>
    <t>中磊</t>
  </si>
  <si>
    <t>富爾特</t>
  </si>
  <si>
    <t>友勁</t>
  </si>
  <si>
    <t>百一</t>
  </si>
  <si>
    <t>居易</t>
  </si>
  <si>
    <t>啟碁</t>
  </si>
  <si>
    <t>瑞祺電通</t>
  </si>
  <si>
    <t>統新</t>
  </si>
  <si>
    <t>光聖</t>
  </si>
  <si>
    <t>鋐寶科技</t>
  </si>
  <si>
    <t>詠業</t>
  </si>
  <si>
    <t>永道-KY</t>
  </si>
  <si>
    <t>台通</t>
  </si>
  <si>
    <t>華冠</t>
  </si>
  <si>
    <t>三商電</t>
  </si>
  <si>
    <t>凌群</t>
  </si>
  <si>
    <t>華經</t>
  </si>
  <si>
    <t>資通</t>
  </si>
  <si>
    <t>敦陽科</t>
  </si>
  <si>
    <t>零壹</t>
  </si>
  <si>
    <t>傳奇</t>
  </si>
  <si>
    <t>訊連</t>
  </si>
  <si>
    <t>邁達特</t>
  </si>
  <si>
    <t>關貿</t>
  </si>
  <si>
    <t>精誠</t>
  </si>
  <si>
    <t>上曜</t>
  </si>
  <si>
    <t>華友聯</t>
  </si>
  <si>
    <t>三地開發</t>
  </si>
  <si>
    <t>雋揚</t>
  </si>
  <si>
    <t>名軒</t>
  </si>
  <si>
    <t>大將</t>
  </si>
  <si>
    <t>怡華</t>
  </si>
  <si>
    <t>三洋實業</t>
  </si>
  <si>
    <t>寶徠</t>
  </si>
  <si>
    <t>潤隆</t>
  </si>
  <si>
    <t>新美齊</t>
  </si>
  <si>
    <t>國建</t>
  </si>
  <si>
    <t>國產</t>
  </si>
  <si>
    <t>國揚</t>
  </si>
  <si>
    <t>太設</t>
  </si>
  <si>
    <t>全坤建</t>
  </si>
  <si>
    <t>太子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</si>
  <si>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</si>
  <si>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</si>
  <si>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</si>
  <si>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</si>
  <si>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</si>
  <si>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</si>
  <si>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</si>
  <si>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</si>
  <si>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</si>
  <si>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</si>
  <si>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</si>
  <si>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</si>
  <si>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</si>
  <si>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</si>
  <si>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</si>
  <si>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</si>
  <si>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</si>
  <si>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</si>
  <si>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</si>
  <si>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</si>
  <si>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</si>
  <si>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鼎固-KY</t>
  </si>
  <si>
    <t>夆典</t>
  </si>
  <si>
    <t>總太</t>
  </si>
  <si>
    <t>昇陽</t>
  </si>
  <si>
    <t>欣陸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</si>
  <si>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</si>
  <si>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</si>
  <si>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</si>
  <si>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</si>
  <si>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</si>
  <si>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</si>
  <si>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</si>
  <si>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</si>
  <si>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永固-KY</t>
  </si>
  <si>
    <t>達麗</t>
  </si>
  <si>
    <t>欣巴巴</t>
  </si>
  <si>
    <t>三發地產</t>
  </si>
  <si>
    <t>台船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</si>
  <si>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</si>
  <si>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</si>
  <si>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</si>
  <si>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</si>
  <si>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</si>
  <si>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</si>
  <si>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</si>
  <si>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</si>
  <si>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</si>
  <si>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</si>
  <si>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萬海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</si>
  <si>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</si>
  <si>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</si>
  <si>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</si>
  <si>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</si>
  <si>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</si>
  <si>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</si>
  <si>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</si>
  <si>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</si>
  <si>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長榮航太</t>
  </si>
  <si>
    <t>遠雄港</t>
  </si>
  <si>
    <t>四維航</t>
  </si>
  <si>
    <t>龍德造船</t>
  </si>
  <si>
    <t>建新國際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</si>
  <si>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</si>
  <si>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</si>
  <si>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</si>
  <si>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</si>
  <si>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</si>
  <si>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</si>
  <si>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</si>
  <si>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</si>
  <si>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</si>
  <si>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</si>
  <si>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</si>
  <si>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</si>
  <si>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</si>
  <si>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八方雲集</t>
  </si>
  <si>
    <t>鳳凰</t>
  </si>
  <si>
    <t>新天地</t>
  </si>
  <si>
    <t>好樂迪</t>
  </si>
  <si>
    <t>彰銀</t>
  </si>
  <si>
    <t>京城銀</t>
  </si>
  <si>
    <t>台中銀</t>
  </si>
  <si>
    <t>華票</t>
  </si>
  <si>
    <t>臺企銀</t>
  </si>
  <si>
    <t>高雄銀</t>
  </si>
  <si>
    <t>2836A</t>
  </si>
  <si>
    <t>高雄銀甲特</t>
  </si>
  <si>
    <t>聯邦銀</t>
  </si>
  <si>
    <t>2838A</t>
  </si>
  <si>
    <t>聯邦銀甲特</t>
  </si>
  <si>
    <t>遠東銀</t>
  </si>
  <si>
    <t>安泰銀</t>
  </si>
  <si>
    <t>王道銀行</t>
  </si>
  <si>
    <t>2897A</t>
  </si>
  <si>
    <t>王道銀甲特</t>
  </si>
  <si>
    <t>上海商銀</t>
  </si>
  <si>
    <t>旺旺保</t>
  </si>
  <si>
    <t>台產</t>
  </si>
  <si>
    <t>新產</t>
  </si>
  <si>
    <t>中再保</t>
  </si>
  <si>
    <t>第一保</t>
  </si>
  <si>
    <t>三商壽</t>
  </si>
  <si>
    <t>華南金</t>
  </si>
  <si>
    <t>富邦金</t>
  </si>
  <si>
    <t>2881A</t>
  </si>
  <si>
    <t>富邦特</t>
  </si>
  <si>
    <t>2881B</t>
  </si>
  <si>
    <t>富邦金乙特</t>
  </si>
  <si>
    <t>2881C</t>
  </si>
  <si>
    <t>富邦金丙特</t>
  </si>
  <si>
    <t>國泰金</t>
  </si>
  <si>
    <t>2882A</t>
  </si>
  <si>
    <t>國泰特</t>
  </si>
  <si>
    <t>2882B</t>
  </si>
  <si>
    <t>國泰金乙特</t>
  </si>
  <si>
    <t>開發金</t>
  </si>
  <si>
    <t>2883B</t>
  </si>
  <si>
    <t>開發金乙特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</si>
  <si>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</si>
  <si>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</si>
  <si>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</si>
  <si>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</si>
  <si>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</si>
  <si>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</si>
  <si>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</si>
  <si>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</si>
  <si>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2887Z1</t>
  </si>
  <si>
    <t>台新己特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</si>
  <si>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</si>
  <si>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</si>
  <si>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</si>
  <si>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</si>
  <si>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</si>
  <si>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</si>
  <si>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</si>
  <si>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</si>
  <si>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</si>
  <si>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</si>
  <si>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</si>
  <si>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</si>
  <si>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</si>
  <si>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合庫金</t>
  </si>
  <si>
    <t>益航</t>
  </si>
  <si>
    <t>欣欣</t>
  </si>
  <si>
    <t>遠百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</si>
  <si>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</si>
  <si>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</si>
  <si>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</si>
  <si>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</si>
  <si>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</si>
  <si>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</si>
  <si>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</si>
  <si>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</si>
  <si>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淘帝-KY</t>
  </si>
  <si>
    <t>凱羿-KY</t>
  </si>
  <si>
    <t>三商家購</t>
  </si>
  <si>
    <t>日成-KY</t>
  </si>
  <si>
    <t>台南-KY</t>
  </si>
  <si>
    <t>大洋-KY</t>
  </si>
  <si>
    <t>金麗-KY</t>
  </si>
  <si>
    <t>阿瘦</t>
  </si>
  <si>
    <t>中環</t>
  </si>
  <si>
    <t>錸德</t>
  </si>
  <si>
    <t>佳能</t>
  </si>
  <si>
    <t>億光</t>
  </si>
  <si>
    <t>國碩</t>
  </si>
  <si>
    <t>友達</t>
  </si>
  <si>
    <t>鼎元</t>
  </si>
  <si>
    <t>銘旺科</t>
  </si>
  <si>
    <t>翔耀</t>
  </si>
  <si>
    <t>冠西電</t>
  </si>
  <si>
    <t>一詮</t>
  </si>
  <si>
    <t>瑞軒</t>
  </si>
  <si>
    <t>吉祥全</t>
  </si>
  <si>
    <t>大立光</t>
  </si>
  <si>
    <t>亞光</t>
  </si>
  <si>
    <t>憶聲</t>
  </si>
  <si>
    <t>佰鴻</t>
  </si>
  <si>
    <t>全台</t>
  </si>
  <si>
    <t>和鑫</t>
  </si>
  <si>
    <t>鈺德</t>
  </si>
  <si>
    <t>力特</t>
  </si>
  <si>
    <t>華晶科</t>
  </si>
  <si>
    <t>正達</t>
  </si>
  <si>
    <t>奇偶</t>
  </si>
  <si>
    <t>玉晶光</t>
  </si>
  <si>
    <t>榮創</t>
  </si>
  <si>
    <t>晶睿</t>
  </si>
  <si>
    <t>群創</t>
  </si>
  <si>
    <t>揚明光</t>
  </si>
  <si>
    <t>晶彩科</t>
  </si>
  <si>
    <t>州巧</t>
  </si>
  <si>
    <t>牧德</t>
  </si>
  <si>
    <t>聯合再生</t>
  </si>
  <si>
    <t>艾笛森</t>
  </si>
  <si>
    <t>洋華</t>
  </si>
  <si>
    <t>TPK-KY</t>
  </si>
  <si>
    <t>富采</t>
  </si>
  <si>
    <t>太極</t>
  </si>
  <si>
    <t>茂林-KY</t>
  </si>
  <si>
    <t>嘉彰</t>
  </si>
  <si>
    <t>光鋐</t>
  </si>
  <si>
    <t>誠美材</t>
  </si>
  <si>
    <t>佳凌</t>
  </si>
  <si>
    <t>達興材料</t>
  </si>
  <si>
    <t>乙盛-KY</t>
  </si>
  <si>
    <t>弘凱</t>
  </si>
  <si>
    <t>慧友</t>
  </si>
  <si>
    <t>彩晶</t>
  </si>
  <si>
    <t>達運</t>
  </si>
  <si>
    <t>華興</t>
  </si>
  <si>
    <t>宏齊</t>
  </si>
  <si>
    <t>瑞儀</t>
  </si>
  <si>
    <t>今國光</t>
  </si>
  <si>
    <t>天瀚</t>
  </si>
  <si>
    <t>光鼎</t>
  </si>
  <si>
    <t>台表科</t>
  </si>
  <si>
    <t>悅城</t>
  </si>
  <si>
    <t>元晶</t>
  </si>
  <si>
    <t>GIS-KY</t>
  </si>
  <si>
    <t>安集</t>
  </si>
  <si>
    <t>中揚光</t>
  </si>
  <si>
    <t>惠特</t>
  </si>
  <si>
    <t>錸寶</t>
  </si>
  <si>
    <t>凌巨</t>
  </si>
  <si>
    <t>明基材</t>
  </si>
  <si>
    <t>聯強</t>
  </si>
  <si>
    <t>精技</t>
  </si>
  <si>
    <t>燦坤</t>
  </si>
  <si>
    <t>華立</t>
  </si>
  <si>
    <t>增你強</t>
  </si>
  <si>
    <t>威健</t>
  </si>
  <si>
    <t>文曄</t>
  </si>
  <si>
    <t>益登</t>
  </si>
  <si>
    <t>蔚華科</t>
  </si>
  <si>
    <t>全科</t>
  </si>
  <si>
    <t>弘憶股</t>
  </si>
  <si>
    <t>安馳</t>
  </si>
  <si>
    <t>大聯大</t>
  </si>
  <si>
    <t>3702A</t>
  </si>
  <si>
    <t>大聯大甲特</t>
  </si>
  <si>
    <t>崇越</t>
  </si>
  <si>
    <t>豐藝</t>
  </si>
  <si>
    <t>全國電</t>
  </si>
  <si>
    <t>展碁國際</t>
  </si>
  <si>
    <t>長華*</t>
  </si>
  <si>
    <t>陞泰</t>
  </si>
  <si>
    <t>至上</t>
  </si>
  <si>
    <t>8112A</t>
  </si>
  <si>
    <t>至上甲特</t>
  </si>
  <si>
    <t>一零四</t>
  </si>
  <si>
    <t>浪凡</t>
  </si>
  <si>
    <t>伊雲谷</t>
  </si>
  <si>
    <t>走著瞧-創</t>
  </si>
  <si>
    <t>富邦媒</t>
  </si>
  <si>
    <t>統一證</t>
  </si>
  <si>
    <t>群益證</t>
  </si>
  <si>
    <t>群益期</t>
  </si>
  <si>
    <t>上緯投控</t>
  </si>
  <si>
    <t>鋼聯</t>
  </si>
  <si>
    <t>基士德-KY</t>
  </si>
  <si>
    <t>森崴能源</t>
  </si>
  <si>
    <t>雲豹能源-創</t>
  </si>
  <si>
    <t>泓德能源-創</t>
  </si>
  <si>
    <t>日友</t>
  </si>
  <si>
    <t>可寧衛</t>
  </si>
  <si>
    <t>昶昕</t>
  </si>
  <si>
    <t>山林水</t>
  </si>
  <si>
    <t>中聯資源</t>
  </si>
  <si>
    <t>佳龍</t>
  </si>
  <si>
    <t>八貫</t>
  </si>
  <si>
    <t>廣豐</t>
  </si>
  <si>
    <t>勤益控</t>
  </si>
  <si>
    <t>立益物流</t>
  </si>
  <si>
    <t>川飛</t>
  </si>
  <si>
    <t>海悅</t>
  </si>
  <si>
    <t>2348A</t>
  </si>
  <si>
    <t>海悅甲特</t>
  </si>
  <si>
    <t>廷鑫</t>
  </si>
  <si>
    <t>昶虹</t>
  </si>
  <si>
    <t>卓越</t>
  </si>
  <si>
    <t>龍邦</t>
  </si>
  <si>
    <t>東森</t>
  </si>
  <si>
    <t>匯僑</t>
  </si>
  <si>
    <t>遠見</t>
  </si>
  <si>
    <t>jpp-KY</t>
  </si>
  <si>
    <t>中租-KY</t>
  </si>
  <si>
    <t>5871A</t>
  </si>
  <si>
    <t>中租-KY甲特</t>
  </si>
  <si>
    <t>大豐電</t>
  </si>
  <si>
    <t>台數科</t>
  </si>
  <si>
    <t>南六</t>
  </si>
  <si>
    <t>鼎基</t>
  </si>
  <si>
    <t>和潤企業</t>
  </si>
  <si>
    <t>6592A</t>
  </si>
  <si>
    <t>和潤企業甲特</t>
  </si>
  <si>
    <t>必應</t>
  </si>
  <si>
    <t>科定</t>
  </si>
  <si>
    <t>雷虎</t>
  </si>
  <si>
    <t>百和興業-KY</t>
  </si>
  <si>
    <t>福貞-KY</t>
  </si>
  <si>
    <t>威宏-KY</t>
  </si>
  <si>
    <t>潤泰材</t>
  </si>
  <si>
    <t>美吉吉-KY</t>
  </si>
  <si>
    <t>政伸</t>
  </si>
  <si>
    <t>吉源-KY</t>
  </si>
  <si>
    <t>台火</t>
  </si>
  <si>
    <t>大華</t>
  </si>
  <si>
    <t>統一實</t>
  </si>
  <si>
    <t>中保科</t>
  </si>
  <si>
    <t>康那香</t>
  </si>
  <si>
    <t>新保</t>
  </si>
  <si>
    <t>泰銘</t>
  </si>
  <si>
    <t>中視</t>
  </si>
  <si>
    <t>秋雨</t>
  </si>
  <si>
    <t>中鼎</t>
  </si>
  <si>
    <t>百和</t>
  </si>
  <si>
    <t>宏全</t>
  </si>
  <si>
    <t>信義</t>
  </si>
  <si>
    <t>裕融</t>
  </si>
  <si>
    <t>9941A</t>
  </si>
  <si>
    <t>裕融甲特</t>
  </si>
  <si>
    <t>茂順</t>
  </si>
  <si>
    <t>新麗</t>
  </si>
  <si>
    <t>潤泰新</t>
  </si>
  <si>
    <t>大魯閣</t>
  </si>
  <si>
    <t>岱宇</t>
  </si>
  <si>
    <t>喬山</t>
  </si>
  <si>
    <t>拓凱</t>
  </si>
  <si>
    <t>桂盟</t>
  </si>
  <si>
    <t>復盛應用</t>
  </si>
  <si>
    <t>志強-KY</t>
  </si>
  <si>
    <t>柏文</t>
  </si>
  <si>
    <t>波力-KY</t>
  </si>
  <si>
    <t>東哥遊艇</t>
  </si>
  <si>
    <t>鈺齊-KY</t>
  </si>
  <si>
    <t>寶成</t>
  </si>
  <si>
    <t>豐泰</t>
  </si>
  <si>
    <t>美利達</t>
  </si>
  <si>
    <t>巨大</t>
  </si>
  <si>
    <t>山隆</t>
  </si>
  <si>
    <t>台塑化</t>
  </si>
  <si>
    <t>台汽電</t>
  </si>
  <si>
    <t>大台北</t>
  </si>
  <si>
    <t>欣天然</t>
  </si>
  <si>
    <t>新海</t>
  </si>
  <si>
    <t>欣高</t>
  </si>
  <si>
    <t>全國</t>
  </si>
  <si>
    <t>橋椿</t>
  </si>
  <si>
    <t>嘉威</t>
  </si>
  <si>
    <t>三能-KY</t>
  </si>
  <si>
    <t>匯僑設計</t>
  </si>
  <si>
    <t>峰源-KY</t>
  </si>
  <si>
    <t>億豐</t>
  </si>
  <si>
    <t>商億-KY</t>
  </si>
  <si>
    <t>櫻花</t>
  </si>
  <si>
    <t>福興</t>
  </si>
  <si>
    <t>成霖</t>
  </si>
  <si>
    <t>慶豐富</t>
  </si>
  <si>
    <t>元大台灣50</t>
  </si>
  <si>
    <t>元大中型100</t>
  </si>
  <si>
    <t>富邦科技</t>
  </si>
  <si>
    <t>元大電子</t>
  </si>
  <si>
    <t>元大MSCI金融</t>
  </si>
  <si>
    <t>元大高股息</t>
  </si>
  <si>
    <t>富邦摩台</t>
  </si>
  <si>
    <t>元大寶滬深</t>
  </si>
  <si>
    <t>元大MSCI台灣</t>
  </si>
  <si>
    <t>永豐臺灣加權</t>
  </si>
  <si>
    <t>富邦上証</t>
  </si>
  <si>
    <t>元大上證50</t>
  </si>
  <si>
    <t>復華滬深</t>
  </si>
  <si>
    <t>富邦台50</t>
  </si>
  <si>
    <t>00625K</t>
  </si>
  <si>
    <t>富邦上証+R</t>
  </si>
  <si>
    <t>00631L</t>
  </si>
  <si>
    <t>元大台灣50正2</t>
  </si>
  <si>
    <t>00632R</t>
  </si>
  <si>
    <t>元大台灣50反1</t>
  </si>
  <si>
    <t>00633L</t>
  </si>
  <si>
    <t>富邦上証正2</t>
  </si>
  <si>
    <t>00634R</t>
  </si>
  <si>
    <t>富邦上証反1</t>
  </si>
  <si>
    <t>00635U</t>
  </si>
  <si>
    <t>期元大S&amp;P黃金</t>
  </si>
  <si>
    <t>國泰中國A50</t>
  </si>
  <si>
    <t>00636K</t>
  </si>
  <si>
    <t>國泰中國A50+U</t>
  </si>
  <si>
    <t>00637L</t>
  </si>
  <si>
    <t>元大滬深300正2</t>
  </si>
  <si>
    <t>00638R</t>
  </si>
  <si>
    <t>元大滬深300反1</t>
  </si>
  <si>
    <t>富邦深100</t>
  </si>
  <si>
    <t>00640L</t>
  </si>
  <si>
    <t>富邦日本正2</t>
  </si>
  <si>
    <t>00641R</t>
  </si>
  <si>
    <t>富邦日本反1</t>
  </si>
  <si>
    <t>00642U</t>
  </si>
  <si>
    <t>期元大S&amp;P石油</t>
  </si>
  <si>
    <t>群益深証中小</t>
  </si>
  <si>
    <t>00643K</t>
  </si>
  <si>
    <t>群益深証中小+R</t>
  </si>
  <si>
    <t>富邦日本</t>
  </si>
  <si>
    <t>元大S&amp;P500</t>
  </si>
  <si>
    <t>00647L</t>
  </si>
  <si>
    <t>元大S&amp;P500正2</t>
  </si>
  <si>
    <t>00648R</t>
  </si>
  <si>
    <t>元大S&amp;P500反1</t>
  </si>
  <si>
    <t>00650L</t>
  </si>
  <si>
    <t>復華香港正2</t>
  </si>
  <si>
    <t>00651R</t>
  </si>
  <si>
    <t>復華香港反1</t>
  </si>
  <si>
    <t>富邦印度</t>
  </si>
  <si>
    <t>00653L</t>
  </si>
  <si>
    <t>富邦印度正2</t>
  </si>
  <si>
    <t>00654R</t>
  </si>
  <si>
    <t>富邦印度反1</t>
  </si>
  <si>
    <t>00655L</t>
  </si>
  <si>
    <t>國泰中國A50正2</t>
  </si>
  <si>
    <t>00656R</t>
  </si>
  <si>
    <t>國泰中國A50反1</t>
  </si>
  <si>
    <t>國泰日經225</t>
  </si>
  <si>
    <t>00657K</t>
  </si>
  <si>
    <t>國泰日經225+U</t>
  </si>
  <si>
    <t>元大歐洲50</t>
  </si>
  <si>
    <t>元大日經225</t>
  </si>
  <si>
    <t>富邦NASDAQ</t>
  </si>
  <si>
    <t>00663L</t>
  </si>
  <si>
    <t>國泰臺灣加權正2</t>
  </si>
  <si>
    <t>00664R</t>
  </si>
  <si>
    <t>國泰臺灣加權反1</t>
  </si>
  <si>
    <t>00665L</t>
  </si>
  <si>
    <t>富邦恒生國企正2</t>
  </si>
  <si>
    <t>00666R</t>
  </si>
  <si>
    <t>富邦恒生國企反1</t>
  </si>
  <si>
    <t>國泰美國道瓊</t>
  </si>
  <si>
    <t>00668K</t>
  </si>
  <si>
    <t>國泰美國道瓊+U</t>
  </si>
  <si>
    <t>00669R</t>
  </si>
  <si>
    <t>國泰美國道瓊反1</t>
  </si>
  <si>
    <t>00670L</t>
  </si>
  <si>
    <t>富邦NASDAQ正2</t>
  </si>
  <si>
    <t>00671R</t>
  </si>
  <si>
    <t>富邦NASDAQ反1</t>
  </si>
  <si>
    <t>00673R</t>
  </si>
  <si>
    <t>期元大S&amp;P原油反1</t>
  </si>
  <si>
    <t>00674R</t>
  </si>
  <si>
    <t>期元大S&amp;P黃金反1</t>
  </si>
  <si>
    <t>00675L</t>
  </si>
  <si>
    <t>富邦臺灣加權正2</t>
  </si>
  <si>
    <t>00676R</t>
  </si>
  <si>
    <t>富邦臺灣加權反1</t>
  </si>
  <si>
    <t>群益NBI生技</t>
  </si>
  <si>
    <t>00680L</t>
  </si>
  <si>
    <t>元大美債20正2</t>
  </si>
  <si>
    <t>00681R</t>
  </si>
  <si>
    <t>元大美債20反1</t>
  </si>
  <si>
    <t>00682U</t>
  </si>
  <si>
    <t>期元大美元指數</t>
  </si>
  <si>
    <t>00683L</t>
  </si>
  <si>
    <t>期元大美元指正2</t>
  </si>
  <si>
    <t>00684R</t>
  </si>
  <si>
    <t>期元大美元指反1</t>
  </si>
  <si>
    <t>00685L</t>
  </si>
  <si>
    <t>群益臺灣加權正2</t>
  </si>
  <si>
    <t>00686R</t>
  </si>
  <si>
    <t>群益臺灣加權反1</t>
  </si>
  <si>
    <t>00688L</t>
  </si>
  <si>
    <t>國泰20年美債正2</t>
  </si>
  <si>
    <t>00689R</t>
  </si>
  <si>
    <t>國泰20年美債反1</t>
  </si>
  <si>
    <t>兆豐藍籌30</t>
  </si>
  <si>
    <t>富邦公司治理</t>
  </si>
  <si>
    <t>00693U</t>
  </si>
  <si>
    <t>期街口S&amp;P黃豆</t>
  </si>
  <si>
    <t>富邦恒生國企</t>
  </si>
  <si>
    <t>國泰股利精選30</t>
  </si>
  <si>
    <t>國泰標普低波高息</t>
  </si>
  <si>
    <t>台新MSCI中國</t>
  </si>
  <si>
    <t>00706L</t>
  </si>
  <si>
    <t>期元大S&amp;P日圓正2</t>
  </si>
  <si>
    <t>00707R</t>
  </si>
  <si>
    <t>期元大S&amp;P日圓反1</t>
  </si>
  <si>
    <t>00708L</t>
  </si>
  <si>
    <t>期元大S&amp;P黃金正2</t>
  </si>
  <si>
    <t>富邦歐洲</t>
  </si>
  <si>
    <t>00710B</t>
  </si>
  <si>
    <t>復華彭博非投等債</t>
  </si>
  <si>
    <t>00711B</t>
  </si>
  <si>
    <t>復華彭博新興債</t>
  </si>
  <si>
    <t>復華富時不動產</t>
  </si>
  <si>
    <t>元大台灣高息低波</t>
  </si>
  <si>
    <t>群益道瓊美國地產</t>
  </si>
  <si>
    <t>00715L</t>
  </si>
  <si>
    <t>期街口布蘭特正2</t>
  </si>
  <si>
    <t>富邦美國特別股</t>
  </si>
  <si>
    <t>第一金工業30</t>
  </si>
  <si>
    <t>富邦臺灣優質高息</t>
  </si>
  <si>
    <t>復華富時高息低波</t>
  </si>
  <si>
    <t>富邦臺灣中小</t>
  </si>
  <si>
    <t>國泰臺韓科技</t>
  </si>
  <si>
    <t>國泰新興市場</t>
  </si>
  <si>
    <t>國泰AI+Robo</t>
  </si>
  <si>
    <t>00738U</t>
  </si>
  <si>
    <t>期元大道瓊白銀</t>
  </si>
  <si>
    <t>元大MSCI A股</t>
  </si>
  <si>
    <t>中信中國50</t>
  </si>
  <si>
    <t>00753L</t>
  </si>
  <si>
    <t>中信中國50正2</t>
  </si>
  <si>
    <t>統一FANG+</t>
  </si>
  <si>
    <t>元大全球AI</t>
  </si>
  <si>
    <t>00763U</t>
  </si>
  <si>
    <t>期街口道瓊銅</t>
  </si>
  <si>
    <t>國泰北美科技</t>
  </si>
  <si>
    <t>元大US高息特別股</t>
  </si>
  <si>
    <t>00775B</t>
  </si>
  <si>
    <t>新光投等債15+</t>
  </si>
  <si>
    <t>富邦中証500</t>
  </si>
  <si>
    <t>國泰費城半導體</t>
  </si>
  <si>
    <t>元大臺灣ESG永續</t>
  </si>
  <si>
    <t>台新全球AI</t>
  </si>
  <si>
    <t>00852L</t>
  </si>
  <si>
    <t>國泰美國道瓊正2</t>
  </si>
  <si>
    <t>元大全球未來通訊</t>
  </si>
  <si>
    <t>00865B</t>
  </si>
  <si>
    <t>國泰US短期公債</t>
  </si>
  <si>
    <t>國泰網路資安</t>
  </si>
  <si>
    <t>元大全球5G</t>
  </si>
  <si>
    <t>國泰永續高股息</t>
  </si>
  <si>
    <t>國泰台灣5G+</t>
  </si>
  <si>
    <t>中信中國高股息</t>
  </si>
  <si>
    <t>富邦越南</t>
  </si>
  <si>
    <t>中信關鍵半導體</t>
  </si>
  <si>
    <t>富邦台灣半導體</t>
  </si>
  <si>
    <t>國泰智能電動車</t>
  </si>
  <si>
    <t>中信小資高價30</t>
  </si>
  <si>
    <t>富邦未來車</t>
  </si>
  <si>
    <t>中信綠能及電動車</t>
  </si>
  <si>
    <t>富邦基因免疫生技</t>
  </si>
  <si>
    <t>國泰基因免疫革命</t>
  </si>
  <si>
    <t>FT潔淨能源</t>
  </si>
  <si>
    <t>富邦特選高股息30</t>
  </si>
  <si>
    <t>永豐智能車供應鏈</t>
  </si>
  <si>
    <t>中信電池及儲能</t>
  </si>
  <si>
    <t>富邦元宇宙</t>
  </si>
  <si>
    <t>新光臺灣半導體30</t>
  </si>
  <si>
    <t>FT臺灣Smart</t>
  </si>
  <si>
    <t>永豐優息存股</t>
  </si>
  <si>
    <t>富邦入息REITs+</t>
  </si>
  <si>
    <t>國泰數位支付服務</t>
  </si>
  <si>
    <t>第一金太空衛星</t>
  </si>
  <si>
    <t>兆豐洲際半導體</t>
  </si>
  <si>
    <t>中信臺灣智慧50</t>
  </si>
  <si>
    <t>兆豐台灣晶圓製造</t>
  </si>
  <si>
    <t>凱基優選高股息30</t>
  </si>
  <si>
    <t>國泰全球品牌50</t>
  </si>
  <si>
    <t>中信特選金融</t>
  </si>
  <si>
    <t>大華優利高填息30</t>
  </si>
  <si>
    <t>群益台灣精選高息</t>
  </si>
  <si>
    <t>富邦ESG綠色電力</t>
  </si>
  <si>
    <t>兆豐龍頭等權重</t>
  </si>
  <si>
    <t>國泰台灣領袖50</t>
  </si>
  <si>
    <t>群益台灣ESG低碳</t>
  </si>
  <si>
    <t>復華S&amp;P500成長</t>
  </si>
  <si>
    <t>新光標普電動車</t>
  </si>
  <si>
    <t>凱基全球菁英55</t>
  </si>
  <si>
    <t>群益半導體收益</t>
  </si>
  <si>
    <t>復華台灣科技優息</t>
  </si>
  <si>
    <t>永豐ESG低碳高息</t>
  </si>
  <si>
    <t>0050</t>
  </si>
  <si>
    <t>0051</t>
  </si>
  <si>
    <t>0052</t>
  </si>
  <si>
    <t>0053</t>
  </si>
  <si>
    <t>0055</t>
  </si>
  <si>
    <t>0056</t>
  </si>
  <si>
    <t>0057</t>
  </si>
  <si>
    <t>0061</t>
  </si>
  <si>
    <t>006203</t>
  </si>
  <si>
    <t>006204</t>
  </si>
  <si>
    <t>006205</t>
  </si>
  <si>
    <t>006206</t>
  </si>
  <si>
    <t>006207</t>
  </si>
  <si>
    <t>006208</t>
  </si>
  <si>
    <t>00636</t>
  </si>
  <si>
    <t>00639</t>
  </si>
  <si>
    <t>00643</t>
  </si>
  <si>
    <t>00645</t>
  </si>
  <si>
    <t>00646</t>
  </si>
  <si>
    <t>00652</t>
  </si>
  <si>
    <t>00657</t>
  </si>
  <si>
    <t>00660</t>
  </si>
  <si>
    <t>00661</t>
  </si>
  <si>
    <t>00662</t>
  </si>
  <si>
    <t>00668</t>
  </si>
  <si>
    <t>00678</t>
  </si>
  <si>
    <t>00690</t>
  </si>
  <si>
    <t>00692</t>
  </si>
  <si>
    <t>00700</t>
  </si>
  <si>
    <t>00701</t>
  </si>
  <si>
    <t>00702</t>
  </si>
  <si>
    <t>00703</t>
  </si>
  <si>
    <t>00709</t>
  </si>
  <si>
    <t>00712</t>
  </si>
  <si>
    <t>00713</t>
  </si>
  <si>
    <t>00714</t>
  </si>
  <si>
    <t>00717</t>
  </si>
  <si>
    <t>00728</t>
  </si>
  <si>
    <t>00730</t>
  </si>
  <si>
    <t>00731</t>
  </si>
  <si>
    <t>00733</t>
  </si>
  <si>
    <t>00735</t>
  </si>
  <si>
    <t>00736</t>
  </si>
  <si>
    <t>00737</t>
  </si>
  <si>
    <t>00739</t>
  </si>
  <si>
    <t>00752</t>
  </si>
  <si>
    <t>00757</t>
  </si>
  <si>
    <t>00762</t>
  </si>
  <si>
    <t>00770</t>
  </si>
  <si>
    <t>00771</t>
  </si>
  <si>
    <t>00783</t>
  </si>
  <si>
    <t>00830</t>
  </si>
  <si>
    <t>00850</t>
  </si>
  <si>
    <t>00851</t>
  </si>
  <si>
    <t>00861</t>
  </si>
  <si>
    <t>00875</t>
  </si>
  <si>
    <t>00876</t>
  </si>
  <si>
    <t>00878</t>
  </si>
  <si>
    <t>00881</t>
  </si>
  <si>
    <t>00882</t>
  </si>
  <si>
    <t>00885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</si>
  <si>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</si>
  <si>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</si>
  <si>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</si>
  <si>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</si>
  <si>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</si>
  <si>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</si>
  <si>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</si>
  <si>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</si>
  <si>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</si>
  <si>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</si>
  <si>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</si>
  <si>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</si>
  <si>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</si>
  <si>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</si>
  <si>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</si>
  <si>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00907</t>
  </si>
  <si>
    <t>00908</t>
  </si>
  <si>
    <t>00909</t>
  </si>
  <si>
    <t>00910</t>
  </si>
  <si>
    <t>00911</t>
  </si>
  <si>
    <t>00912</t>
  </si>
  <si>
    <t>00913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</si>
  <si>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</si>
  <si>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</si>
  <si>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</si>
  <si>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</si>
  <si>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</si>
  <si>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</si>
  <si>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</si>
  <si>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</si>
  <si>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</si>
  <si>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</si>
  <si>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</si>
  <si>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</si>
  <si>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</si>
  <si>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00929</t>
  </si>
  <si>
    <t>00930</t>
  </si>
  <si>
    <t>01001T</t>
  </si>
  <si>
    <t>土銀富邦R1</t>
  </si>
  <si>
    <t>01002T</t>
  </si>
  <si>
    <t>土銀國泰R1</t>
  </si>
  <si>
    <t>01003T</t>
  </si>
  <si>
    <t>兆豐新光R1</t>
  </si>
  <si>
    <t>01004T</t>
  </si>
  <si>
    <t>土銀富邦R2</t>
  </si>
  <si>
    <t>01007T</t>
  </si>
  <si>
    <t>兆豐國泰R2</t>
  </si>
  <si>
    <t>01009T</t>
  </si>
  <si>
    <t>王道圓滿R1</t>
  </si>
  <si>
    <t>01010T</t>
  </si>
  <si>
    <t>京城樂富R1</t>
  </si>
  <si>
    <t>020000</t>
  </si>
  <si>
    <t>富邦特選蘋果N</t>
  </si>
  <si>
    <t>020002</t>
  </si>
  <si>
    <t>元富新中國N</t>
  </si>
  <si>
    <t>020007</t>
  </si>
  <si>
    <t>凱基臺灣500N</t>
  </si>
  <si>
    <t>020011</t>
  </si>
  <si>
    <t>統一微波高息20N</t>
  </si>
  <si>
    <t>020012</t>
  </si>
  <si>
    <t>富邦行動通訊N</t>
  </si>
  <si>
    <t>020015</t>
  </si>
  <si>
    <t>統一MSCI美低波N</t>
  </si>
  <si>
    <t>020016</t>
  </si>
  <si>
    <t>統一MSCI美科技N</t>
  </si>
  <si>
    <t>020018</t>
  </si>
  <si>
    <t>統一價值成長30N</t>
  </si>
  <si>
    <t>020019</t>
  </si>
  <si>
    <t>統一特選台灣5GN</t>
  </si>
  <si>
    <t>02001L</t>
  </si>
  <si>
    <t>富邦蘋果正二N</t>
  </si>
  <si>
    <t>02001R</t>
  </si>
  <si>
    <t>富邦蘋果反一N</t>
  </si>
  <si>
    <t>02001S</t>
  </si>
  <si>
    <t>策元大加權策略N</t>
  </si>
  <si>
    <t>020020</t>
  </si>
  <si>
    <t>元大台股領航N</t>
  </si>
  <si>
    <t>020022</t>
  </si>
  <si>
    <t>元大電動車N</t>
  </si>
  <si>
    <t>020028</t>
  </si>
  <si>
    <t>元大特選電動車N</t>
  </si>
  <si>
    <t>020029</t>
  </si>
  <si>
    <t>元大ESG高股息N</t>
  </si>
  <si>
    <t>020030</t>
  </si>
  <si>
    <t>統一智慧電動車N</t>
  </si>
  <si>
    <t>020031</t>
  </si>
  <si>
    <t>統一IC設計臺灣N</t>
  </si>
  <si>
    <t>020032</t>
  </si>
  <si>
    <t>元大綠能N</t>
  </si>
  <si>
    <t>020034</t>
  </si>
  <si>
    <t>元大IC設計N</t>
  </si>
  <si>
    <t>020036</t>
  </si>
  <si>
    <t>元大金融配息N</t>
  </si>
  <si>
    <t>020037</t>
  </si>
  <si>
    <t>元大金融高股息N</t>
  </si>
  <si>
    <t>020038</t>
  </si>
  <si>
    <t>元大ESG配息N</t>
  </si>
  <si>
    <t>美德醫療-DR</t>
  </si>
  <si>
    <t>康師傅-DR</t>
  </si>
  <si>
    <t>泰金寶-DR</t>
  </si>
  <si>
    <t>神州-DR</t>
  </si>
  <si>
    <t>越南控-DR</t>
  </si>
  <si>
    <t>明輝-DR</t>
  </si>
  <si>
    <t>泰聚亨-DR</t>
  </si>
  <si>
    <t>同方友友-DR</t>
  </si>
  <si>
    <t>晨訊科-DR</t>
  </si>
  <si>
    <t>巨騰-DR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</si>
</sst>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8A13-9CB4-4270-BFED-8A0581DC46A3}">
  <dimension ref="A1:B8"/>
  <sheetViews>
    <sheetView workbookViewId="0">
      <selection activeCell="N28" sqref="N28"/>
    </sheetView>
  </sheetViews>
  <sheetFormatPr defaultRowHeight="16.5"/>
  <sheetData>
    <row r="1" spans="1:2">
      <c r="A1" t="s">
        <v>0</v>
      </c>
      <c r="B1" t="s">
        <v>1</v>
      </c>
    </row>
    <row r="2" spans="1:2">
      <c r="A2" t="str">
        <f>"1101"</f>
        <v>1101</v>
      </c>
      <c r="B2" t="s">
        <v>2</v>
      </c>
    </row>
    <row r="3" spans="1:2">
      <c r="A3" t="str">
        <f>"1102"</f>
        <v>1102</v>
      </c>
      <c r="B3" t="s">
        <v>3</v>
      </c>
    </row>
    <row r="4" spans="1:2">
      <c r="A4" t="str">
        <f>"1103"</f>
        <v>1103</v>
      </c>
      <c r="B4" t="s">
        <v>4</v>
      </c>
    </row>
    <row r="5" spans="1:2">
      <c r="A5" t="str">
        <f>"1104"</f>
        <v>1104</v>
      </c>
      <c r="B5" t="s">
        <v>5</v>
      </c>
    </row>
    <row r="6" spans="1:2">
      <c r="A6" t="str">
        <f>"1108"</f>
        <v>1108</v>
      </c>
      <c r="B6" t="s">
        <v>6</v>
      </c>
    </row>
    <row r="7" spans="1:2">
      <c r="A7" t="str">
        <f>"1109"</f>
        <v>1109</v>
      </c>
      <c r="B7" t="s">
        <v>7</v>
      </c>
    </row>
    <row r="8" spans="1:2">
      <c r="A8" t="str">
        <f>"1110"</f>
        <v>1110</v>
      </c>
      <c r="B8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25A-2495-4AB0-8498-7FA8276BC297}">
  <dimension ref="A1:B8"/>
  <sheetViews>
    <sheetView workbookViewId="0">
      <selection activeCell="J10" sqref="J10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1903</v>
      </c>
      <c r="B2" t="s">
        <v>230</v>
      </c>
    </row>
    <row r="3" spans="1:2">
      <c r="A3">
        <v>1904</v>
      </c>
      <c r="B3" t="s">
        <v>231</v>
      </c>
    </row>
    <row r="4" spans="1:2">
      <c r="A4">
        <v>1905</v>
      </c>
      <c r="B4" t="s">
        <v>232</v>
      </c>
    </row>
    <row r="5" spans="1:2">
      <c r="A5">
        <v>1906</v>
      </c>
      <c r="B5" t="s">
        <v>233</v>
      </c>
    </row>
    <row r="6" spans="1:2">
      <c r="A6">
        <v>1907</v>
      </c>
      <c r="B6" t="s">
        <v>234</v>
      </c>
    </row>
    <row r="7" spans="1:2">
      <c r="A7">
        <v>1909</v>
      </c>
      <c r="B7" t="s">
        <v>235</v>
      </c>
    </row>
    <row r="8" spans="1:2">
      <c r="A8">
        <v>6790</v>
      </c>
      <c r="B8" t="s">
        <v>236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314E-6890-4B7F-A84F-17806970D583}">
  <dimension ref="A1:B33"/>
  <sheetViews>
    <sheetView workbookViewId="0">
      <selection activeCell="H29" sqref="H29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2002</v>
      </c>
      <c r="B2" t="s">
        <v>237</v>
      </c>
    </row>
    <row r="3" spans="1:2">
      <c r="A3" t="s">
        <v>238</v>
      </c>
      <c r="B3" t="s">
        <v>239</v>
      </c>
    </row>
    <row r="4" spans="1:2">
      <c r="A4">
        <v>2006</v>
      </c>
      <c r="B4" t="s">
        <v>240</v>
      </c>
    </row>
    <row r="5" spans="1:2">
      <c r="A5">
        <v>2007</v>
      </c>
      <c r="B5" t="s">
        <v>241</v>
      </c>
    </row>
    <row r="6" spans="1:2">
      <c r="A6">
        <v>2008</v>
      </c>
      <c r="B6" t="s">
        <v>242</v>
      </c>
    </row>
    <row r="7" spans="1:2">
      <c r="A7">
        <v>2009</v>
      </c>
      <c r="B7" t="s">
        <v>243</v>
      </c>
    </row>
    <row r="8" spans="1:2">
      <c r="A8">
        <v>2010</v>
      </c>
      <c r="B8" t="s">
        <v>244</v>
      </c>
    </row>
    <row r="9" spans="1:2">
      <c r="A9">
        <v>2012</v>
      </c>
      <c r="B9" t="s">
        <v>245</v>
      </c>
    </row>
    <row r="10" spans="1:2">
      <c r="A10">
        <v>2013</v>
      </c>
      <c r="B10" t="s">
        <v>246</v>
      </c>
    </row>
    <row r="11" spans="1:2">
      <c r="A11">
        <v>2014</v>
      </c>
      <c r="B11" t="s">
        <v>247</v>
      </c>
    </row>
    <row r="12" spans="1:2">
      <c r="A12">
        <v>2015</v>
      </c>
      <c r="B12" t="s">
        <v>248</v>
      </c>
    </row>
    <row r="13" spans="1:2">
      <c r="A13">
        <v>2017</v>
      </c>
      <c r="B13" t="s">
        <v>249</v>
      </c>
    </row>
    <row r="14" spans="1:2">
      <c r="A14">
        <v>2020</v>
      </c>
      <c r="B14" t="s">
        <v>250</v>
      </c>
    </row>
    <row r="15" spans="1:2">
      <c r="A15">
        <v>2022</v>
      </c>
      <c r="B15" t="s">
        <v>251</v>
      </c>
    </row>
    <row r="16" spans="1:2">
      <c r="A16">
        <v>2023</v>
      </c>
      <c r="B16" t="s">
        <v>252</v>
      </c>
    </row>
    <row r="17" spans="1:2">
      <c r="A17">
        <v>2024</v>
      </c>
      <c r="B17" t="s">
        <v>253</v>
      </c>
    </row>
    <row r="18" spans="1:2">
      <c r="A18">
        <v>2025</v>
      </c>
      <c r="B18" t="s">
        <v>254</v>
      </c>
    </row>
    <row r="19" spans="1:2">
      <c r="A19">
        <v>2027</v>
      </c>
      <c r="B19" t="s">
        <v>255</v>
      </c>
    </row>
    <row r="20" spans="1:2">
      <c r="A20">
        <v>2028</v>
      </c>
      <c r="B20" t="s">
        <v>256</v>
      </c>
    </row>
    <row r="21" spans="1:2">
      <c r="A21">
        <v>2029</v>
      </c>
      <c r="B21" t="s">
        <v>257</v>
      </c>
    </row>
    <row r="22" spans="1:2">
      <c r="A22">
        <v>2030</v>
      </c>
      <c r="B22" t="s">
        <v>258</v>
      </c>
    </row>
    <row r="23" spans="1:2">
      <c r="A23">
        <v>2031</v>
      </c>
      <c r="B23" t="s">
        <v>259</v>
      </c>
    </row>
    <row r="24" spans="1:2">
      <c r="A24">
        <v>2032</v>
      </c>
      <c r="B24" t="s">
        <v>260</v>
      </c>
    </row>
    <row r="25" spans="1:2">
      <c r="A25">
        <v>2033</v>
      </c>
      <c r="B25" t="s">
        <v>261</v>
      </c>
    </row>
    <row r="26" spans="1:2">
      <c r="A26">
        <v>2034</v>
      </c>
      <c r="B26" t="s">
        <v>262</v>
      </c>
    </row>
    <row r="27" spans="1:2">
      <c r="A27">
        <v>2038</v>
      </c>
      <c r="B27" t="s">
        <v>263</v>
      </c>
    </row>
    <row r="28" spans="1:2">
      <c r="A28">
        <v>2069</v>
      </c>
      <c r="B28" t="s">
        <v>264</v>
      </c>
    </row>
    <row r="29" spans="1:2">
      <c r="A29">
        <v>2211</v>
      </c>
      <c r="B29" t="s">
        <v>265</v>
      </c>
    </row>
    <row r="30" spans="1:2">
      <c r="A30">
        <v>3004</v>
      </c>
      <c r="B30" t="s">
        <v>266</v>
      </c>
    </row>
    <row r="31" spans="1:2">
      <c r="A31">
        <v>5007</v>
      </c>
      <c r="B31" t="s">
        <v>267</v>
      </c>
    </row>
    <row r="32" spans="1:2">
      <c r="A32">
        <v>5538</v>
      </c>
      <c r="B32" t="s">
        <v>268</v>
      </c>
    </row>
    <row r="33" spans="1:2">
      <c r="A33">
        <v>9958</v>
      </c>
      <c r="B33" t="s">
        <v>269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19B3-0320-42E3-8381-164BE104046D}">
  <dimension ref="A1:B12"/>
  <sheetViews>
    <sheetView workbookViewId="0">
      <selection sqref="A1:B12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2101</v>
      </c>
      <c r="B2" t="s">
        <v>270</v>
      </c>
    </row>
    <row r="3" spans="1:2">
      <c r="A3">
        <v>2102</v>
      </c>
      <c r="B3" t="s">
        <v>271</v>
      </c>
    </row>
    <row r="4" spans="1:2">
      <c r="A4">
        <v>2103</v>
      </c>
      <c r="B4" t="s">
        <v>272</v>
      </c>
    </row>
    <row r="5" spans="1:2">
      <c r="A5">
        <v>2104</v>
      </c>
      <c r="B5" t="s">
        <v>273</v>
      </c>
    </row>
    <row r="6" spans="1:2">
      <c r="A6">
        <v>2105</v>
      </c>
      <c r="B6" t="s">
        <v>274</v>
      </c>
    </row>
    <row r="7" spans="1:2">
      <c r="A7">
        <v>2106</v>
      </c>
      <c r="B7" t="s">
        <v>275</v>
      </c>
    </row>
    <row r="8" spans="1:2">
      <c r="A8">
        <v>2107</v>
      </c>
      <c r="B8" t="s">
        <v>276</v>
      </c>
    </row>
    <row r="9" spans="1:2">
      <c r="A9">
        <v>2108</v>
      </c>
      <c r="B9" t="s">
        <v>277</v>
      </c>
    </row>
    <row r="10" spans="1:2">
      <c r="A10">
        <v>2109</v>
      </c>
      <c r="B10" t="s">
        <v>278</v>
      </c>
    </row>
    <row r="11" spans="1:2">
      <c r="A11">
        <v>2114</v>
      </c>
      <c r="B11" t="s">
        <v>279</v>
      </c>
    </row>
    <row r="12" spans="1:2">
      <c r="A12">
        <v>6582</v>
      </c>
      <c r="B12" t="s">
        <v>280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6FF6-5F49-4A9B-B1C5-FBDA51AA65A5}">
  <dimension ref="A1:B36"/>
  <sheetViews>
    <sheetView workbookViewId="0">
      <selection activeCell="H25" sqref="H25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1319</v>
      </c>
      <c r="B2" t="s">
        <v>281</v>
      </c>
    </row>
    <row r="3" spans="1:2">
      <c r="A3">
        <v>1338</v>
      </c>
      <c r="B3" t="s">
        <v>282</v>
      </c>
    </row>
    <row r="4" spans="1:2">
      <c r="A4">
        <v>1339</v>
      </c>
      <c r="B4" t="s">
        <v>283</v>
      </c>
    </row>
    <row r="5" spans="1:2">
      <c r="A5">
        <v>1512</v>
      </c>
      <c r="B5" t="s">
        <v>284</v>
      </c>
    </row>
    <row r="6" spans="1:2">
      <c r="A6">
        <v>1521</v>
      </c>
      <c r="B6" t="s">
        <v>285</v>
      </c>
    </row>
    <row r="7" spans="1:2">
      <c r="A7">
        <v>1522</v>
      </c>
      <c r="B7" t="s">
        <v>286</v>
      </c>
    </row>
    <row r="8" spans="1:2">
      <c r="A8" t="s">
        <v>287</v>
      </c>
      <c r="B8" t="s">
        <v>288</v>
      </c>
    </row>
    <row r="9" spans="1:2">
      <c r="A9">
        <v>1524</v>
      </c>
      <c r="B9" t="s">
        <v>289</v>
      </c>
    </row>
    <row r="10" spans="1:2">
      <c r="A10">
        <v>1525</v>
      </c>
      <c r="B10" t="s">
        <v>290</v>
      </c>
    </row>
    <row r="11" spans="1:2">
      <c r="A11">
        <v>1533</v>
      </c>
      <c r="B11" t="s">
        <v>291</v>
      </c>
    </row>
    <row r="12" spans="1:2">
      <c r="A12">
        <v>1536</v>
      </c>
      <c r="B12" t="s">
        <v>292</v>
      </c>
    </row>
    <row r="13" spans="1:2">
      <c r="A13">
        <v>1568</v>
      </c>
      <c r="B13" t="s">
        <v>293</v>
      </c>
    </row>
    <row r="14" spans="1:2">
      <c r="A14">
        <v>1587</v>
      </c>
      <c r="B14" t="s">
        <v>294</v>
      </c>
    </row>
    <row r="15" spans="1:2">
      <c r="A15">
        <v>2115</v>
      </c>
      <c r="B15" t="s">
        <v>295</v>
      </c>
    </row>
    <row r="16" spans="1:2">
      <c r="A16">
        <v>2201</v>
      </c>
      <c r="B16" t="s">
        <v>296</v>
      </c>
    </row>
    <row r="17" spans="1:2">
      <c r="A17">
        <v>2204</v>
      </c>
      <c r="B17" t="s">
        <v>297</v>
      </c>
    </row>
    <row r="18" spans="1:2">
      <c r="A18">
        <v>2206</v>
      </c>
      <c r="B18" t="s">
        <v>298</v>
      </c>
    </row>
    <row r="19" spans="1:2">
      <c r="A19">
        <v>2207</v>
      </c>
      <c r="B19" t="s">
        <v>299</v>
      </c>
    </row>
    <row r="20" spans="1:2">
      <c r="A20">
        <v>2227</v>
      </c>
      <c r="B20" t="s">
        <v>300</v>
      </c>
    </row>
    <row r="21" spans="1:2">
      <c r="A21">
        <v>2228</v>
      </c>
      <c r="B21" t="s">
        <v>301</v>
      </c>
    </row>
    <row r="22" spans="1:2">
      <c r="A22">
        <v>2231</v>
      </c>
      <c r="B22" t="s">
        <v>302</v>
      </c>
    </row>
    <row r="23" spans="1:2">
      <c r="A23">
        <v>2233</v>
      </c>
      <c r="B23" t="s">
        <v>303</v>
      </c>
    </row>
    <row r="24" spans="1:2">
      <c r="A24">
        <v>2236</v>
      </c>
      <c r="B24" t="s">
        <v>304</v>
      </c>
    </row>
    <row r="25" spans="1:2">
      <c r="A25">
        <v>2239</v>
      </c>
      <c r="B25" t="s">
        <v>305</v>
      </c>
    </row>
    <row r="26" spans="1:2">
      <c r="A26">
        <v>2241</v>
      </c>
      <c r="B26" t="s">
        <v>306</v>
      </c>
    </row>
    <row r="27" spans="1:2">
      <c r="A27">
        <v>2243</v>
      </c>
      <c r="B27" t="s">
        <v>307</v>
      </c>
    </row>
    <row r="28" spans="1:2">
      <c r="A28">
        <v>2247</v>
      </c>
      <c r="B28" t="s">
        <v>308</v>
      </c>
    </row>
    <row r="29" spans="1:2">
      <c r="A29">
        <v>2250</v>
      </c>
      <c r="B29" t="s">
        <v>309</v>
      </c>
    </row>
    <row r="30" spans="1:2">
      <c r="A30">
        <v>2497</v>
      </c>
      <c r="B30" t="s">
        <v>310</v>
      </c>
    </row>
    <row r="31" spans="1:2">
      <c r="A31">
        <v>3346</v>
      </c>
      <c r="B31" t="s">
        <v>311</v>
      </c>
    </row>
    <row r="32" spans="1:2">
      <c r="A32">
        <v>4551</v>
      </c>
      <c r="B32" t="s">
        <v>312</v>
      </c>
    </row>
    <row r="33" spans="1:2">
      <c r="A33">
        <v>4557</v>
      </c>
      <c r="B33" t="s">
        <v>313</v>
      </c>
    </row>
    <row r="34" spans="1:2">
      <c r="A34">
        <v>4581</v>
      </c>
      <c r="B34" t="s">
        <v>314</v>
      </c>
    </row>
    <row r="35" spans="1:2">
      <c r="A35">
        <v>6288</v>
      </c>
      <c r="B35" t="s">
        <v>315</v>
      </c>
    </row>
    <row r="36" spans="1:2">
      <c r="A36">
        <v>6605</v>
      </c>
      <c r="B36" t="s">
        <v>316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BC8F-52D3-4388-AB5F-341E43A41AAD}">
  <dimension ref="A1:B61"/>
  <sheetViews>
    <sheetView workbookViewId="0">
      <selection activeCell="E3" sqref="E3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2301</v>
      </c>
      <c r="B2" t="s">
        <v>317</v>
      </c>
    </row>
    <row r="3" spans="1:2">
      <c r="A3">
        <v>2305</v>
      </c>
      <c r="B3" t="s">
        <v>318</v>
      </c>
    </row>
    <row r="4" spans="1:2">
      <c r="A4">
        <v>2324</v>
      </c>
      <c r="B4" t="s">
        <v>319</v>
      </c>
    </row>
    <row r="5" spans="1:2">
      <c r="A5">
        <v>2331</v>
      </c>
      <c r="B5" t="s">
        <v>320</v>
      </c>
    </row>
    <row r="6" spans="1:2">
      <c r="A6">
        <v>2352</v>
      </c>
      <c r="B6" t="s">
        <v>321</v>
      </c>
    </row>
    <row r="7" spans="1:2">
      <c r="A7">
        <v>2353</v>
      </c>
      <c r="B7" t="s">
        <v>322</v>
      </c>
    </row>
    <row r="8" spans="1:2">
      <c r="A8">
        <v>2356</v>
      </c>
      <c r="B8" t="s">
        <v>323</v>
      </c>
    </row>
    <row r="9" spans="1:2">
      <c r="A9">
        <v>2357</v>
      </c>
      <c r="B9" t="s">
        <v>324</v>
      </c>
    </row>
    <row r="10" spans="1:2">
      <c r="A10">
        <v>2362</v>
      </c>
      <c r="B10" t="s">
        <v>325</v>
      </c>
    </row>
    <row r="11" spans="1:2">
      <c r="A11">
        <v>2364</v>
      </c>
      <c r="B11" t="s">
        <v>326</v>
      </c>
    </row>
    <row r="12" spans="1:2">
      <c r="A12">
        <v>2365</v>
      </c>
      <c r="B12" t="s">
        <v>327</v>
      </c>
    </row>
    <row r="13" spans="1:2">
      <c r="A13">
        <v>2376</v>
      </c>
      <c r="B13" t="s">
        <v>328</v>
      </c>
    </row>
    <row r="14" spans="1:2">
      <c r="A14">
        <v>2377</v>
      </c>
      <c r="B14" t="s">
        <v>329</v>
      </c>
    </row>
    <row r="15" spans="1:2">
      <c r="A15">
        <v>2380</v>
      </c>
      <c r="B15" t="s">
        <v>330</v>
      </c>
    </row>
    <row r="16" spans="1:2">
      <c r="A16">
        <v>2382</v>
      </c>
      <c r="B16" t="s">
        <v>331</v>
      </c>
    </row>
    <row r="17" spans="1:2">
      <c r="A17">
        <v>2387</v>
      </c>
      <c r="B17" t="s">
        <v>332</v>
      </c>
    </row>
    <row r="18" spans="1:2">
      <c r="A18">
        <v>2395</v>
      </c>
      <c r="B18" t="s">
        <v>333</v>
      </c>
    </row>
    <row r="19" spans="1:2">
      <c r="A19">
        <v>2397</v>
      </c>
      <c r="B19" t="s">
        <v>334</v>
      </c>
    </row>
    <row r="20" spans="1:2">
      <c r="A20">
        <v>2399</v>
      </c>
      <c r="B20" t="s">
        <v>335</v>
      </c>
    </row>
    <row r="21" spans="1:2">
      <c r="A21">
        <v>2405</v>
      </c>
      <c r="B21" t="s">
        <v>336</v>
      </c>
    </row>
    <row r="22" spans="1:2">
      <c r="A22">
        <v>2417</v>
      </c>
      <c r="B22" t="s">
        <v>337</v>
      </c>
    </row>
    <row r="23" spans="1:2">
      <c r="A23">
        <v>2425</v>
      </c>
      <c r="B23" t="s">
        <v>338</v>
      </c>
    </row>
    <row r="24" spans="1:2">
      <c r="A24">
        <v>2432</v>
      </c>
      <c r="B24" t="s">
        <v>339</v>
      </c>
    </row>
    <row r="25" spans="1:2">
      <c r="A25">
        <v>2465</v>
      </c>
      <c r="B25" t="s">
        <v>340</v>
      </c>
    </row>
    <row r="26" spans="1:2">
      <c r="A26">
        <v>2495</v>
      </c>
      <c r="B26" t="s">
        <v>341</v>
      </c>
    </row>
    <row r="27" spans="1:2">
      <c r="A27">
        <v>3002</v>
      </c>
      <c r="B27" t="s">
        <v>342</v>
      </c>
    </row>
    <row r="28" spans="1:2">
      <c r="A28">
        <v>3005</v>
      </c>
      <c r="B28" t="s">
        <v>343</v>
      </c>
    </row>
    <row r="29" spans="1:2">
      <c r="A29">
        <v>3013</v>
      </c>
      <c r="B29" t="s">
        <v>344</v>
      </c>
    </row>
    <row r="30" spans="1:2">
      <c r="A30">
        <v>3017</v>
      </c>
      <c r="B30" t="s">
        <v>345</v>
      </c>
    </row>
    <row r="31" spans="1:2">
      <c r="A31">
        <v>3022</v>
      </c>
      <c r="B31" t="s">
        <v>346</v>
      </c>
    </row>
    <row r="32" spans="1:2">
      <c r="A32">
        <v>3046</v>
      </c>
      <c r="B32" t="s">
        <v>347</v>
      </c>
    </row>
    <row r="33" spans="1:2">
      <c r="A33">
        <v>3057</v>
      </c>
      <c r="B33" t="s">
        <v>348</v>
      </c>
    </row>
    <row r="34" spans="1:2">
      <c r="A34">
        <v>3060</v>
      </c>
      <c r="B34" t="s">
        <v>349</v>
      </c>
    </row>
    <row r="35" spans="1:2">
      <c r="A35">
        <v>3231</v>
      </c>
      <c r="B35" t="s">
        <v>350</v>
      </c>
    </row>
    <row r="36" spans="1:2">
      <c r="A36">
        <v>3416</v>
      </c>
      <c r="B36" t="s">
        <v>351</v>
      </c>
    </row>
    <row r="37" spans="1:2">
      <c r="A37">
        <v>3494</v>
      </c>
      <c r="B37" t="s">
        <v>352</v>
      </c>
    </row>
    <row r="38" spans="1:2">
      <c r="A38">
        <v>3515</v>
      </c>
      <c r="B38" t="s">
        <v>353</v>
      </c>
    </row>
    <row r="39" spans="1:2">
      <c r="A39">
        <v>3652</v>
      </c>
      <c r="B39" t="s">
        <v>354</v>
      </c>
    </row>
    <row r="40" spans="1:2">
      <c r="A40">
        <v>3701</v>
      </c>
      <c r="B40" t="s">
        <v>355</v>
      </c>
    </row>
    <row r="41" spans="1:2">
      <c r="A41">
        <v>3706</v>
      </c>
      <c r="B41" t="s">
        <v>356</v>
      </c>
    </row>
    <row r="42" spans="1:2">
      <c r="A42">
        <v>3712</v>
      </c>
      <c r="B42" t="s">
        <v>357</v>
      </c>
    </row>
    <row r="43" spans="1:2">
      <c r="A43">
        <v>4916</v>
      </c>
      <c r="B43" t="s">
        <v>358</v>
      </c>
    </row>
    <row r="44" spans="1:2">
      <c r="A44">
        <v>4938</v>
      </c>
      <c r="B44" t="s">
        <v>359</v>
      </c>
    </row>
    <row r="45" spans="1:2">
      <c r="A45">
        <v>5215</v>
      </c>
      <c r="B45" t="s">
        <v>360</v>
      </c>
    </row>
    <row r="46" spans="1:2">
      <c r="A46">
        <v>5258</v>
      </c>
      <c r="B46" t="s">
        <v>361</v>
      </c>
    </row>
    <row r="47" spans="1:2">
      <c r="A47">
        <v>6117</v>
      </c>
      <c r="B47" t="s">
        <v>362</v>
      </c>
    </row>
    <row r="48" spans="1:2">
      <c r="A48">
        <v>6128</v>
      </c>
      <c r="B48" t="s">
        <v>363</v>
      </c>
    </row>
    <row r="49" spans="1:2">
      <c r="A49">
        <v>6166</v>
      </c>
      <c r="B49" t="s">
        <v>364</v>
      </c>
    </row>
    <row r="50" spans="1:2">
      <c r="A50">
        <v>6206</v>
      </c>
      <c r="B50" t="s">
        <v>365</v>
      </c>
    </row>
    <row r="51" spans="1:2">
      <c r="A51">
        <v>6230</v>
      </c>
      <c r="B51" t="s">
        <v>366</v>
      </c>
    </row>
    <row r="52" spans="1:2">
      <c r="A52">
        <v>6235</v>
      </c>
      <c r="B52" t="s">
        <v>367</v>
      </c>
    </row>
    <row r="53" spans="1:2">
      <c r="A53">
        <v>6277</v>
      </c>
      <c r="B53" t="s">
        <v>368</v>
      </c>
    </row>
    <row r="54" spans="1:2">
      <c r="A54">
        <v>6414</v>
      </c>
      <c r="B54" t="s">
        <v>369</v>
      </c>
    </row>
    <row r="55" spans="1:2">
      <c r="A55">
        <v>6579</v>
      </c>
      <c r="B55" t="s">
        <v>370</v>
      </c>
    </row>
    <row r="56" spans="1:2">
      <c r="A56">
        <v>6591</v>
      </c>
      <c r="B56" t="s">
        <v>371</v>
      </c>
    </row>
    <row r="57" spans="1:2">
      <c r="A57">
        <v>6669</v>
      </c>
      <c r="B57" t="s">
        <v>372</v>
      </c>
    </row>
    <row r="58" spans="1:2">
      <c r="A58">
        <v>8114</v>
      </c>
      <c r="B58" t="s">
        <v>373</v>
      </c>
    </row>
    <row r="59" spans="1:2">
      <c r="A59">
        <v>8163</v>
      </c>
      <c r="B59" t="s">
        <v>374</v>
      </c>
    </row>
    <row r="60" spans="1:2">
      <c r="A60">
        <v>8210</v>
      </c>
      <c r="B60" t="s">
        <v>375</v>
      </c>
    </row>
    <row r="61" spans="1:2">
      <c r="A61">
        <v>9912</v>
      </c>
      <c r="B61" t="s">
        <v>376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1A6C-3DD2-4CF7-A21A-45A3CB3E2B9A}">
  <dimension ref="A1:B83"/>
  <sheetViews>
    <sheetView workbookViewId="0">
      <selection activeCell="H74" sqref="H74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2302</v>
      </c>
      <c r="B2" t="s">
        <v>377</v>
      </c>
    </row>
    <row r="3" spans="1:2">
      <c r="A3">
        <v>2303</v>
      </c>
      <c r="B3" t="s">
        <v>378</v>
      </c>
    </row>
    <row r="4" spans="1:2">
      <c r="A4">
        <v>2329</v>
      </c>
      <c r="B4" t="s">
        <v>379</v>
      </c>
    </row>
    <row r="5" spans="1:2">
      <c r="A5">
        <v>2330</v>
      </c>
      <c r="B5" t="s">
        <v>380</v>
      </c>
    </row>
    <row r="6" spans="1:2">
      <c r="A6">
        <v>2337</v>
      </c>
      <c r="B6" t="s">
        <v>381</v>
      </c>
    </row>
    <row r="7" spans="1:2">
      <c r="A7">
        <v>2338</v>
      </c>
      <c r="B7" t="s">
        <v>382</v>
      </c>
    </row>
    <row r="8" spans="1:2">
      <c r="A8">
        <v>2340</v>
      </c>
      <c r="B8" t="s">
        <v>383</v>
      </c>
    </row>
    <row r="9" spans="1:2">
      <c r="A9">
        <v>2342</v>
      </c>
      <c r="B9" t="s">
        <v>384</v>
      </c>
    </row>
    <row r="10" spans="1:2">
      <c r="A10">
        <v>2344</v>
      </c>
      <c r="B10" t="s">
        <v>385</v>
      </c>
    </row>
    <row r="11" spans="1:2">
      <c r="A11">
        <v>2351</v>
      </c>
      <c r="B11" t="s">
        <v>386</v>
      </c>
    </row>
    <row r="12" spans="1:2">
      <c r="A12">
        <v>2363</v>
      </c>
      <c r="B12" t="s">
        <v>387</v>
      </c>
    </row>
    <row r="13" spans="1:2">
      <c r="A13">
        <v>2369</v>
      </c>
      <c r="B13" t="s">
        <v>388</v>
      </c>
    </row>
    <row r="14" spans="1:2">
      <c r="A14">
        <v>2379</v>
      </c>
      <c r="B14" t="s">
        <v>389</v>
      </c>
    </row>
    <row r="15" spans="1:2">
      <c r="A15">
        <v>2388</v>
      </c>
      <c r="B15" t="s">
        <v>390</v>
      </c>
    </row>
    <row r="16" spans="1:2">
      <c r="A16">
        <v>2401</v>
      </c>
      <c r="B16" t="s">
        <v>391</v>
      </c>
    </row>
    <row r="17" spans="1:2">
      <c r="A17">
        <v>2408</v>
      </c>
      <c r="B17" t="s">
        <v>392</v>
      </c>
    </row>
    <row r="18" spans="1:2">
      <c r="A18">
        <v>2434</v>
      </c>
      <c r="B18" t="s">
        <v>393</v>
      </c>
    </row>
    <row r="19" spans="1:2">
      <c r="A19">
        <v>2436</v>
      </c>
      <c r="B19" t="s">
        <v>394</v>
      </c>
    </row>
    <row r="20" spans="1:2">
      <c r="A20">
        <v>2441</v>
      </c>
      <c r="B20" t="s">
        <v>395</v>
      </c>
    </row>
    <row r="21" spans="1:2">
      <c r="A21">
        <v>2449</v>
      </c>
      <c r="B21" t="s">
        <v>396</v>
      </c>
    </row>
    <row r="22" spans="1:2">
      <c r="A22">
        <v>2451</v>
      </c>
      <c r="B22" t="s">
        <v>397</v>
      </c>
    </row>
    <row r="23" spans="1:2">
      <c r="A23">
        <v>2454</v>
      </c>
      <c r="B23" t="s">
        <v>398</v>
      </c>
    </row>
    <row r="24" spans="1:2">
      <c r="A24">
        <v>2458</v>
      </c>
      <c r="B24" t="s">
        <v>399</v>
      </c>
    </row>
    <row r="25" spans="1:2">
      <c r="A25">
        <v>2481</v>
      </c>
      <c r="B25" t="s">
        <v>400</v>
      </c>
    </row>
    <row r="26" spans="1:2">
      <c r="A26">
        <v>3006</v>
      </c>
      <c r="B26" t="s">
        <v>401</v>
      </c>
    </row>
    <row r="27" spans="1:2">
      <c r="A27">
        <v>3014</v>
      </c>
      <c r="B27" t="s">
        <v>402</v>
      </c>
    </row>
    <row r="28" spans="1:2">
      <c r="A28">
        <v>3016</v>
      </c>
      <c r="B28" t="s">
        <v>403</v>
      </c>
    </row>
    <row r="29" spans="1:2">
      <c r="A29">
        <v>3034</v>
      </c>
      <c r="B29" t="s">
        <v>404</v>
      </c>
    </row>
    <row r="30" spans="1:2">
      <c r="A30">
        <v>3035</v>
      </c>
      <c r="B30" t="s">
        <v>405</v>
      </c>
    </row>
    <row r="31" spans="1:2">
      <c r="A31">
        <v>3041</v>
      </c>
      <c r="B31" t="s">
        <v>406</v>
      </c>
    </row>
    <row r="32" spans="1:2">
      <c r="A32">
        <v>3094</v>
      </c>
      <c r="B32" t="s">
        <v>407</v>
      </c>
    </row>
    <row r="33" spans="1:2">
      <c r="A33">
        <v>3189</v>
      </c>
      <c r="B33" t="s">
        <v>408</v>
      </c>
    </row>
    <row r="34" spans="1:2">
      <c r="A34">
        <v>3257</v>
      </c>
      <c r="B34" t="s">
        <v>409</v>
      </c>
    </row>
    <row r="35" spans="1:2">
      <c r="A35">
        <v>3413</v>
      </c>
      <c r="B35" t="s">
        <v>410</v>
      </c>
    </row>
    <row r="36" spans="1:2">
      <c r="A36">
        <v>3443</v>
      </c>
      <c r="B36" t="s">
        <v>411</v>
      </c>
    </row>
    <row r="37" spans="1:2">
      <c r="A37">
        <v>3450</v>
      </c>
      <c r="B37" t="s">
        <v>412</v>
      </c>
    </row>
    <row r="38" spans="1:2">
      <c r="A38">
        <v>3530</v>
      </c>
      <c r="B38" t="s">
        <v>413</v>
      </c>
    </row>
    <row r="39" spans="1:2">
      <c r="A39">
        <v>3532</v>
      </c>
      <c r="B39" t="s">
        <v>414</v>
      </c>
    </row>
    <row r="40" spans="1:2">
      <c r="A40">
        <v>3545</v>
      </c>
      <c r="B40" t="s">
        <v>415</v>
      </c>
    </row>
    <row r="41" spans="1:2">
      <c r="A41">
        <v>3583</v>
      </c>
      <c r="B41" t="s">
        <v>416</v>
      </c>
    </row>
    <row r="42" spans="1:2">
      <c r="A42">
        <v>3588</v>
      </c>
      <c r="B42" t="s">
        <v>417</v>
      </c>
    </row>
    <row r="43" spans="1:2">
      <c r="A43">
        <v>3592</v>
      </c>
      <c r="B43" t="s">
        <v>418</v>
      </c>
    </row>
    <row r="44" spans="1:2">
      <c r="A44">
        <v>3661</v>
      </c>
      <c r="B44" t="s">
        <v>419</v>
      </c>
    </row>
    <row r="45" spans="1:2">
      <c r="A45">
        <v>3686</v>
      </c>
      <c r="B45" t="s">
        <v>420</v>
      </c>
    </row>
    <row r="46" spans="1:2">
      <c r="A46">
        <v>3711</v>
      </c>
      <c r="B46" t="s">
        <v>421</v>
      </c>
    </row>
    <row r="47" spans="1:2">
      <c r="A47">
        <v>4919</v>
      </c>
      <c r="B47" t="s">
        <v>422</v>
      </c>
    </row>
    <row r="48" spans="1:2">
      <c r="A48">
        <v>4952</v>
      </c>
      <c r="B48" t="s">
        <v>423</v>
      </c>
    </row>
    <row r="49" spans="1:2">
      <c r="A49">
        <v>4961</v>
      </c>
      <c r="B49" t="s">
        <v>424</v>
      </c>
    </row>
    <row r="50" spans="1:2">
      <c r="A50">
        <v>4967</v>
      </c>
      <c r="B50" t="s">
        <v>425</v>
      </c>
    </row>
    <row r="51" spans="1:2">
      <c r="A51">
        <v>4968</v>
      </c>
      <c r="B51" t="s">
        <v>426</v>
      </c>
    </row>
    <row r="52" spans="1:2">
      <c r="A52">
        <v>5222</v>
      </c>
      <c r="B52" t="s">
        <v>427</v>
      </c>
    </row>
    <row r="53" spans="1:2">
      <c r="A53">
        <v>5269</v>
      </c>
      <c r="B53" t="s">
        <v>428</v>
      </c>
    </row>
    <row r="54" spans="1:2">
      <c r="A54">
        <v>5285</v>
      </c>
      <c r="B54" t="s">
        <v>429</v>
      </c>
    </row>
    <row r="55" spans="1:2">
      <c r="A55">
        <v>5471</v>
      </c>
      <c r="B55" t="s">
        <v>430</v>
      </c>
    </row>
    <row r="56" spans="1:2">
      <c r="A56">
        <v>6202</v>
      </c>
      <c r="B56" t="s">
        <v>431</v>
      </c>
    </row>
    <row r="57" spans="1:2">
      <c r="A57">
        <v>6239</v>
      </c>
      <c r="B57" t="s">
        <v>432</v>
      </c>
    </row>
    <row r="58" spans="1:2">
      <c r="A58">
        <v>6243</v>
      </c>
      <c r="B58" t="s">
        <v>433</v>
      </c>
    </row>
    <row r="59" spans="1:2">
      <c r="A59">
        <v>6257</v>
      </c>
      <c r="B59" t="s">
        <v>434</v>
      </c>
    </row>
    <row r="60" spans="1:2">
      <c r="A60">
        <v>6271</v>
      </c>
      <c r="B60" t="s">
        <v>435</v>
      </c>
    </row>
    <row r="61" spans="1:2">
      <c r="A61">
        <v>6415</v>
      </c>
      <c r="B61" t="s">
        <v>436</v>
      </c>
    </row>
    <row r="62" spans="1:2">
      <c r="A62">
        <v>6451</v>
      </c>
      <c r="B62" t="s">
        <v>437</v>
      </c>
    </row>
    <row r="63" spans="1:2">
      <c r="A63">
        <v>6515</v>
      </c>
      <c r="B63" t="s">
        <v>438</v>
      </c>
    </row>
    <row r="64" spans="1:2">
      <c r="A64">
        <v>6525</v>
      </c>
      <c r="B64" t="s">
        <v>439</v>
      </c>
    </row>
    <row r="65" spans="1:2">
      <c r="A65">
        <v>6531</v>
      </c>
      <c r="B65" t="s">
        <v>440</v>
      </c>
    </row>
    <row r="66" spans="1:2">
      <c r="A66">
        <v>6533</v>
      </c>
      <c r="B66" t="s">
        <v>441</v>
      </c>
    </row>
    <row r="67" spans="1:2">
      <c r="A67">
        <v>6552</v>
      </c>
      <c r="B67" t="s">
        <v>442</v>
      </c>
    </row>
    <row r="68" spans="1:2">
      <c r="A68">
        <v>6573</v>
      </c>
      <c r="B68" t="s">
        <v>443</v>
      </c>
    </row>
    <row r="69" spans="1:2">
      <c r="A69">
        <v>6695</v>
      </c>
      <c r="B69" t="s">
        <v>444</v>
      </c>
    </row>
    <row r="70" spans="1:2">
      <c r="A70">
        <v>6719</v>
      </c>
      <c r="B70" t="s">
        <v>445</v>
      </c>
    </row>
    <row r="71" spans="1:2">
      <c r="A71">
        <v>6756</v>
      </c>
      <c r="B71" t="s">
        <v>446</v>
      </c>
    </row>
    <row r="72" spans="1:2">
      <c r="A72">
        <v>6770</v>
      </c>
      <c r="B72" t="s">
        <v>447</v>
      </c>
    </row>
    <row r="73" spans="1:2">
      <c r="A73">
        <v>6789</v>
      </c>
      <c r="B73" t="s">
        <v>448</v>
      </c>
    </row>
    <row r="74" spans="1:2">
      <c r="A74">
        <v>6799</v>
      </c>
      <c r="B74" t="s">
        <v>449</v>
      </c>
    </row>
    <row r="75" spans="1:2">
      <c r="A75">
        <v>6854</v>
      </c>
      <c r="B75" t="s">
        <v>450</v>
      </c>
    </row>
    <row r="76" spans="1:2">
      <c r="A76">
        <v>8016</v>
      </c>
      <c r="B76" t="s">
        <v>451</v>
      </c>
    </row>
    <row r="77" spans="1:2">
      <c r="A77">
        <v>8028</v>
      </c>
      <c r="B77" t="s">
        <v>452</v>
      </c>
    </row>
    <row r="78" spans="1:2">
      <c r="A78">
        <v>8081</v>
      </c>
      <c r="B78" t="s">
        <v>453</v>
      </c>
    </row>
    <row r="79" spans="1:2">
      <c r="A79">
        <v>8110</v>
      </c>
      <c r="B79" t="s">
        <v>454</v>
      </c>
    </row>
    <row r="80" spans="1:2">
      <c r="A80">
        <v>8131</v>
      </c>
      <c r="B80" t="s">
        <v>455</v>
      </c>
    </row>
    <row r="81" spans="1:2">
      <c r="A81">
        <v>8150</v>
      </c>
      <c r="B81" t="s">
        <v>456</v>
      </c>
    </row>
    <row r="82" spans="1:2">
      <c r="A82">
        <v>8261</v>
      </c>
      <c r="B82" t="s">
        <v>457</v>
      </c>
    </row>
    <row r="83" spans="1:2">
      <c r="A83">
        <v>8271</v>
      </c>
      <c r="B83" t="s">
        <v>458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CFE1-09AA-45D4-BA63-F7C75C4F3E57}">
  <dimension ref="A1:B99"/>
  <sheetViews>
    <sheetView workbookViewId="0">
      <selection activeCell="D4" sqref="D4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1471</v>
      </c>
      <c r="B2" t="s">
        <v>459</v>
      </c>
    </row>
    <row r="3" spans="1:2">
      <c r="A3">
        <v>1582</v>
      </c>
      <c r="B3" t="s">
        <v>460</v>
      </c>
    </row>
    <row r="4" spans="1:2">
      <c r="A4">
        <v>2059</v>
      </c>
      <c r="B4" t="s">
        <v>461</v>
      </c>
    </row>
    <row r="5" spans="1:2">
      <c r="A5">
        <v>2308</v>
      </c>
      <c r="B5" t="s">
        <v>462</v>
      </c>
    </row>
    <row r="6" spans="1:2">
      <c r="A6">
        <v>2313</v>
      </c>
      <c r="B6" t="s">
        <v>463</v>
      </c>
    </row>
    <row r="7" spans="1:2">
      <c r="A7">
        <v>2316</v>
      </c>
      <c r="B7" t="s">
        <v>464</v>
      </c>
    </row>
    <row r="8" spans="1:2">
      <c r="A8">
        <v>2327</v>
      </c>
      <c r="B8" t="s">
        <v>465</v>
      </c>
    </row>
    <row r="9" spans="1:2">
      <c r="A9">
        <v>2328</v>
      </c>
      <c r="B9" t="s">
        <v>466</v>
      </c>
    </row>
    <row r="10" spans="1:2">
      <c r="A10">
        <v>2355</v>
      </c>
      <c r="B10" t="s">
        <v>467</v>
      </c>
    </row>
    <row r="11" spans="1:2">
      <c r="A11">
        <v>2367</v>
      </c>
      <c r="B11" t="s">
        <v>468</v>
      </c>
    </row>
    <row r="12" spans="1:2">
      <c r="A12">
        <v>2368</v>
      </c>
      <c r="B12" t="s">
        <v>469</v>
      </c>
    </row>
    <row r="13" spans="1:2">
      <c r="A13">
        <v>2375</v>
      </c>
      <c r="B13" t="s">
        <v>470</v>
      </c>
    </row>
    <row r="14" spans="1:2">
      <c r="A14">
        <v>2383</v>
      </c>
      <c r="B14" t="s">
        <v>471</v>
      </c>
    </row>
    <row r="15" spans="1:2">
      <c r="A15">
        <v>2385</v>
      </c>
      <c r="B15" t="s">
        <v>472</v>
      </c>
    </row>
    <row r="16" spans="1:2">
      <c r="A16">
        <v>2392</v>
      </c>
      <c r="B16" t="s">
        <v>473</v>
      </c>
    </row>
    <row r="17" spans="1:2">
      <c r="A17">
        <v>2402</v>
      </c>
      <c r="B17" t="s">
        <v>474</v>
      </c>
    </row>
    <row r="18" spans="1:2">
      <c r="A18">
        <v>2413</v>
      </c>
      <c r="B18" t="s">
        <v>475</v>
      </c>
    </row>
    <row r="19" spans="1:2">
      <c r="A19">
        <v>2415</v>
      </c>
      <c r="B19" t="s">
        <v>476</v>
      </c>
    </row>
    <row r="20" spans="1:2">
      <c r="A20">
        <v>2420</v>
      </c>
      <c r="B20" t="s">
        <v>477</v>
      </c>
    </row>
    <row r="21" spans="1:2">
      <c r="A21">
        <v>2421</v>
      </c>
      <c r="B21" t="s">
        <v>478</v>
      </c>
    </row>
    <row r="22" spans="1:2">
      <c r="A22">
        <v>2428</v>
      </c>
      <c r="B22" t="s">
        <v>479</v>
      </c>
    </row>
    <row r="23" spans="1:2">
      <c r="A23">
        <v>2431</v>
      </c>
      <c r="B23" t="s">
        <v>480</v>
      </c>
    </row>
    <row r="24" spans="1:2">
      <c r="A24">
        <v>2440</v>
      </c>
      <c r="B24" t="s">
        <v>481</v>
      </c>
    </row>
    <row r="25" spans="1:2">
      <c r="A25">
        <v>2457</v>
      </c>
      <c r="B25" t="s">
        <v>482</v>
      </c>
    </row>
    <row r="26" spans="1:2">
      <c r="A26">
        <v>2460</v>
      </c>
      <c r="B26" t="s">
        <v>483</v>
      </c>
    </row>
    <row r="27" spans="1:2">
      <c r="A27">
        <v>2462</v>
      </c>
      <c r="B27" t="s">
        <v>484</v>
      </c>
    </row>
    <row r="28" spans="1:2">
      <c r="A28">
        <v>2467</v>
      </c>
      <c r="B28" t="s">
        <v>485</v>
      </c>
    </row>
    <row r="29" spans="1:2">
      <c r="A29">
        <v>2472</v>
      </c>
      <c r="B29" t="s">
        <v>486</v>
      </c>
    </row>
    <row r="30" spans="1:2">
      <c r="A30">
        <v>2476</v>
      </c>
      <c r="B30" t="s">
        <v>487</v>
      </c>
    </row>
    <row r="31" spans="1:2">
      <c r="A31">
        <v>2478</v>
      </c>
      <c r="B31" t="s">
        <v>488</v>
      </c>
    </row>
    <row r="32" spans="1:2">
      <c r="A32">
        <v>2483</v>
      </c>
      <c r="B32" t="s">
        <v>489</v>
      </c>
    </row>
    <row r="33" spans="1:2">
      <c r="A33">
        <v>2484</v>
      </c>
      <c r="B33" t="s">
        <v>490</v>
      </c>
    </row>
    <row r="34" spans="1:2">
      <c r="A34">
        <v>2492</v>
      </c>
      <c r="B34" t="s">
        <v>491</v>
      </c>
    </row>
    <row r="35" spans="1:2">
      <c r="A35">
        <v>2493</v>
      </c>
      <c r="B35" t="s">
        <v>492</v>
      </c>
    </row>
    <row r="36" spans="1:2">
      <c r="A36">
        <v>3003</v>
      </c>
      <c r="B36" t="s">
        <v>493</v>
      </c>
    </row>
    <row r="37" spans="1:2">
      <c r="A37">
        <v>3011</v>
      </c>
      <c r="B37" t="s">
        <v>494</v>
      </c>
    </row>
    <row r="38" spans="1:2">
      <c r="A38">
        <v>3015</v>
      </c>
      <c r="B38" t="s">
        <v>495</v>
      </c>
    </row>
    <row r="39" spans="1:2">
      <c r="A39">
        <v>3021</v>
      </c>
      <c r="B39" t="s">
        <v>496</v>
      </c>
    </row>
    <row r="40" spans="1:2">
      <c r="A40">
        <v>3023</v>
      </c>
      <c r="B40" t="s">
        <v>497</v>
      </c>
    </row>
    <row r="41" spans="1:2">
      <c r="A41">
        <v>3026</v>
      </c>
      <c r="B41" t="s">
        <v>498</v>
      </c>
    </row>
    <row r="42" spans="1:2">
      <c r="A42">
        <v>3032</v>
      </c>
      <c r="B42" t="s">
        <v>499</v>
      </c>
    </row>
    <row r="43" spans="1:2">
      <c r="A43">
        <v>3037</v>
      </c>
      <c r="B43" t="s">
        <v>500</v>
      </c>
    </row>
    <row r="44" spans="1:2">
      <c r="A44">
        <v>3042</v>
      </c>
      <c r="B44" t="s">
        <v>501</v>
      </c>
    </row>
    <row r="45" spans="1:2">
      <c r="A45">
        <v>3044</v>
      </c>
      <c r="B45" t="s">
        <v>502</v>
      </c>
    </row>
    <row r="46" spans="1:2">
      <c r="A46">
        <v>3058</v>
      </c>
      <c r="B46" t="s">
        <v>503</v>
      </c>
    </row>
    <row r="47" spans="1:2">
      <c r="A47">
        <v>3090</v>
      </c>
      <c r="B47" t="s">
        <v>504</v>
      </c>
    </row>
    <row r="48" spans="1:2">
      <c r="A48">
        <v>3092</v>
      </c>
      <c r="B48" t="s">
        <v>505</v>
      </c>
    </row>
    <row r="49" spans="1:2">
      <c r="A49">
        <v>3229</v>
      </c>
      <c r="B49" t="s">
        <v>506</v>
      </c>
    </row>
    <row r="50" spans="1:2">
      <c r="A50">
        <v>3296</v>
      </c>
      <c r="B50" t="s">
        <v>507</v>
      </c>
    </row>
    <row r="51" spans="1:2">
      <c r="A51">
        <v>3308</v>
      </c>
      <c r="B51" t="s">
        <v>508</v>
      </c>
    </row>
    <row r="52" spans="1:2">
      <c r="A52">
        <v>3321</v>
      </c>
      <c r="B52" t="s">
        <v>509</v>
      </c>
    </row>
    <row r="53" spans="1:2">
      <c r="A53">
        <v>3338</v>
      </c>
      <c r="B53" t="s">
        <v>510</v>
      </c>
    </row>
    <row r="54" spans="1:2">
      <c r="A54">
        <v>3376</v>
      </c>
      <c r="B54" t="s">
        <v>511</v>
      </c>
    </row>
    <row r="55" spans="1:2">
      <c r="A55">
        <v>3432</v>
      </c>
      <c r="B55" t="s">
        <v>512</v>
      </c>
    </row>
    <row r="56" spans="1:2">
      <c r="A56">
        <v>3501</v>
      </c>
      <c r="B56" t="s">
        <v>513</v>
      </c>
    </row>
    <row r="57" spans="1:2">
      <c r="A57">
        <v>3533</v>
      </c>
      <c r="B57" t="s">
        <v>514</v>
      </c>
    </row>
    <row r="58" spans="1:2">
      <c r="A58">
        <v>3550</v>
      </c>
      <c r="B58" t="s">
        <v>515</v>
      </c>
    </row>
    <row r="59" spans="1:2">
      <c r="A59">
        <v>3593</v>
      </c>
      <c r="B59" t="s">
        <v>516</v>
      </c>
    </row>
    <row r="60" spans="1:2">
      <c r="A60">
        <v>3605</v>
      </c>
      <c r="B60" t="s">
        <v>517</v>
      </c>
    </row>
    <row r="61" spans="1:2">
      <c r="A61">
        <v>3607</v>
      </c>
      <c r="B61" t="s">
        <v>518</v>
      </c>
    </row>
    <row r="62" spans="1:2">
      <c r="A62">
        <v>3645</v>
      </c>
      <c r="B62" t="s">
        <v>519</v>
      </c>
    </row>
    <row r="63" spans="1:2">
      <c r="A63">
        <v>3653</v>
      </c>
      <c r="B63" t="s">
        <v>520</v>
      </c>
    </row>
    <row r="64" spans="1:2">
      <c r="A64">
        <v>3679</v>
      </c>
      <c r="B64" t="s">
        <v>521</v>
      </c>
    </row>
    <row r="65" spans="1:2">
      <c r="A65">
        <v>3715</v>
      </c>
      <c r="B65" t="s">
        <v>522</v>
      </c>
    </row>
    <row r="66" spans="1:2">
      <c r="A66">
        <v>4545</v>
      </c>
      <c r="B66" t="s">
        <v>523</v>
      </c>
    </row>
    <row r="67" spans="1:2">
      <c r="A67">
        <v>4912</v>
      </c>
      <c r="B67" t="s">
        <v>524</v>
      </c>
    </row>
    <row r="68" spans="1:2">
      <c r="A68">
        <v>4915</v>
      </c>
      <c r="B68" t="s">
        <v>525</v>
      </c>
    </row>
    <row r="69" spans="1:2">
      <c r="A69">
        <v>4927</v>
      </c>
      <c r="B69" t="s">
        <v>526</v>
      </c>
    </row>
    <row r="70" spans="1:2">
      <c r="A70">
        <v>4943</v>
      </c>
      <c r="B70" t="s">
        <v>527</v>
      </c>
    </row>
    <row r="71" spans="1:2">
      <c r="A71">
        <v>4958</v>
      </c>
      <c r="B71" t="s">
        <v>528</v>
      </c>
    </row>
    <row r="72" spans="1:2">
      <c r="A72">
        <v>4989</v>
      </c>
      <c r="B72" t="s">
        <v>529</v>
      </c>
    </row>
    <row r="73" spans="1:2">
      <c r="A73">
        <v>4999</v>
      </c>
      <c r="B73" t="s">
        <v>530</v>
      </c>
    </row>
    <row r="74" spans="1:2">
      <c r="A74">
        <v>5469</v>
      </c>
      <c r="B74" t="s">
        <v>531</v>
      </c>
    </row>
    <row r="75" spans="1:2">
      <c r="A75">
        <v>6108</v>
      </c>
      <c r="B75" t="s">
        <v>532</v>
      </c>
    </row>
    <row r="76" spans="1:2">
      <c r="A76">
        <v>6115</v>
      </c>
      <c r="B76" t="s">
        <v>533</v>
      </c>
    </row>
    <row r="77" spans="1:2">
      <c r="A77">
        <v>6133</v>
      </c>
      <c r="B77" t="s">
        <v>534</v>
      </c>
    </row>
    <row r="78" spans="1:2">
      <c r="A78">
        <v>6141</v>
      </c>
      <c r="B78" t="s">
        <v>535</v>
      </c>
    </row>
    <row r="79" spans="1:2">
      <c r="A79">
        <v>6153</v>
      </c>
      <c r="B79" t="s">
        <v>536</v>
      </c>
    </row>
    <row r="80" spans="1:2">
      <c r="A80">
        <v>6155</v>
      </c>
      <c r="B80" t="s">
        <v>537</v>
      </c>
    </row>
    <row r="81" spans="1:2">
      <c r="A81">
        <v>6191</v>
      </c>
      <c r="B81" t="s">
        <v>538</v>
      </c>
    </row>
    <row r="82" spans="1:2">
      <c r="A82">
        <v>6197</v>
      </c>
      <c r="B82" t="s">
        <v>539</v>
      </c>
    </row>
    <row r="83" spans="1:2">
      <c r="A83">
        <v>6205</v>
      </c>
      <c r="B83" t="s">
        <v>540</v>
      </c>
    </row>
    <row r="84" spans="1:2">
      <c r="A84">
        <v>6213</v>
      </c>
      <c r="B84" t="s">
        <v>541</v>
      </c>
    </row>
    <row r="85" spans="1:2">
      <c r="A85">
        <v>6224</v>
      </c>
      <c r="B85" t="s">
        <v>542</v>
      </c>
    </row>
    <row r="86" spans="1:2">
      <c r="A86">
        <v>6269</v>
      </c>
      <c r="B86" t="s">
        <v>543</v>
      </c>
    </row>
    <row r="87" spans="1:2">
      <c r="A87">
        <v>6282</v>
      </c>
      <c r="B87" t="s">
        <v>544</v>
      </c>
    </row>
    <row r="88" spans="1:2">
      <c r="A88">
        <v>6412</v>
      </c>
      <c r="B88" t="s">
        <v>545</v>
      </c>
    </row>
    <row r="89" spans="1:2">
      <c r="A89">
        <v>6449</v>
      </c>
      <c r="B89" t="s">
        <v>546</v>
      </c>
    </row>
    <row r="90" spans="1:2">
      <c r="A90">
        <v>6672</v>
      </c>
      <c r="B90" t="s">
        <v>547</v>
      </c>
    </row>
    <row r="91" spans="1:2">
      <c r="A91">
        <v>6715</v>
      </c>
      <c r="B91" t="s">
        <v>548</v>
      </c>
    </row>
    <row r="92" spans="1:2">
      <c r="A92">
        <v>6781</v>
      </c>
      <c r="B92" t="s">
        <v>549</v>
      </c>
    </row>
    <row r="93" spans="1:2">
      <c r="A93">
        <v>6834</v>
      </c>
      <c r="B93" t="s">
        <v>550</v>
      </c>
    </row>
    <row r="94" spans="1:2">
      <c r="A94">
        <v>6835</v>
      </c>
      <c r="B94" t="s">
        <v>551</v>
      </c>
    </row>
    <row r="95" spans="1:2">
      <c r="A95">
        <v>8039</v>
      </c>
      <c r="B95" t="s">
        <v>552</v>
      </c>
    </row>
    <row r="96" spans="1:2">
      <c r="A96">
        <v>8046</v>
      </c>
      <c r="B96" t="s">
        <v>553</v>
      </c>
    </row>
    <row r="97" spans="1:2">
      <c r="A97">
        <v>8103</v>
      </c>
      <c r="B97" t="s">
        <v>554</v>
      </c>
    </row>
    <row r="98" spans="1:2">
      <c r="A98">
        <v>8213</v>
      </c>
      <c r="B98" t="s">
        <v>555</v>
      </c>
    </row>
    <row r="99" spans="1:2">
      <c r="A99">
        <v>8249</v>
      </c>
      <c r="B99" t="s">
        <v>556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333A-B274-47FA-B3A3-EF5B95C45003}">
  <dimension ref="A1:B42"/>
  <sheetViews>
    <sheetView workbookViewId="0">
      <selection activeCell="A39" activeCellId="1" sqref="A20:XFD20 A39:XFD39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2312</v>
      </c>
      <c r="B2" t="s">
        <v>557</v>
      </c>
    </row>
    <row r="3" spans="1:2">
      <c r="A3">
        <v>2317</v>
      </c>
      <c r="B3" t="s">
        <v>558</v>
      </c>
    </row>
    <row r="4" spans="1:2">
      <c r="A4">
        <v>2354</v>
      </c>
      <c r="B4" t="s">
        <v>559</v>
      </c>
    </row>
    <row r="5" spans="1:2">
      <c r="A5">
        <v>2359</v>
      </c>
      <c r="B5" t="s">
        <v>560</v>
      </c>
    </row>
    <row r="6" spans="1:2">
      <c r="A6">
        <v>2360</v>
      </c>
      <c r="B6" t="s">
        <v>561</v>
      </c>
    </row>
    <row r="7" spans="1:2">
      <c r="A7">
        <v>2373</v>
      </c>
      <c r="B7" t="s">
        <v>562</v>
      </c>
    </row>
    <row r="8" spans="1:2">
      <c r="A8">
        <v>2390</v>
      </c>
      <c r="B8" t="s">
        <v>563</v>
      </c>
    </row>
    <row r="9" spans="1:2">
      <c r="A9">
        <v>2404</v>
      </c>
      <c r="B9" t="s">
        <v>564</v>
      </c>
    </row>
    <row r="10" spans="1:2">
      <c r="A10">
        <v>2423</v>
      </c>
      <c r="B10" t="s">
        <v>565</v>
      </c>
    </row>
    <row r="11" spans="1:2">
      <c r="A11">
        <v>2433</v>
      </c>
      <c r="B11" t="s">
        <v>566</v>
      </c>
    </row>
    <row r="12" spans="1:2">
      <c r="A12">
        <v>2459</v>
      </c>
      <c r="B12" t="s">
        <v>567</v>
      </c>
    </row>
    <row r="13" spans="1:2">
      <c r="A13">
        <v>2461</v>
      </c>
      <c r="B13" t="s">
        <v>568</v>
      </c>
    </row>
    <row r="14" spans="1:2">
      <c r="A14">
        <v>2464</v>
      </c>
      <c r="B14" t="s">
        <v>569</v>
      </c>
    </row>
    <row r="15" spans="1:2">
      <c r="A15">
        <v>2474</v>
      </c>
      <c r="B15" t="s">
        <v>570</v>
      </c>
    </row>
    <row r="16" spans="1:2">
      <c r="A16">
        <v>2477</v>
      </c>
      <c r="B16" t="s">
        <v>571</v>
      </c>
    </row>
    <row r="17" spans="1:2">
      <c r="A17">
        <v>2482</v>
      </c>
      <c r="B17" t="s">
        <v>572</v>
      </c>
    </row>
    <row r="18" spans="1:2">
      <c r="A18">
        <v>2488</v>
      </c>
      <c r="B18" t="s">
        <v>573</v>
      </c>
    </row>
    <row r="19" spans="1:2">
      <c r="A19">
        <v>3018</v>
      </c>
      <c r="B19" t="s">
        <v>574</v>
      </c>
    </row>
    <row r="20" spans="1:2">
      <c r="A20">
        <v>3030</v>
      </c>
      <c r="B20" t="s">
        <v>575</v>
      </c>
    </row>
    <row r="21" spans="1:2">
      <c r="A21">
        <v>3043</v>
      </c>
      <c r="B21" t="s">
        <v>576</v>
      </c>
    </row>
    <row r="22" spans="1:2">
      <c r="A22">
        <v>3305</v>
      </c>
      <c r="B22" t="s">
        <v>577</v>
      </c>
    </row>
    <row r="23" spans="1:2">
      <c r="A23">
        <v>3518</v>
      </c>
      <c r="B23" t="s">
        <v>578</v>
      </c>
    </row>
    <row r="24" spans="1:2">
      <c r="A24">
        <v>3617</v>
      </c>
      <c r="B24" t="s">
        <v>579</v>
      </c>
    </row>
    <row r="25" spans="1:2">
      <c r="A25">
        <v>3665</v>
      </c>
      <c r="B25" t="s">
        <v>580</v>
      </c>
    </row>
    <row r="26" spans="1:2">
      <c r="A26">
        <v>5225</v>
      </c>
      <c r="B26" t="s">
        <v>581</v>
      </c>
    </row>
    <row r="27" spans="1:2">
      <c r="A27">
        <v>6139</v>
      </c>
      <c r="B27" t="s">
        <v>582</v>
      </c>
    </row>
    <row r="28" spans="1:2">
      <c r="A28">
        <v>6192</v>
      </c>
      <c r="B28" t="s">
        <v>583</v>
      </c>
    </row>
    <row r="29" spans="1:2">
      <c r="A29">
        <v>6196</v>
      </c>
      <c r="B29" t="s">
        <v>584</v>
      </c>
    </row>
    <row r="30" spans="1:2">
      <c r="A30">
        <v>6201</v>
      </c>
      <c r="B30" t="s">
        <v>585</v>
      </c>
    </row>
    <row r="31" spans="1:2">
      <c r="A31">
        <v>6215</v>
      </c>
      <c r="B31" t="s">
        <v>586</v>
      </c>
    </row>
    <row r="32" spans="1:2">
      <c r="A32">
        <v>6283</v>
      </c>
      <c r="B32" t="s">
        <v>587</v>
      </c>
    </row>
    <row r="33" spans="1:2">
      <c r="A33">
        <v>6409</v>
      </c>
      <c r="B33" t="s">
        <v>588</v>
      </c>
    </row>
    <row r="34" spans="1:2">
      <c r="A34">
        <v>6438</v>
      </c>
      <c r="B34" t="s">
        <v>589</v>
      </c>
    </row>
    <row r="35" spans="1:2">
      <c r="A35">
        <v>6558</v>
      </c>
      <c r="B35" t="s">
        <v>590</v>
      </c>
    </row>
    <row r="36" spans="1:2">
      <c r="A36">
        <v>6691</v>
      </c>
      <c r="B36" t="s">
        <v>591</v>
      </c>
    </row>
    <row r="37" spans="1:2">
      <c r="A37">
        <v>6698</v>
      </c>
      <c r="B37" t="s">
        <v>592</v>
      </c>
    </row>
    <row r="38" spans="1:2">
      <c r="A38">
        <v>6743</v>
      </c>
      <c r="B38" t="s">
        <v>593</v>
      </c>
    </row>
    <row r="39" spans="1:2">
      <c r="A39">
        <v>6830</v>
      </c>
      <c r="B39" t="s">
        <v>594</v>
      </c>
    </row>
    <row r="40" spans="1:2">
      <c r="A40">
        <v>8021</v>
      </c>
      <c r="B40" t="s">
        <v>595</v>
      </c>
    </row>
    <row r="41" spans="1:2">
      <c r="A41">
        <v>8201</v>
      </c>
      <c r="B41" t="s">
        <v>596</v>
      </c>
    </row>
    <row r="42" spans="1:2">
      <c r="A42">
        <v>8499</v>
      </c>
      <c r="B42" t="s">
        <v>597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97A-213B-40C7-B905-806396414EA0}">
  <dimension ref="A1:B46"/>
  <sheetViews>
    <sheetView workbookViewId="0">
      <selection activeCell="H41" sqref="H41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2314</v>
      </c>
      <c r="B2" t="s">
        <v>598</v>
      </c>
    </row>
    <row r="3" spans="1:2">
      <c r="A3">
        <v>2321</v>
      </c>
      <c r="B3" t="s">
        <v>599</v>
      </c>
    </row>
    <row r="4" spans="1:2">
      <c r="A4">
        <v>2332</v>
      </c>
      <c r="B4" t="s">
        <v>600</v>
      </c>
    </row>
    <row r="5" spans="1:2">
      <c r="A5">
        <v>2345</v>
      </c>
      <c r="B5" t="s">
        <v>601</v>
      </c>
    </row>
    <row r="6" spans="1:2">
      <c r="A6">
        <v>2412</v>
      </c>
      <c r="B6" t="s">
        <v>602</v>
      </c>
    </row>
    <row r="7" spans="1:2">
      <c r="A7">
        <v>2419</v>
      </c>
      <c r="B7" t="s">
        <v>603</v>
      </c>
    </row>
    <row r="8" spans="1:2">
      <c r="A8">
        <v>2424</v>
      </c>
      <c r="B8" t="s">
        <v>604</v>
      </c>
    </row>
    <row r="9" spans="1:2">
      <c r="A9">
        <v>2439</v>
      </c>
      <c r="B9" t="s">
        <v>605</v>
      </c>
    </row>
    <row r="10" spans="1:2">
      <c r="A10">
        <v>2444</v>
      </c>
      <c r="B10" t="s">
        <v>606</v>
      </c>
    </row>
    <row r="11" spans="1:2">
      <c r="A11">
        <v>2450</v>
      </c>
      <c r="B11" t="s">
        <v>607</v>
      </c>
    </row>
    <row r="12" spans="1:2">
      <c r="A12">
        <v>2455</v>
      </c>
      <c r="B12" t="s">
        <v>608</v>
      </c>
    </row>
    <row r="13" spans="1:2">
      <c r="A13">
        <v>2485</v>
      </c>
      <c r="B13" t="s">
        <v>609</v>
      </c>
    </row>
    <row r="14" spans="1:2">
      <c r="A14">
        <v>2498</v>
      </c>
      <c r="B14" t="s">
        <v>610</v>
      </c>
    </row>
    <row r="15" spans="1:2">
      <c r="A15">
        <v>3025</v>
      </c>
      <c r="B15" t="s">
        <v>611</v>
      </c>
    </row>
    <row r="16" spans="1:2">
      <c r="A16">
        <v>3027</v>
      </c>
      <c r="B16" t="s">
        <v>612</v>
      </c>
    </row>
    <row r="17" spans="1:2">
      <c r="A17">
        <v>3045</v>
      </c>
      <c r="B17" t="s">
        <v>613</v>
      </c>
    </row>
    <row r="18" spans="1:2">
      <c r="A18">
        <v>3047</v>
      </c>
      <c r="B18" t="s">
        <v>614</v>
      </c>
    </row>
    <row r="19" spans="1:2">
      <c r="A19">
        <v>3062</v>
      </c>
      <c r="B19" t="s">
        <v>615</v>
      </c>
    </row>
    <row r="20" spans="1:2">
      <c r="A20">
        <v>3138</v>
      </c>
      <c r="B20" t="s">
        <v>616</v>
      </c>
    </row>
    <row r="21" spans="1:2">
      <c r="A21">
        <v>3311</v>
      </c>
      <c r="B21" t="s">
        <v>617</v>
      </c>
    </row>
    <row r="22" spans="1:2">
      <c r="A22">
        <v>3380</v>
      </c>
      <c r="B22" t="s">
        <v>618</v>
      </c>
    </row>
    <row r="23" spans="1:2">
      <c r="A23">
        <v>3419</v>
      </c>
      <c r="B23" t="s">
        <v>619</v>
      </c>
    </row>
    <row r="24" spans="1:2">
      <c r="A24">
        <v>3447</v>
      </c>
      <c r="B24" t="s">
        <v>620</v>
      </c>
    </row>
    <row r="25" spans="1:2">
      <c r="A25">
        <v>3596</v>
      </c>
      <c r="B25" t="s">
        <v>621</v>
      </c>
    </row>
    <row r="26" spans="1:2">
      <c r="A26">
        <v>3669</v>
      </c>
      <c r="B26" t="s">
        <v>622</v>
      </c>
    </row>
    <row r="27" spans="1:2">
      <c r="A27">
        <v>3682</v>
      </c>
      <c r="B27" t="s">
        <v>623</v>
      </c>
    </row>
    <row r="28" spans="1:2">
      <c r="A28">
        <v>3694</v>
      </c>
      <c r="B28" t="s">
        <v>624</v>
      </c>
    </row>
    <row r="29" spans="1:2">
      <c r="A29">
        <v>3704</v>
      </c>
      <c r="B29" t="s">
        <v>625</v>
      </c>
    </row>
    <row r="30" spans="1:2">
      <c r="A30">
        <v>4904</v>
      </c>
      <c r="B30" t="s">
        <v>626</v>
      </c>
    </row>
    <row r="31" spans="1:2">
      <c r="A31">
        <v>4906</v>
      </c>
      <c r="B31" t="s">
        <v>627</v>
      </c>
    </row>
    <row r="32" spans="1:2">
      <c r="A32">
        <v>4977</v>
      </c>
      <c r="B32" t="s">
        <v>628</v>
      </c>
    </row>
    <row r="33" spans="1:2">
      <c r="A33">
        <v>5388</v>
      </c>
      <c r="B33" t="s">
        <v>629</v>
      </c>
    </row>
    <row r="34" spans="1:2">
      <c r="A34">
        <v>6136</v>
      </c>
      <c r="B34" t="s">
        <v>630</v>
      </c>
    </row>
    <row r="35" spans="1:2">
      <c r="A35">
        <v>6142</v>
      </c>
      <c r="B35" t="s">
        <v>631</v>
      </c>
    </row>
    <row r="36" spans="1:2">
      <c r="A36">
        <v>6152</v>
      </c>
      <c r="B36" t="s">
        <v>632</v>
      </c>
    </row>
    <row r="37" spans="1:2">
      <c r="A37">
        <v>6216</v>
      </c>
      <c r="B37" t="s">
        <v>633</v>
      </c>
    </row>
    <row r="38" spans="1:2">
      <c r="A38">
        <v>6285</v>
      </c>
      <c r="B38" t="s">
        <v>634</v>
      </c>
    </row>
    <row r="39" spans="1:2">
      <c r="A39">
        <v>6416</v>
      </c>
      <c r="B39" t="s">
        <v>635</v>
      </c>
    </row>
    <row r="40" spans="1:2">
      <c r="A40">
        <v>6426</v>
      </c>
      <c r="B40" t="s">
        <v>636</v>
      </c>
    </row>
    <row r="41" spans="1:2">
      <c r="A41">
        <v>6442</v>
      </c>
      <c r="B41" t="s">
        <v>637</v>
      </c>
    </row>
    <row r="42" spans="1:2">
      <c r="A42">
        <v>6674</v>
      </c>
      <c r="B42" t="s">
        <v>638</v>
      </c>
    </row>
    <row r="43" spans="1:2">
      <c r="A43">
        <v>6792</v>
      </c>
      <c r="B43" t="s">
        <v>639</v>
      </c>
    </row>
    <row r="44" spans="1:2">
      <c r="A44">
        <v>6863</v>
      </c>
      <c r="B44" t="s">
        <v>640</v>
      </c>
    </row>
    <row r="45" spans="1:2">
      <c r="A45">
        <v>8011</v>
      </c>
      <c r="B45" t="s">
        <v>641</v>
      </c>
    </row>
    <row r="46" spans="1:2">
      <c r="A46">
        <v>8101</v>
      </c>
      <c r="B46" t="s">
        <v>642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E8FD-35E7-41BA-BC66-7347E62304D9}">
  <dimension ref="A1:B12"/>
  <sheetViews>
    <sheetView workbookViewId="0">
      <selection sqref="A1:B12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2427</v>
      </c>
      <c r="B2" t="s">
        <v>643</v>
      </c>
    </row>
    <row r="3" spans="1:2">
      <c r="A3">
        <v>2453</v>
      </c>
      <c r="B3" t="s">
        <v>644</v>
      </c>
    </row>
    <row r="4" spans="1:2">
      <c r="A4">
        <v>2468</v>
      </c>
      <c r="B4" t="s">
        <v>645</v>
      </c>
    </row>
    <row r="5" spans="1:2">
      <c r="A5">
        <v>2471</v>
      </c>
      <c r="B5" t="s">
        <v>646</v>
      </c>
    </row>
    <row r="6" spans="1:2">
      <c r="A6">
        <v>2480</v>
      </c>
      <c r="B6" t="s">
        <v>647</v>
      </c>
    </row>
    <row r="7" spans="1:2">
      <c r="A7">
        <v>3029</v>
      </c>
      <c r="B7" t="s">
        <v>648</v>
      </c>
    </row>
    <row r="8" spans="1:2">
      <c r="A8">
        <v>4994</v>
      </c>
      <c r="B8" t="s">
        <v>649</v>
      </c>
    </row>
    <row r="9" spans="1:2">
      <c r="A9">
        <v>5203</v>
      </c>
      <c r="B9" t="s">
        <v>650</v>
      </c>
    </row>
    <row r="10" spans="1:2">
      <c r="A10">
        <v>6112</v>
      </c>
      <c r="B10" t="s">
        <v>651</v>
      </c>
    </row>
    <row r="11" spans="1:2">
      <c r="A11">
        <v>6183</v>
      </c>
      <c r="B11" t="s">
        <v>652</v>
      </c>
    </row>
    <row r="12" spans="1:2">
      <c r="A12">
        <v>6214</v>
      </c>
      <c r="B12" t="s">
        <v>653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B686-5166-4491-8951-A9DD4FE0FA3F}">
  <dimension ref="A1:B24"/>
  <sheetViews>
    <sheetView workbookViewId="0">
      <selection activeCell="C26" sqref="C26"/>
    </sheetView>
  </sheetViews>
  <sheetFormatPr defaultRowHeight="16.5"/>
  <sheetData>
    <row r="1" spans="1:2">
      <c r="A1" t="s">
        <v>0</v>
      </c>
      <c r="B1" t="s">
        <v>1</v>
      </c>
    </row>
    <row r="2" spans="1:2">
      <c r="A2" t="str">
        <f>"1201"</f>
        <v>1201</v>
      </c>
      <c r="B2" t="s">
        <v>9</v>
      </c>
    </row>
    <row r="3" spans="1:2">
      <c r="A3" t="str">
        <f>"1203"</f>
        <v>1203</v>
      </c>
      <c r="B3" t="s">
        <v>10</v>
      </c>
    </row>
    <row r="4" spans="1:2">
      <c r="A4" t="str">
        <f>"1210"</f>
        <v>1210</v>
      </c>
      <c r="B4" t="s">
        <v>11</v>
      </c>
    </row>
    <row r="5" spans="1:2">
      <c r="A5" t="str">
        <f>"1213"</f>
        <v>1213</v>
      </c>
      <c r="B5" t="s">
        <v>12</v>
      </c>
    </row>
    <row r="6" spans="1:2">
      <c r="A6" t="str">
        <f>"1215"</f>
        <v>1215</v>
      </c>
      <c r="B6" t="s">
        <v>13</v>
      </c>
    </row>
    <row r="7" spans="1:2">
      <c r="A7" t="str">
        <f>"1216"</f>
        <v>1216</v>
      </c>
      <c r="B7" t="s">
        <v>14</v>
      </c>
    </row>
    <row r="8" spans="1:2">
      <c r="A8" t="str">
        <f>"1217"</f>
        <v>1217</v>
      </c>
      <c r="B8" t="s">
        <v>15</v>
      </c>
    </row>
    <row r="9" spans="1:2">
      <c r="A9" t="str">
        <f>"1218"</f>
        <v>1218</v>
      </c>
      <c r="B9" t="s">
        <v>16</v>
      </c>
    </row>
    <row r="10" spans="1:2">
      <c r="A10" t="str">
        <f>"1219"</f>
        <v>1219</v>
      </c>
      <c r="B10" t="s">
        <v>17</v>
      </c>
    </row>
    <row r="11" spans="1:2">
      <c r="A11" t="str">
        <f>"1220"</f>
        <v>1220</v>
      </c>
      <c r="B11" t="s">
        <v>18</v>
      </c>
    </row>
    <row r="12" spans="1:2">
      <c r="A12" t="str">
        <f>"1225"</f>
        <v>1225</v>
      </c>
      <c r="B12" t="s">
        <v>19</v>
      </c>
    </row>
    <row r="13" spans="1:2">
      <c r="A13" t="str">
        <f>"1227"</f>
        <v>1227</v>
      </c>
      <c r="B13" t="s">
        <v>20</v>
      </c>
    </row>
    <row r="14" spans="1:2">
      <c r="A14" t="str">
        <f>"1229"</f>
        <v>1229</v>
      </c>
      <c r="B14" t="s">
        <v>21</v>
      </c>
    </row>
    <row r="15" spans="1:2">
      <c r="A15" t="str">
        <f>"1231"</f>
        <v>1231</v>
      </c>
      <c r="B15" t="s">
        <v>22</v>
      </c>
    </row>
    <row r="16" spans="1:2">
      <c r="A16" t="str">
        <f>"1232"</f>
        <v>1232</v>
      </c>
      <c r="B16" t="s">
        <v>23</v>
      </c>
    </row>
    <row r="17" spans="1:2">
      <c r="A17" t="str">
        <f>"1233"</f>
        <v>1233</v>
      </c>
      <c r="B17" t="s">
        <v>24</v>
      </c>
    </row>
    <row r="18" spans="1:2">
      <c r="A18" t="str">
        <f>"1234"</f>
        <v>1234</v>
      </c>
      <c r="B18" t="s">
        <v>25</v>
      </c>
    </row>
    <row r="19" spans="1:2">
      <c r="A19" t="str">
        <f>"1235"</f>
        <v>1235</v>
      </c>
      <c r="B19" t="s">
        <v>26</v>
      </c>
    </row>
    <row r="20" spans="1:2">
      <c r="A20" t="str">
        <f>"1236"</f>
        <v>1236</v>
      </c>
      <c r="B20" t="s">
        <v>27</v>
      </c>
    </row>
    <row r="21" spans="1:2">
      <c r="A21" t="str">
        <f>"1256"</f>
        <v>1256</v>
      </c>
      <c r="B21" t="s">
        <v>28</v>
      </c>
    </row>
    <row r="22" spans="1:2">
      <c r="A22" t="str">
        <f>"1702"</f>
        <v>1702</v>
      </c>
      <c r="B22" t="s">
        <v>29</v>
      </c>
    </row>
    <row r="23" spans="1:2">
      <c r="A23" t="str">
        <f>"1737"</f>
        <v>1737</v>
      </c>
      <c r="B23" t="s">
        <v>30</v>
      </c>
    </row>
    <row r="24" spans="1:2">
      <c r="A24" t="str">
        <f>"3054"</f>
        <v>3054</v>
      </c>
      <c r="B24" t="s">
        <v>31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9C29-B983-4E61-89DF-3F0B74801A28}">
  <dimension ref="A1:B56"/>
  <sheetViews>
    <sheetView workbookViewId="0">
      <selection activeCell="E22" sqref="E22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1316</v>
      </c>
      <c r="B2" t="s">
        <v>654</v>
      </c>
    </row>
    <row r="3" spans="1:2">
      <c r="A3">
        <v>1436</v>
      </c>
      <c r="B3" t="s">
        <v>655</v>
      </c>
    </row>
    <row r="4" spans="1:2">
      <c r="A4">
        <v>1438</v>
      </c>
      <c r="B4" t="s">
        <v>656</v>
      </c>
    </row>
    <row r="5" spans="1:2">
      <c r="A5">
        <v>1439</v>
      </c>
      <c r="B5" t="s">
        <v>657</v>
      </c>
    </row>
    <row r="6" spans="1:2">
      <c r="A6">
        <v>1442</v>
      </c>
      <c r="B6" t="s">
        <v>658</v>
      </c>
    </row>
    <row r="7" spans="1:2">
      <c r="A7">
        <v>1453</v>
      </c>
      <c r="B7" t="s">
        <v>659</v>
      </c>
    </row>
    <row r="8" spans="1:2">
      <c r="A8">
        <v>1456</v>
      </c>
      <c r="B8" t="s">
        <v>660</v>
      </c>
    </row>
    <row r="9" spans="1:2">
      <c r="A9">
        <v>1472</v>
      </c>
      <c r="B9" t="s">
        <v>661</v>
      </c>
    </row>
    <row r="10" spans="1:2">
      <c r="A10">
        <v>1805</v>
      </c>
      <c r="B10" t="s">
        <v>662</v>
      </c>
    </row>
    <row r="11" spans="1:2">
      <c r="A11">
        <v>1808</v>
      </c>
      <c r="B11" t="s">
        <v>663</v>
      </c>
    </row>
    <row r="12" spans="1:2">
      <c r="A12">
        <v>2442</v>
      </c>
      <c r="B12" t="s">
        <v>664</v>
      </c>
    </row>
    <row r="13" spans="1:2">
      <c r="A13">
        <v>2501</v>
      </c>
      <c r="B13" t="s">
        <v>665</v>
      </c>
    </row>
    <row r="14" spans="1:2">
      <c r="A14">
        <v>2504</v>
      </c>
      <c r="B14" t="s">
        <v>666</v>
      </c>
    </row>
    <row r="15" spans="1:2">
      <c r="A15">
        <v>2505</v>
      </c>
      <c r="B15" t="s">
        <v>667</v>
      </c>
    </row>
    <row r="16" spans="1:2">
      <c r="A16">
        <v>2506</v>
      </c>
      <c r="B16" t="s">
        <v>668</v>
      </c>
    </row>
    <row r="17" spans="1:2">
      <c r="A17">
        <v>2509</v>
      </c>
      <c r="B17" t="s">
        <v>669</v>
      </c>
    </row>
    <row r="18" spans="1:2">
      <c r="A18">
        <v>2511</v>
      </c>
      <c r="B18" t="s">
        <v>670</v>
      </c>
    </row>
    <row r="19" spans="1:2">
      <c r="A19">
        <v>2515</v>
      </c>
      <c r="B19" t="s">
        <v>671</v>
      </c>
    </row>
    <row r="20" spans="1:2">
      <c r="A20">
        <v>2516</v>
      </c>
      <c r="B20" t="s">
        <v>672</v>
      </c>
    </row>
    <row r="21" spans="1:2">
      <c r="A21">
        <v>2520</v>
      </c>
      <c r="B21" t="s">
        <v>673</v>
      </c>
    </row>
    <row r="22" spans="1:2">
      <c r="A22">
        <v>2524</v>
      </c>
      <c r="B22" t="s">
        <v>674</v>
      </c>
    </row>
    <row r="23" spans="1:2">
      <c r="A23">
        <v>2527</v>
      </c>
      <c r="B23" t="s">
        <v>675</v>
      </c>
    </row>
    <row r="24" spans="1:2">
      <c r="A24">
        <v>2528</v>
      </c>
      <c r="B24" t="s">
        <v>676</v>
      </c>
    </row>
    <row r="25" spans="1:2">
      <c r="A25">
        <v>2530</v>
      </c>
      <c r="B25" t="s">
        <v>677</v>
      </c>
    </row>
    <row r="26" spans="1:2">
      <c r="A26">
        <v>2534</v>
      </c>
      <c r="B26" t="s">
        <v>678</v>
      </c>
    </row>
    <row r="27" spans="1:2">
      <c r="A27">
        <v>2535</v>
      </c>
      <c r="B27" t="s">
        <v>679</v>
      </c>
    </row>
    <row r="28" spans="1:2">
      <c r="A28">
        <v>2536</v>
      </c>
      <c r="B28" t="s">
        <v>680</v>
      </c>
    </row>
    <row r="29" spans="1:2">
      <c r="A29">
        <v>2537</v>
      </c>
      <c r="B29" t="s">
        <v>681</v>
      </c>
    </row>
    <row r="30" spans="1:2">
      <c r="A30">
        <v>2538</v>
      </c>
      <c r="B30" t="s">
        <v>682</v>
      </c>
    </row>
    <row r="31" spans="1:2">
      <c r="A31">
        <v>2539</v>
      </c>
      <c r="B31" t="s">
        <v>683</v>
      </c>
    </row>
    <row r="32" spans="1:2">
      <c r="A32">
        <v>2540</v>
      </c>
      <c r="B32" t="s">
        <v>684</v>
      </c>
    </row>
    <row r="33" spans="1:2">
      <c r="A33">
        <v>2542</v>
      </c>
      <c r="B33" t="s">
        <v>685</v>
      </c>
    </row>
    <row r="34" spans="1:2">
      <c r="A34">
        <v>2543</v>
      </c>
      <c r="B34" t="s">
        <v>686</v>
      </c>
    </row>
    <row r="35" spans="1:2">
      <c r="A35">
        <v>2545</v>
      </c>
      <c r="B35" t="s">
        <v>687</v>
      </c>
    </row>
    <row r="36" spans="1:2">
      <c r="A36">
        <v>2546</v>
      </c>
      <c r="B36" t="s">
        <v>688</v>
      </c>
    </row>
    <row r="37" spans="1:2">
      <c r="A37">
        <v>2547</v>
      </c>
      <c r="B37" t="s">
        <v>689</v>
      </c>
    </row>
    <row r="38" spans="1:2">
      <c r="A38">
        <v>2548</v>
      </c>
      <c r="B38" t="s">
        <v>690</v>
      </c>
    </row>
    <row r="39" spans="1:2">
      <c r="A39">
        <v>2597</v>
      </c>
      <c r="B39" t="s">
        <v>691</v>
      </c>
    </row>
    <row r="40" spans="1:2">
      <c r="A40">
        <v>2923</v>
      </c>
      <c r="B40" t="s">
        <v>692</v>
      </c>
    </row>
    <row r="41" spans="1:2">
      <c r="A41">
        <v>3052</v>
      </c>
      <c r="B41" t="s">
        <v>693</v>
      </c>
    </row>
    <row r="42" spans="1:2">
      <c r="A42">
        <v>3056</v>
      </c>
      <c r="B42" t="s">
        <v>694</v>
      </c>
    </row>
    <row r="43" spans="1:2">
      <c r="A43">
        <v>3266</v>
      </c>
      <c r="B43" t="s">
        <v>695</v>
      </c>
    </row>
    <row r="44" spans="1:2">
      <c r="A44">
        <v>3703</v>
      </c>
      <c r="B44" t="s">
        <v>696</v>
      </c>
    </row>
    <row r="45" spans="1:2">
      <c r="A45">
        <v>5515</v>
      </c>
      <c r="B45" t="s">
        <v>697</v>
      </c>
    </row>
    <row r="46" spans="1:2">
      <c r="A46">
        <v>5519</v>
      </c>
      <c r="B46" t="s">
        <v>698</v>
      </c>
    </row>
    <row r="47" spans="1:2">
      <c r="A47">
        <v>5521</v>
      </c>
      <c r="B47" t="s">
        <v>699</v>
      </c>
    </row>
    <row r="48" spans="1:2">
      <c r="A48">
        <v>5522</v>
      </c>
      <c r="B48" t="s">
        <v>700</v>
      </c>
    </row>
    <row r="49" spans="1:2">
      <c r="A49">
        <v>5525</v>
      </c>
      <c r="B49" t="s">
        <v>701</v>
      </c>
    </row>
    <row r="50" spans="1:2">
      <c r="A50">
        <v>5531</v>
      </c>
      <c r="B50" t="s">
        <v>702</v>
      </c>
    </row>
    <row r="51" spans="1:2">
      <c r="A51">
        <v>5533</v>
      </c>
      <c r="B51" t="s">
        <v>703</v>
      </c>
    </row>
    <row r="52" spans="1:2">
      <c r="A52">
        <v>5534</v>
      </c>
      <c r="B52" t="s">
        <v>704</v>
      </c>
    </row>
    <row r="53" spans="1:2">
      <c r="A53">
        <v>5546</v>
      </c>
      <c r="B53" t="s">
        <v>705</v>
      </c>
    </row>
    <row r="54" spans="1:2">
      <c r="A54">
        <v>6177</v>
      </c>
      <c r="B54" t="s">
        <v>706</v>
      </c>
    </row>
    <row r="55" spans="1:2">
      <c r="A55">
        <v>9906</v>
      </c>
      <c r="B55" t="s">
        <v>707</v>
      </c>
    </row>
    <row r="56" spans="1:2">
      <c r="A56">
        <v>9946</v>
      </c>
      <c r="B56" t="s">
        <v>708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F27D-0141-4D6C-936E-48F3F5ACF8B2}">
  <dimension ref="A1:B26"/>
  <sheetViews>
    <sheetView workbookViewId="0">
      <selection activeCell="G29" sqref="G29:G30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2208</v>
      </c>
      <c r="B2" t="s">
        <v>709</v>
      </c>
    </row>
    <row r="3" spans="1:2">
      <c r="A3">
        <v>2603</v>
      </c>
      <c r="B3" t="s">
        <v>710</v>
      </c>
    </row>
    <row r="4" spans="1:2">
      <c r="A4">
        <v>2605</v>
      </c>
      <c r="B4" t="s">
        <v>711</v>
      </c>
    </row>
    <row r="5" spans="1:2">
      <c r="A5">
        <v>2606</v>
      </c>
      <c r="B5" t="s">
        <v>712</v>
      </c>
    </row>
    <row r="6" spans="1:2">
      <c r="A6">
        <v>2607</v>
      </c>
      <c r="B6" t="s">
        <v>713</v>
      </c>
    </row>
    <row r="7" spans="1:2">
      <c r="A7">
        <v>2608</v>
      </c>
      <c r="B7" t="s">
        <v>714</v>
      </c>
    </row>
    <row r="8" spans="1:2">
      <c r="A8">
        <v>2609</v>
      </c>
      <c r="B8" t="s">
        <v>715</v>
      </c>
    </row>
    <row r="9" spans="1:2">
      <c r="A9">
        <v>2610</v>
      </c>
      <c r="B9" t="s">
        <v>716</v>
      </c>
    </row>
    <row r="10" spans="1:2">
      <c r="A10">
        <v>2611</v>
      </c>
      <c r="B10" t="s">
        <v>717</v>
      </c>
    </row>
    <row r="11" spans="1:2">
      <c r="A11">
        <v>2612</v>
      </c>
      <c r="B11" t="s">
        <v>718</v>
      </c>
    </row>
    <row r="12" spans="1:2">
      <c r="A12">
        <v>2613</v>
      </c>
      <c r="B12" t="s">
        <v>719</v>
      </c>
    </row>
    <row r="13" spans="1:2">
      <c r="A13">
        <v>2615</v>
      </c>
      <c r="B13" t="s">
        <v>720</v>
      </c>
    </row>
    <row r="14" spans="1:2">
      <c r="A14">
        <v>2617</v>
      </c>
      <c r="B14" t="s">
        <v>721</v>
      </c>
    </row>
    <row r="15" spans="1:2">
      <c r="A15">
        <v>2618</v>
      </c>
      <c r="B15" t="s">
        <v>722</v>
      </c>
    </row>
    <row r="16" spans="1:2">
      <c r="A16">
        <v>2630</v>
      </c>
      <c r="B16" t="s">
        <v>723</v>
      </c>
    </row>
    <row r="17" spans="1:2">
      <c r="A17">
        <v>2633</v>
      </c>
      <c r="B17" t="s">
        <v>724</v>
      </c>
    </row>
    <row r="18" spans="1:2">
      <c r="A18">
        <v>2634</v>
      </c>
      <c r="B18" t="s">
        <v>725</v>
      </c>
    </row>
    <row r="19" spans="1:2">
      <c r="A19">
        <v>2636</v>
      </c>
      <c r="B19" t="s">
        <v>726</v>
      </c>
    </row>
    <row r="20" spans="1:2">
      <c r="A20">
        <v>2637</v>
      </c>
      <c r="B20" t="s">
        <v>727</v>
      </c>
    </row>
    <row r="21" spans="1:2">
      <c r="A21">
        <v>2642</v>
      </c>
      <c r="B21" t="s">
        <v>728</v>
      </c>
    </row>
    <row r="22" spans="1:2">
      <c r="A22">
        <v>2645</v>
      </c>
      <c r="B22" t="s">
        <v>729</v>
      </c>
    </row>
    <row r="23" spans="1:2">
      <c r="A23">
        <v>5607</v>
      </c>
      <c r="B23" t="s">
        <v>730</v>
      </c>
    </row>
    <row r="24" spans="1:2">
      <c r="A24">
        <v>5608</v>
      </c>
      <c r="B24" t="s">
        <v>731</v>
      </c>
    </row>
    <row r="25" spans="1:2">
      <c r="A25">
        <v>6753</v>
      </c>
      <c r="B25" t="s">
        <v>732</v>
      </c>
    </row>
    <row r="26" spans="1:2">
      <c r="A26">
        <v>8367</v>
      </c>
      <c r="B26" t="s">
        <v>733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9364-CCEC-4AF8-B4A1-0ACC36DC19EB}">
  <dimension ref="A1:B18"/>
  <sheetViews>
    <sheetView workbookViewId="0">
      <selection activeCell="E16" sqref="E16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2701</v>
      </c>
      <c r="B2" t="s">
        <v>734</v>
      </c>
    </row>
    <row r="3" spans="1:2">
      <c r="A3">
        <v>2702</v>
      </c>
      <c r="B3" t="s">
        <v>735</v>
      </c>
    </row>
    <row r="4" spans="1:2">
      <c r="A4">
        <v>2704</v>
      </c>
      <c r="B4" t="s">
        <v>736</v>
      </c>
    </row>
    <row r="5" spans="1:2">
      <c r="A5">
        <v>2705</v>
      </c>
      <c r="B5" t="s">
        <v>737</v>
      </c>
    </row>
    <row r="6" spans="1:2">
      <c r="A6">
        <v>2706</v>
      </c>
      <c r="B6" t="s">
        <v>738</v>
      </c>
    </row>
    <row r="7" spans="1:2">
      <c r="A7">
        <v>2707</v>
      </c>
      <c r="B7" t="s">
        <v>739</v>
      </c>
    </row>
    <row r="8" spans="1:2">
      <c r="A8">
        <v>2712</v>
      </c>
      <c r="B8" t="s">
        <v>740</v>
      </c>
    </row>
    <row r="9" spans="1:2">
      <c r="A9">
        <v>2722</v>
      </c>
      <c r="B9" t="s">
        <v>741</v>
      </c>
    </row>
    <row r="10" spans="1:2">
      <c r="A10">
        <v>2723</v>
      </c>
      <c r="B10" t="s">
        <v>742</v>
      </c>
    </row>
    <row r="11" spans="1:2">
      <c r="A11">
        <v>2727</v>
      </c>
      <c r="B11" t="s">
        <v>743</v>
      </c>
    </row>
    <row r="12" spans="1:2">
      <c r="A12">
        <v>2731</v>
      </c>
      <c r="B12" t="s">
        <v>744</v>
      </c>
    </row>
    <row r="13" spans="1:2">
      <c r="A13">
        <v>2739</v>
      </c>
      <c r="B13" t="s">
        <v>745</v>
      </c>
    </row>
    <row r="14" spans="1:2">
      <c r="A14">
        <v>2748</v>
      </c>
      <c r="B14" t="s">
        <v>746</v>
      </c>
    </row>
    <row r="15" spans="1:2">
      <c r="A15">
        <v>2753</v>
      </c>
      <c r="B15" t="s">
        <v>747</v>
      </c>
    </row>
    <row r="16" spans="1:2">
      <c r="A16">
        <v>5706</v>
      </c>
      <c r="B16" t="s">
        <v>748</v>
      </c>
    </row>
    <row r="17" spans="1:2">
      <c r="A17">
        <v>8940</v>
      </c>
      <c r="B17" t="s">
        <v>749</v>
      </c>
    </row>
    <row r="18" spans="1:2">
      <c r="A18">
        <v>9943</v>
      </c>
      <c r="B18" t="s">
        <v>750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5974-200B-4648-8F9C-42A937E5C6B7}">
  <dimension ref="A1:B15"/>
  <sheetViews>
    <sheetView workbookViewId="0">
      <selection sqref="A1:B15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2801</v>
      </c>
      <c r="B2" t="s">
        <v>751</v>
      </c>
    </row>
    <row r="3" spans="1:2">
      <c r="A3">
        <v>2809</v>
      </c>
      <c r="B3" t="s">
        <v>752</v>
      </c>
    </row>
    <row r="4" spans="1:2">
      <c r="A4">
        <v>2812</v>
      </c>
      <c r="B4" t="s">
        <v>753</v>
      </c>
    </row>
    <row r="5" spans="1:2">
      <c r="A5">
        <v>2820</v>
      </c>
      <c r="B5" t="s">
        <v>754</v>
      </c>
    </row>
    <row r="6" spans="1:2">
      <c r="A6">
        <v>2834</v>
      </c>
      <c r="B6" t="s">
        <v>755</v>
      </c>
    </row>
    <row r="7" spans="1:2">
      <c r="A7">
        <v>2836</v>
      </c>
      <c r="B7" t="s">
        <v>756</v>
      </c>
    </row>
    <row r="8" spans="1:2">
      <c r="A8" t="s">
        <v>757</v>
      </c>
      <c r="B8" t="s">
        <v>758</v>
      </c>
    </row>
    <row r="9" spans="1:2">
      <c r="A9">
        <v>2838</v>
      </c>
      <c r="B9" t="s">
        <v>759</v>
      </c>
    </row>
    <row r="10" spans="1:2">
      <c r="A10" t="s">
        <v>760</v>
      </c>
      <c r="B10" t="s">
        <v>761</v>
      </c>
    </row>
    <row r="11" spans="1:2">
      <c r="A11">
        <v>2845</v>
      </c>
      <c r="B11" t="s">
        <v>762</v>
      </c>
    </row>
    <row r="12" spans="1:2">
      <c r="A12">
        <v>2849</v>
      </c>
      <c r="B12" t="s">
        <v>763</v>
      </c>
    </row>
    <row r="13" spans="1:2">
      <c r="A13">
        <v>2897</v>
      </c>
      <c r="B13" t="s">
        <v>764</v>
      </c>
    </row>
    <row r="14" spans="1:2">
      <c r="A14" t="s">
        <v>765</v>
      </c>
      <c r="B14" t="s">
        <v>766</v>
      </c>
    </row>
    <row r="15" spans="1:2">
      <c r="A15">
        <v>5876</v>
      </c>
      <c r="B15" t="s">
        <v>767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6F05-FA87-4B14-A21C-9A1710048954}">
  <dimension ref="A1:B7"/>
  <sheetViews>
    <sheetView workbookViewId="0">
      <selection activeCell="Q13" sqref="Q13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2816</v>
      </c>
      <c r="B2" t="s">
        <v>768</v>
      </c>
    </row>
    <row r="3" spans="1:2">
      <c r="A3">
        <v>2832</v>
      </c>
      <c r="B3" t="s">
        <v>769</v>
      </c>
    </row>
    <row r="4" spans="1:2">
      <c r="A4">
        <v>2850</v>
      </c>
      <c r="B4" t="s">
        <v>770</v>
      </c>
    </row>
    <row r="5" spans="1:2">
      <c r="A5">
        <v>2851</v>
      </c>
      <c r="B5" t="s">
        <v>771</v>
      </c>
    </row>
    <row r="6" spans="1:2">
      <c r="A6">
        <v>2852</v>
      </c>
      <c r="B6" t="s">
        <v>772</v>
      </c>
    </row>
    <row r="7" spans="1:2">
      <c r="A7">
        <v>2867</v>
      </c>
      <c r="B7" t="s">
        <v>773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3CB1-36B0-4D9E-8712-EBD58F443F0B}">
  <dimension ref="A1:B28"/>
  <sheetViews>
    <sheetView tabSelected="1" workbookViewId="0">
      <selection activeCell="H21" sqref="H21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2880</v>
      </c>
      <c r="B2" t="s">
        <v>774</v>
      </c>
    </row>
    <row r="3" spans="1:2">
      <c r="A3">
        <v>2881</v>
      </c>
      <c r="B3" t="s">
        <v>775</v>
      </c>
    </row>
    <row r="4" spans="1:2">
      <c r="A4" t="s">
        <v>776</v>
      </c>
      <c r="B4" t="s">
        <v>777</v>
      </c>
    </row>
    <row r="5" spans="1:2">
      <c r="A5" t="s">
        <v>778</v>
      </c>
      <c r="B5" t="s">
        <v>779</v>
      </c>
    </row>
    <row r="6" spans="1:2">
      <c r="A6" t="s">
        <v>780</v>
      </c>
      <c r="B6" t="s">
        <v>781</v>
      </c>
    </row>
    <row r="7" spans="1:2">
      <c r="A7">
        <v>2882</v>
      </c>
      <c r="B7" t="s">
        <v>782</v>
      </c>
    </row>
    <row r="8" spans="1:2">
      <c r="A8" t="s">
        <v>783</v>
      </c>
      <c r="B8" t="s">
        <v>784</v>
      </c>
    </row>
    <row r="9" spans="1:2">
      <c r="A9" t="s">
        <v>785</v>
      </c>
      <c r="B9" t="s">
        <v>786</v>
      </c>
    </row>
    <row r="10" spans="1:2">
      <c r="A10">
        <v>2883</v>
      </c>
      <c r="B10" t="s">
        <v>787</v>
      </c>
    </row>
    <row r="11" spans="1:2">
      <c r="A11" t="s">
        <v>788</v>
      </c>
      <c r="B11" t="s">
        <v>789</v>
      </c>
    </row>
    <row r="12" spans="1:2">
      <c r="A12">
        <v>2884</v>
      </c>
      <c r="B12" t="s">
        <v>790</v>
      </c>
    </row>
    <row r="13" spans="1:2">
      <c r="A13">
        <v>2885</v>
      </c>
      <c r="B13" t="s">
        <v>791</v>
      </c>
    </row>
    <row r="14" spans="1:2">
      <c r="A14">
        <v>2886</v>
      </c>
      <c r="B14" t="s">
        <v>792</v>
      </c>
    </row>
    <row r="15" spans="1:2">
      <c r="A15">
        <v>2887</v>
      </c>
      <c r="B15" t="s">
        <v>793</v>
      </c>
    </row>
    <row r="16" spans="1:2">
      <c r="A16" t="s">
        <v>794</v>
      </c>
      <c r="B16" t="s">
        <v>795</v>
      </c>
    </row>
    <row r="17" spans="1:2">
      <c r="A17" t="s">
        <v>796</v>
      </c>
      <c r="B17" t="s">
        <v>797</v>
      </c>
    </row>
    <row r="18" spans="1:2">
      <c r="A18" t="s">
        <v>798</v>
      </c>
      <c r="B18" t="s">
        <v>799</v>
      </c>
    </row>
    <row r="19" spans="1:2">
      <c r="A19">
        <v>2888</v>
      </c>
      <c r="B19" t="s">
        <v>800</v>
      </c>
    </row>
    <row r="20" spans="1:2">
      <c r="A20" t="s">
        <v>801</v>
      </c>
      <c r="B20" t="s">
        <v>802</v>
      </c>
    </row>
    <row r="21" spans="1:2">
      <c r="A21" t="s">
        <v>803</v>
      </c>
      <c r="B21" t="s">
        <v>804</v>
      </c>
    </row>
    <row r="22" spans="1:2">
      <c r="A22">
        <v>2889</v>
      </c>
      <c r="B22" t="s">
        <v>805</v>
      </c>
    </row>
    <row r="23" spans="1:2">
      <c r="A23">
        <v>2890</v>
      </c>
      <c r="B23" t="s">
        <v>806</v>
      </c>
    </row>
    <row r="24" spans="1:2">
      <c r="A24">
        <v>2891</v>
      </c>
      <c r="B24" t="s">
        <v>807</v>
      </c>
    </row>
    <row r="25" spans="1:2">
      <c r="A25" t="s">
        <v>808</v>
      </c>
      <c r="B25" t="s">
        <v>809</v>
      </c>
    </row>
    <row r="26" spans="1:2">
      <c r="A26" t="s">
        <v>810</v>
      </c>
      <c r="B26" t="s">
        <v>811</v>
      </c>
    </row>
    <row r="27" spans="1:2">
      <c r="A27">
        <v>2892</v>
      </c>
      <c r="B27" t="s">
        <v>812</v>
      </c>
    </row>
    <row r="28" spans="1:2">
      <c r="A28">
        <v>5880</v>
      </c>
      <c r="B28" t="s">
        <v>813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2325-0722-4EAB-946C-98EB8F0F3B5A}">
  <dimension ref="A1:B20"/>
  <sheetViews>
    <sheetView workbookViewId="0">
      <selection activeCell="A20" sqref="A20:XFD20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2601</v>
      </c>
      <c r="B2" t="s">
        <v>814</v>
      </c>
    </row>
    <row r="3" spans="1:2">
      <c r="A3">
        <v>2901</v>
      </c>
      <c r="B3" t="s">
        <v>815</v>
      </c>
    </row>
    <row r="4" spans="1:2">
      <c r="A4">
        <v>2903</v>
      </c>
      <c r="B4" t="s">
        <v>816</v>
      </c>
    </row>
    <row r="5" spans="1:2">
      <c r="A5">
        <v>2905</v>
      </c>
      <c r="B5" t="s">
        <v>817</v>
      </c>
    </row>
    <row r="6" spans="1:2">
      <c r="A6">
        <v>2906</v>
      </c>
      <c r="B6" t="s">
        <v>818</v>
      </c>
    </row>
    <row r="7" spans="1:2">
      <c r="A7">
        <v>2908</v>
      </c>
      <c r="B7" t="s">
        <v>819</v>
      </c>
    </row>
    <row r="8" spans="1:2">
      <c r="A8">
        <v>2910</v>
      </c>
      <c r="B8" t="s">
        <v>820</v>
      </c>
    </row>
    <row r="9" spans="1:2">
      <c r="A9">
        <v>2911</v>
      </c>
      <c r="B9" t="s">
        <v>821</v>
      </c>
    </row>
    <row r="10" spans="1:2">
      <c r="A10">
        <v>2912</v>
      </c>
      <c r="B10" t="s">
        <v>822</v>
      </c>
    </row>
    <row r="11" spans="1:2">
      <c r="A11">
        <v>2913</v>
      </c>
      <c r="B11" t="s">
        <v>823</v>
      </c>
    </row>
    <row r="12" spans="1:2">
      <c r="A12">
        <v>2915</v>
      </c>
      <c r="B12" t="s">
        <v>824</v>
      </c>
    </row>
    <row r="13" spans="1:2">
      <c r="A13">
        <v>2929</v>
      </c>
      <c r="B13" t="s">
        <v>825</v>
      </c>
    </row>
    <row r="14" spans="1:2">
      <c r="A14">
        <v>2939</v>
      </c>
      <c r="B14" t="s">
        <v>826</v>
      </c>
    </row>
    <row r="15" spans="1:2">
      <c r="A15">
        <v>2945</v>
      </c>
      <c r="B15" t="s">
        <v>827</v>
      </c>
    </row>
    <row r="16" spans="1:2">
      <c r="A16">
        <v>4807</v>
      </c>
      <c r="B16" t="s">
        <v>828</v>
      </c>
    </row>
    <row r="17" spans="1:2">
      <c r="A17">
        <v>5906</v>
      </c>
      <c r="B17" t="s">
        <v>829</v>
      </c>
    </row>
    <row r="18" spans="1:2">
      <c r="A18">
        <v>5907</v>
      </c>
      <c r="B18" t="s">
        <v>830</v>
      </c>
    </row>
    <row r="19" spans="1:2">
      <c r="A19">
        <v>8429</v>
      </c>
      <c r="B19" t="s">
        <v>831</v>
      </c>
    </row>
    <row r="20" spans="1:2">
      <c r="A20">
        <v>8443</v>
      </c>
      <c r="B20" t="s">
        <v>832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8F4D-D49C-4225-A168-A5B7ACAE814B}">
  <dimension ref="A1:B66"/>
  <sheetViews>
    <sheetView workbookViewId="0">
      <selection activeCell="G61" sqref="G61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2323</v>
      </c>
      <c r="B2" t="s">
        <v>833</v>
      </c>
    </row>
    <row r="3" spans="1:2">
      <c r="A3">
        <v>2349</v>
      </c>
      <c r="B3" t="s">
        <v>834</v>
      </c>
    </row>
    <row r="4" spans="1:2">
      <c r="A4">
        <v>2374</v>
      </c>
      <c r="B4" t="s">
        <v>835</v>
      </c>
    </row>
    <row r="5" spans="1:2">
      <c r="A5">
        <v>2393</v>
      </c>
      <c r="B5" t="s">
        <v>836</v>
      </c>
    </row>
    <row r="6" spans="1:2">
      <c r="A6">
        <v>2406</v>
      </c>
      <c r="B6" t="s">
        <v>837</v>
      </c>
    </row>
    <row r="7" spans="1:2">
      <c r="A7">
        <v>2409</v>
      </c>
      <c r="B7" t="s">
        <v>838</v>
      </c>
    </row>
    <row r="8" spans="1:2">
      <c r="A8">
        <v>2426</v>
      </c>
      <c r="B8" t="s">
        <v>839</v>
      </c>
    </row>
    <row r="9" spans="1:2">
      <c r="A9">
        <v>2429</v>
      </c>
      <c r="B9" t="s">
        <v>840</v>
      </c>
    </row>
    <row r="10" spans="1:2">
      <c r="A10">
        <v>2438</v>
      </c>
      <c r="B10" t="s">
        <v>841</v>
      </c>
    </row>
    <row r="11" spans="1:2">
      <c r="A11">
        <v>2466</v>
      </c>
      <c r="B11" t="s">
        <v>842</v>
      </c>
    </row>
    <row r="12" spans="1:2">
      <c r="A12">
        <v>2486</v>
      </c>
      <c r="B12" t="s">
        <v>843</v>
      </c>
    </row>
    <row r="13" spans="1:2">
      <c r="A13">
        <v>2489</v>
      </c>
      <c r="B13" t="s">
        <v>844</v>
      </c>
    </row>
    <row r="14" spans="1:2">
      <c r="A14">
        <v>2491</v>
      </c>
      <c r="B14" t="s">
        <v>845</v>
      </c>
    </row>
    <row r="15" spans="1:2">
      <c r="A15">
        <v>3008</v>
      </c>
      <c r="B15" t="s">
        <v>846</v>
      </c>
    </row>
    <row r="16" spans="1:2">
      <c r="A16">
        <v>3019</v>
      </c>
      <c r="B16" t="s">
        <v>847</v>
      </c>
    </row>
    <row r="17" spans="1:2">
      <c r="A17">
        <v>3024</v>
      </c>
      <c r="B17" t="s">
        <v>848</v>
      </c>
    </row>
    <row r="18" spans="1:2">
      <c r="A18">
        <v>3031</v>
      </c>
      <c r="B18" t="s">
        <v>849</v>
      </c>
    </row>
    <row r="19" spans="1:2">
      <c r="A19">
        <v>3038</v>
      </c>
      <c r="B19" t="s">
        <v>850</v>
      </c>
    </row>
    <row r="20" spans="1:2">
      <c r="A20">
        <v>3049</v>
      </c>
      <c r="B20" t="s">
        <v>851</v>
      </c>
    </row>
    <row r="21" spans="1:2">
      <c r="A21">
        <v>3050</v>
      </c>
      <c r="B21" t="s">
        <v>852</v>
      </c>
    </row>
    <row r="22" spans="1:2">
      <c r="A22">
        <v>3051</v>
      </c>
      <c r="B22" t="s">
        <v>853</v>
      </c>
    </row>
    <row r="23" spans="1:2">
      <c r="A23">
        <v>3059</v>
      </c>
      <c r="B23" t="s">
        <v>854</v>
      </c>
    </row>
    <row r="24" spans="1:2">
      <c r="A24">
        <v>3149</v>
      </c>
      <c r="B24" t="s">
        <v>855</v>
      </c>
    </row>
    <row r="25" spans="1:2">
      <c r="A25">
        <v>3356</v>
      </c>
      <c r="B25" t="s">
        <v>856</v>
      </c>
    </row>
    <row r="26" spans="1:2">
      <c r="A26">
        <v>3406</v>
      </c>
      <c r="B26" t="s">
        <v>857</v>
      </c>
    </row>
    <row r="27" spans="1:2">
      <c r="A27">
        <v>3437</v>
      </c>
      <c r="B27" t="s">
        <v>858</v>
      </c>
    </row>
    <row r="28" spans="1:2">
      <c r="A28">
        <v>3454</v>
      </c>
      <c r="B28" t="s">
        <v>859</v>
      </c>
    </row>
    <row r="29" spans="1:2">
      <c r="A29">
        <v>3481</v>
      </c>
      <c r="B29" t="s">
        <v>860</v>
      </c>
    </row>
    <row r="30" spans="1:2">
      <c r="A30">
        <v>3504</v>
      </c>
      <c r="B30" t="s">
        <v>861</v>
      </c>
    </row>
    <row r="31" spans="1:2">
      <c r="A31">
        <v>3535</v>
      </c>
      <c r="B31" t="s">
        <v>862</v>
      </c>
    </row>
    <row r="32" spans="1:2">
      <c r="A32">
        <v>3543</v>
      </c>
      <c r="B32" t="s">
        <v>863</v>
      </c>
    </row>
    <row r="33" spans="1:2">
      <c r="A33">
        <v>3563</v>
      </c>
      <c r="B33" t="s">
        <v>864</v>
      </c>
    </row>
    <row r="34" spans="1:2">
      <c r="A34">
        <v>3576</v>
      </c>
      <c r="B34" t="s">
        <v>865</v>
      </c>
    </row>
    <row r="35" spans="1:2">
      <c r="A35">
        <v>3591</v>
      </c>
      <c r="B35" t="s">
        <v>866</v>
      </c>
    </row>
    <row r="36" spans="1:2">
      <c r="A36">
        <v>3622</v>
      </c>
      <c r="B36" t="s">
        <v>867</v>
      </c>
    </row>
    <row r="37" spans="1:2">
      <c r="A37">
        <v>3673</v>
      </c>
      <c r="B37" t="s">
        <v>868</v>
      </c>
    </row>
    <row r="38" spans="1:2">
      <c r="A38">
        <v>3714</v>
      </c>
      <c r="B38" t="s">
        <v>869</v>
      </c>
    </row>
    <row r="39" spans="1:2">
      <c r="A39">
        <v>4934</v>
      </c>
      <c r="B39" t="s">
        <v>870</v>
      </c>
    </row>
    <row r="40" spans="1:2">
      <c r="A40">
        <v>4935</v>
      </c>
      <c r="B40" t="s">
        <v>871</v>
      </c>
    </row>
    <row r="41" spans="1:2">
      <c r="A41">
        <v>4942</v>
      </c>
      <c r="B41" t="s">
        <v>872</v>
      </c>
    </row>
    <row r="42" spans="1:2">
      <c r="A42">
        <v>4956</v>
      </c>
      <c r="B42" t="s">
        <v>873</v>
      </c>
    </row>
    <row r="43" spans="1:2">
      <c r="A43">
        <v>4960</v>
      </c>
      <c r="B43" t="s">
        <v>874</v>
      </c>
    </row>
    <row r="44" spans="1:2">
      <c r="A44">
        <v>4976</v>
      </c>
      <c r="B44" t="s">
        <v>875</v>
      </c>
    </row>
    <row r="45" spans="1:2">
      <c r="A45">
        <v>5234</v>
      </c>
      <c r="B45" t="s">
        <v>876</v>
      </c>
    </row>
    <row r="46" spans="1:2">
      <c r="A46">
        <v>5243</v>
      </c>
      <c r="B46" t="s">
        <v>877</v>
      </c>
    </row>
    <row r="47" spans="1:2">
      <c r="A47">
        <v>5244</v>
      </c>
      <c r="B47" t="s">
        <v>878</v>
      </c>
    </row>
    <row r="48" spans="1:2">
      <c r="A48">
        <v>5484</v>
      </c>
      <c r="B48" t="s">
        <v>879</v>
      </c>
    </row>
    <row r="49" spans="1:2">
      <c r="A49">
        <v>6116</v>
      </c>
      <c r="B49" t="s">
        <v>880</v>
      </c>
    </row>
    <row r="50" spans="1:2">
      <c r="A50">
        <v>6120</v>
      </c>
      <c r="B50" t="s">
        <v>881</v>
      </c>
    </row>
    <row r="51" spans="1:2">
      <c r="A51">
        <v>6164</v>
      </c>
      <c r="B51" t="s">
        <v>882</v>
      </c>
    </row>
    <row r="52" spans="1:2">
      <c r="A52">
        <v>6168</v>
      </c>
      <c r="B52" t="s">
        <v>883</v>
      </c>
    </row>
    <row r="53" spans="1:2">
      <c r="A53">
        <v>6176</v>
      </c>
      <c r="B53" t="s">
        <v>884</v>
      </c>
    </row>
    <row r="54" spans="1:2">
      <c r="A54">
        <v>6209</v>
      </c>
      <c r="B54" t="s">
        <v>885</v>
      </c>
    </row>
    <row r="55" spans="1:2">
      <c r="A55">
        <v>6225</v>
      </c>
      <c r="B55" t="s">
        <v>886</v>
      </c>
    </row>
    <row r="56" spans="1:2">
      <c r="A56">
        <v>6226</v>
      </c>
      <c r="B56" t="s">
        <v>887</v>
      </c>
    </row>
    <row r="57" spans="1:2">
      <c r="A57">
        <v>6278</v>
      </c>
      <c r="B57" t="s">
        <v>888</v>
      </c>
    </row>
    <row r="58" spans="1:2">
      <c r="A58">
        <v>6405</v>
      </c>
      <c r="B58" t="s">
        <v>889</v>
      </c>
    </row>
    <row r="59" spans="1:2">
      <c r="A59">
        <v>6443</v>
      </c>
      <c r="B59" t="s">
        <v>890</v>
      </c>
    </row>
    <row r="60" spans="1:2">
      <c r="A60">
        <v>6456</v>
      </c>
      <c r="B60" t="s">
        <v>891</v>
      </c>
    </row>
    <row r="61" spans="1:2">
      <c r="A61">
        <v>6477</v>
      </c>
      <c r="B61" t="s">
        <v>892</v>
      </c>
    </row>
    <row r="62" spans="1:2">
      <c r="A62">
        <v>6668</v>
      </c>
      <c r="B62" t="s">
        <v>893</v>
      </c>
    </row>
    <row r="63" spans="1:2">
      <c r="A63">
        <v>6706</v>
      </c>
      <c r="B63" t="s">
        <v>894</v>
      </c>
    </row>
    <row r="64" spans="1:2">
      <c r="A64">
        <v>8104</v>
      </c>
      <c r="B64" t="s">
        <v>895</v>
      </c>
    </row>
    <row r="65" spans="1:2">
      <c r="A65">
        <v>8105</v>
      </c>
      <c r="B65" t="s">
        <v>896</v>
      </c>
    </row>
    <row r="66" spans="1:2">
      <c r="A66">
        <v>8215</v>
      </c>
      <c r="B66" t="s">
        <v>897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8D74-ED9F-481D-81C0-114F6B891A65}">
  <dimension ref="A1:B23"/>
  <sheetViews>
    <sheetView workbookViewId="0">
      <selection activeCell="H30" sqref="H30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2347</v>
      </c>
      <c r="B2" t="s">
        <v>898</v>
      </c>
    </row>
    <row r="3" spans="1:2">
      <c r="A3">
        <v>2414</v>
      </c>
      <c r="B3" t="s">
        <v>899</v>
      </c>
    </row>
    <row r="4" spans="1:2">
      <c r="A4">
        <v>2430</v>
      </c>
      <c r="B4" t="s">
        <v>900</v>
      </c>
    </row>
    <row r="5" spans="1:2">
      <c r="A5">
        <v>3010</v>
      </c>
      <c r="B5" t="s">
        <v>901</v>
      </c>
    </row>
    <row r="6" spans="1:2">
      <c r="A6">
        <v>3028</v>
      </c>
      <c r="B6" t="s">
        <v>902</v>
      </c>
    </row>
    <row r="7" spans="1:2">
      <c r="A7">
        <v>3033</v>
      </c>
      <c r="B7" t="s">
        <v>903</v>
      </c>
    </row>
    <row r="8" spans="1:2">
      <c r="A8">
        <v>3036</v>
      </c>
      <c r="B8" t="s">
        <v>904</v>
      </c>
    </row>
    <row r="9" spans="1:2">
      <c r="A9">
        <v>3048</v>
      </c>
      <c r="B9" t="s">
        <v>905</v>
      </c>
    </row>
    <row r="10" spans="1:2">
      <c r="A10">
        <v>3055</v>
      </c>
      <c r="B10" t="s">
        <v>906</v>
      </c>
    </row>
    <row r="11" spans="1:2">
      <c r="A11">
        <v>3209</v>
      </c>
      <c r="B11" t="s">
        <v>907</v>
      </c>
    </row>
    <row r="12" spans="1:2">
      <c r="A12">
        <v>3312</v>
      </c>
      <c r="B12" t="s">
        <v>908</v>
      </c>
    </row>
    <row r="13" spans="1:2">
      <c r="A13">
        <v>3528</v>
      </c>
      <c r="B13" t="s">
        <v>909</v>
      </c>
    </row>
    <row r="14" spans="1:2">
      <c r="A14">
        <v>3702</v>
      </c>
      <c r="B14" t="s">
        <v>910</v>
      </c>
    </row>
    <row r="15" spans="1:2">
      <c r="A15" t="s">
        <v>911</v>
      </c>
      <c r="B15" t="s">
        <v>912</v>
      </c>
    </row>
    <row r="16" spans="1:2">
      <c r="A16">
        <v>5434</v>
      </c>
      <c r="B16" t="s">
        <v>913</v>
      </c>
    </row>
    <row r="17" spans="1:2">
      <c r="A17">
        <v>6189</v>
      </c>
      <c r="B17" t="s">
        <v>914</v>
      </c>
    </row>
    <row r="18" spans="1:2">
      <c r="A18">
        <v>6281</v>
      </c>
      <c r="B18" t="s">
        <v>915</v>
      </c>
    </row>
    <row r="19" spans="1:2">
      <c r="A19">
        <v>6776</v>
      </c>
      <c r="B19" t="s">
        <v>916</v>
      </c>
    </row>
    <row r="20" spans="1:2">
      <c r="A20">
        <v>8070</v>
      </c>
      <c r="B20" t="s">
        <v>917</v>
      </c>
    </row>
    <row r="21" spans="1:2">
      <c r="A21">
        <v>8072</v>
      </c>
      <c r="B21" t="s">
        <v>918</v>
      </c>
    </row>
    <row r="22" spans="1:2">
      <c r="A22">
        <v>8112</v>
      </c>
      <c r="B22" t="s">
        <v>919</v>
      </c>
    </row>
    <row r="23" spans="1:2">
      <c r="A23" t="s">
        <v>920</v>
      </c>
      <c r="B23" t="s">
        <v>921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72E0-675F-448A-A69C-A3F9A5638B63}">
  <dimension ref="A1:B6"/>
  <sheetViews>
    <sheetView workbookViewId="0">
      <selection sqref="A1:B6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3130</v>
      </c>
      <c r="B2" t="s">
        <v>922</v>
      </c>
    </row>
    <row r="3" spans="1:2">
      <c r="A3">
        <v>6165</v>
      </c>
      <c r="B3" t="s">
        <v>923</v>
      </c>
    </row>
    <row r="4" spans="1:2">
      <c r="A4">
        <v>6689</v>
      </c>
      <c r="B4" t="s">
        <v>924</v>
      </c>
    </row>
    <row r="5" spans="1:2">
      <c r="A5">
        <v>6902</v>
      </c>
      <c r="B5" t="s">
        <v>925</v>
      </c>
    </row>
    <row r="6" spans="1:2">
      <c r="A6">
        <v>8454</v>
      </c>
      <c r="B6" t="s">
        <v>926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B7B61-4FCE-4D4F-9F56-E5E6BE437211}">
  <dimension ref="A1:B23"/>
  <sheetViews>
    <sheetView workbookViewId="0">
      <selection activeCell="J11" sqref="J11"/>
    </sheetView>
  </sheetViews>
  <sheetFormatPr defaultRowHeight="16.5"/>
  <sheetData>
    <row r="1" spans="1:2">
      <c r="A1" t="s">
        <v>0</v>
      </c>
      <c r="B1" t="s">
        <v>1</v>
      </c>
    </row>
    <row r="2" spans="1:2">
      <c r="A2" t="str">
        <f>"1301"</f>
        <v>1301</v>
      </c>
      <c r="B2" t="s">
        <v>32</v>
      </c>
    </row>
    <row r="3" spans="1:2">
      <c r="A3" t="str">
        <f>"1303"</f>
        <v>1303</v>
      </c>
      <c r="B3" t="s">
        <v>33</v>
      </c>
    </row>
    <row r="4" spans="1:2">
      <c r="A4" t="str">
        <f>"1304"</f>
        <v>1304</v>
      </c>
      <c r="B4" t="s">
        <v>34</v>
      </c>
    </row>
    <row r="5" spans="1:2">
      <c r="A5" t="str">
        <f>"1305"</f>
        <v>1305</v>
      </c>
      <c r="B5" t="s">
        <v>35</v>
      </c>
    </row>
    <row r="6" spans="1:2">
      <c r="A6" t="str">
        <f>"1307"</f>
        <v>1307</v>
      </c>
      <c r="B6" t="s">
        <v>36</v>
      </c>
    </row>
    <row r="7" spans="1:2">
      <c r="A7" t="str">
        <f>"1308"</f>
        <v>1308</v>
      </c>
      <c r="B7" t="s">
        <v>37</v>
      </c>
    </row>
    <row r="8" spans="1:2">
      <c r="A8" t="str">
        <f>"1309"</f>
        <v>1309</v>
      </c>
      <c r="B8" t="s">
        <v>38</v>
      </c>
    </row>
    <row r="9" spans="1:2">
      <c r="A9" t="str">
        <f>"1310"</f>
        <v>1310</v>
      </c>
      <c r="B9" t="s">
        <v>39</v>
      </c>
    </row>
    <row r="10" spans="1:2">
      <c r="A10" t="str">
        <f>"1312"</f>
        <v>1312</v>
      </c>
      <c r="B10" t="s">
        <v>40</v>
      </c>
    </row>
    <row r="11" spans="1:2">
      <c r="A11" t="s">
        <v>41</v>
      </c>
      <c r="B11" t="s">
        <v>42</v>
      </c>
    </row>
    <row r="12" spans="1:2">
      <c r="A12" t="str">
        <f>"1313"</f>
        <v>1313</v>
      </c>
      <c r="B12" t="s">
        <v>43</v>
      </c>
    </row>
    <row r="13" spans="1:2">
      <c r="A13" t="str">
        <f>"1314"</f>
        <v>1314</v>
      </c>
      <c r="B13" t="s">
        <v>44</v>
      </c>
    </row>
    <row r="14" spans="1:2">
      <c r="A14" t="str">
        <f>"1315"</f>
        <v>1315</v>
      </c>
      <c r="B14" t="s">
        <v>45</v>
      </c>
    </row>
    <row r="15" spans="1:2">
      <c r="A15" t="str">
        <f>"1321"</f>
        <v>1321</v>
      </c>
      <c r="B15" t="s">
        <v>46</v>
      </c>
    </row>
    <row r="16" spans="1:2">
      <c r="A16" t="str">
        <f>"1323"</f>
        <v>1323</v>
      </c>
      <c r="B16" t="s">
        <v>47</v>
      </c>
    </row>
    <row r="17" spans="1:2">
      <c r="A17" t="str">
        <f>"1324"</f>
        <v>1324</v>
      </c>
      <c r="B17" t="s">
        <v>48</v>
      </c>
    </row>
    <row r="18" spans="1:2">
      <c r="A18" t="str">
        <f>"1325"</f>
        <v>1325</v>
      </c>
      <c r="B18" t="s">
        <v>49</v>
      </c>
    </row>
    <row r="19" spans="1:2">
      <c r="A19" t="str">
        <f>"1326"</f>
        <v>1326</v>
      </c>
      <c r="B19" t="s">
        <v>50</v>
      </c>
    </row>
    <row r="20" spans="1:2">
      <c r="A20" t="str">
        <f>"1337"</f>
        <v>1337</v>
      </c>
      <c r="B20" t="s">
        <v>51</v>
      </c>
    </row>
    <row r="21" spans="1:2">
      <c r="A21" t="str">
        <f>"1340"</f>
        <v>1340</v>
      </c>
      <c r="B21" t="s">
        <v>52</v>
      </c>
    </row>
    <row r="22" spans="1:2">
      <c r="A22" t="str">
        <f>"1341"</f>
        <v>1341</v>
      </c>
      <c r="B22" t="s">
        <v>53</v>
      </c>
    </row>
    <row r="23" spans="1:2">
      <c r="A23" t="str">
        <f>"4306"</f>
        <v>4306</v>
      </c>
      <c r="B23" t="s">
        <v>54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0AEA-4062-46D5-9D74-F5B87847BC57}">
  <dimension ref="A1:B4"/>
  <sheetViews>
    <sheetView workbookViewId="0">
      <selection activeCell="I13" sqref="I13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2855</v>
      </c>
      <c r="B2" t="s">
        <v>927</v>
      </c>
    </row>
    <row r="3" spans="1:2">
      <c r="A3">
        <v>6005</v>
      </c>
      <c r="B3" t="s">
        <v>928</v>
      </c>
    </row>
    <row r="4" spans="1:2">
      <c r="A4">
        <v>6024</v>
      </c>
      <c r="B4" t="s">
        <v>929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7DFC-49B6-45A2-9DB7-7157A36BA7DF}">
  <dimension ref="A1:B13"/>
  <sheetViews>
    <sheetView workbookViewId="0">
      <selection sqref="A1:B13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3708</v>
      </c>
      <c r="B2" t="s">
        <v>930</v>
      </c>
    </row>
    <row r="3" spans="1:2">
      <c r="A3">
        <v>6581</v>
      </c>
      <c r="B3" t="s">
        <v>931</v>
      </c>
    </row>
    <row r="4" spans="1:2">
      <c r="A4">
        <v>6641</v>
      </c>
      <c r="B4" t="s">
        <v>932</v>
      </c>
    </row>
    <row r="5" spans="1:2">
      <c r="A5">
        <v>6806</v>
      </c>
      <c r="B5" t="s">
        <v>933</v>
      </c>
    </row>
    <row r="6" spans="1:2">
      <c r="A6">
        <v>6869</v>
      </c>
      <c r="B6" t="s">
        <v>934</v>
      </c>
    </row>
    <row r="7" spans="1:2">
      <c r="A7">
        <v>6873</v>
      </c>
      <c r="B7" t="s">
        <v>935</v>
      </c>
    </row>
    <row r="8" spans="1:2">
      <c r="A8">
        <v>8341</v>
      </c>
      <c r="B8" t="s">
        <v>936</v>
      </c>
    </row>
    <row r="9" spans="1:2">
      <c r="A9">
        <v>8422</v>
      </c>
      <c r="B9" t="s">
        <v>937</v>
      </c>
    </row>
    <row r="10" spans="1:2">
      <c r="A10">
        <v>8438</v>
      </c>
      <c r="B10" t="s">
        <v>938</v>
      </c>
    </row>
    <row r="11" spans="1:2">
      <c r="A11">
        <v>8473</v>
      </c>
      <c r="B11" t="s">
        <v>939</v>
      </c>
    </row>
    <row r="12" spans="1:2">
      <c r="A12">
        <v>9930</v>
      </c>
      <c r="B12" t="s">
        <v>940</v>
      </c>
    </row>
    <row r="13" spans="1:2">
      <c r="A13">
        <v>9955</v>
      </c>
      <c r="B13" t="s">
        <v>941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97C2-4BE7-47F1-BDFD-3A3981F40C97}">
  <dimension ref="A1:B52"/>
  <sheetViews>
    <sheetView topLeftCell="A10" workbookViewId="0">
      <selection activeCell="A39" activeCellId="1" sqref="A20:XFD20 A39:XFD39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1342</v>
      </c>
      <c r="B2" t="s">
        <v>942</v>
      </c>
    </row>
    <row r="3" spans="1:2">
      <c r="A3">
        <v>1416</v>
      </c>
      <c r="B3" t="s">
        <v>943</v>
      </c>
    </row>
    <row r="4" spans="1:2">
      <c r="A4">
        <v>1437</v>
      </c>
      <c r="B4" t="s">
        <v>944</v>
      </c>
    </row>
    <row r="5" spans="1:2">
      <c r="A5">
        <v>1443</v>
      </c>
      <c r="B5" t="s">
        <v>945</v>
      </c>
    </row>
    <row r="6" spans="1:2">
      <c r="A6">
        <v>1516</v>
      </c>
      <c r="B6" t="s">
        <v>946</v>
      </c>
    </row>
    <row r="7" spans="1:2">
      <c r="A7">
        <v>2348</v>
      </c>
      <c r="B7" t="s">
        <v>947</v>
      </c>
    </row>
    <row r="8" spans="1:2">
      <c r="A8" t="s">
        <v>948</v>
      </c>
      <c r="B8" t="s">
        <v>949</v>
      </c>
    </row>
    <row r="9" spans="1:2">
      <c r="A9">
        <v>2358</v>
      </c>
      <c r="B9" t="s">
        <v>950</v>
      </c>
    </row>
    <row r="10" spans="1:2">
      <c r="A10">
        <v>2443</v>
      </c>
      <c r="B10" t="s">
        <v>951</v>
      </c>
    </row>
    <row r="11" spans="1:2">
      <c r="A11">
        <v>2496</v>
      </c>
      <c r="B11" t="s">
        <v>952</v>
      </c>
    </row>
    <row r="12" spans="1:2">
      <c r="A12">
        <v>2514</v>
      </c>
      <c r="B12" t="s">
        <v>953</v>
      </c>
    </row>
    <row r="13" spans="1:2">
      <c r="A13">
        <v>2614</v>
      </c>
      <c r="B13" t="s">
        <v>954</v>
      </c>
    </row>
    <row r="14" spans="1:2">
      <c r="A14">
        <v>2904</v>
      </c>
      <c r="B14" t="s">
        <v>955</v>
      </c>
    </row>
    <row r="15" spans="1:2">
      <c r="A15">
        <v>3040</v>
      </c>
      <c r="B15" t="s">
        <v>956</v>
      </c>
    </row>
    <row r="16" spans="1:2">
      <c r="A16">
        <v>5284</v>
      </c>
      <c r="B16" t="s">
        <v>957</v>
      </c>
    </row>
    <row r="17" spans="1:2">
      <c r="A17">
        <v>5871</v>
      </c>
      <c r="B17" t="s">
        <v>958</v>
      </c>
    </row>
    <row r="18" spans="1:2">
      <c r="A18" t="s">
        <v>959</v>
      </c>
      <c r="B18" t="s">
        <v>960</v>
      </c>
    </row>
    <row r="19" spans="1:2">
      <c r="A19">
        <v>6184</v>
      </c>
      <c r="B19" t="s">
        <v>961</v>
      </c>
    </row>
    <row r="20" spans="1:2">
      <c r="A20">
        <v>6464</v>
      </c>
      <c r="B20" t="s">
        <v>962</v>
      </c>
    </row>
    <row r="21" spans="1:2">
      <c r="A21">
        <v>6504</v>
      </c>
      <c r="B21" t="s">
        <v>963</v>
      </c>
    </row>
    <row r="22" spans="1:2">
      <c r="A22">
        <v>6585</v>
      </c>
      <c r="B22" t="s">
        <v>964</v>
      </c>
    </row>
    <row r="23" spans="1:2">
      <c r="A23">
        <v>6592</v>
      </c>
      <c r="B23" t="s">
        <v>965</v>
      </c>
    </row>
    <row r="24" spans="1:2">
      <c r="A24" t="s">
        <v>966</v>
      </c>
      <c r="B24" t="s">
        <v>967</v>
      </c>
    </row>
    <row r="25" spans="1:2">
      <c r="A25">
        <v>6625</v>
      </c>
      <c r="B25" t="s">
        <v>968</v>
      </c>
    </row>
    <row r="26" spans="1:2">
      <c r="A26">
        <v>6655</v>
      </c>
      <c r="B26" t="s">
        <v>969</v>
      </c>
    </row>
    <row r="27" spans="1:2">
      <c r="A27">
        <v>8033</v>
      </c>
      <c r="B27" t="s">
        <v>970</v>
      </c>
    </row>
    <row r="28" spans="1:2">
      <c r="A28">
        <v>8404</v>
      </c>
      <c r="B28" t="s">
        <v>971</v>
      </c>
    </row>
    <row r="29" spans="1:2">
      <c r="A29">
        <v>8411</v>
      </c>
      <c r="B29" t="s">
        <v>972</v>
      </c>
    </row>
    <row r="30" spans="1:2">
      <c r="A30">
        <v>8442</v>
      </c>
      <c r="B30" t="s">
        <v>973</v>
      </c>
    </row>
    <row r="31" spans="1:2">
      <c r="A31">
        <v>8463</v>
      </c>
      <c r="B31" t="s">
        <v>974</v>
      </c>
    </row>
    <row r="32" spans="1:2">
      <c r="A32">
        <v>8466</v>
      </c>
      <c r="B32" t="s">
        <v>975</v>
      </c>
    </row>
    <row r="33" spans="1:2">
      <c r="A33">
        <v>8481</v>
      </c>
      <c r="B33" t="s">
        <v>976</v>
      </c>
    </row>
    <row r="34" spans="1:2">
      <c r="A34">
        <v>8488</v>
      </c>
      <c r="B34" t="s">
        <v>977</v>
      </c>
    </row>
    <row r="35" spans="1:2">
      <c r="A35">
        <v>9902</v>
      </c>
      <c r="B35" t="s">
        <v>978</v>
      </c>
    </row>
    <row r="36" spans="1:2">
      <c r="A36">
        <v>9905</v>
      </c>
      <c r="B36" t="s">
        <v>979</v>
      </c>
    </row>
    <row r="37" spans="1:2">
      <c r="A37">
        <v>9907</v>
      </c>
      <c r="B37" t="s">
        <v>980</v>
      </c>
    </row>
    <row r="38" spans="1:2">
      <c r="A38">
        <v>9917</v>
      </c>
      <c r="B38" t="s">
        <v>981</v>
      </c>
    </row>
    <row r="39" spans="1:2">
      <c r="A39">
        <v>9919</v>
      </c>
      <c r="B39" t="s">
        <v>982</v>
      </c>
    </row>
    <row r="40" spans="1:2">
      <c r="A40">
        <v>9925</v>
      </c>
      <c r="B40" t="s">
        <v>983</v>
      </c>
    </row>
    <row r="41" spans="1:2">
      <c r="A41">
        <v>9927</v>
      </c>
      <c r="B41" t="s">
        <v>984</v>
      </c>
    </row>
    <row r="42" spans="1:2">
      <c r="A42">
        <v>9928</v>
      </c>
      <c r="B42" t="s">
        <v>985</v>
      </c>
    </row>
    <row r="43" spans="1:2">
      <c r="A43">
        <v>9929</v>
      </c>
      <c r="B43" t="s">
        <v>986</v>
      </c>
    </row>
    <row r="44" spans="1:2">
      <c r="A44">
        <v>9933</v>
      </c>
      <c r="B44" t="s">
        <v>987</v>
      </c>
    </row>
    <row r="45" spans="1:2">
      <c r="A45">
        <v>9938</v>
      </c>
      <c r="B45" t="s">
        <v>988</v>
      </c>
    </row>
    <row r="46" spans="1:2">
      <c r="A46">
        <v>9939</v>
      </c>
      <c r="B46" t="s">
        <v>989</v>
      </c>
    </row>
    <row r="47" spans="1:2">
      <c r="A47">
        <v>9940</v>
      </c>
      <c r="B47" t="s">
        <v>990</v>
      </c>
    </row>
    <row r="48" spans="1:2">
      <c r="A48">
        <v>9941</v>
      </c>
      <c r="B48" t="s">
        <v>991</v>
      </c>
    </row>
    <row r="49" spans="1:2">
      <c r="A49" t="s">
        <v>992</v>
      </c>
      <c r="B49" t="s">
        <v>993</v>
      </c>
    </row>
    <row r="50" spans="1:2">
      <c r="A50">
        <v>9942</v>
      </c>
      <c r="B50" t="s">
        <v>994</v>
      </c>
    </row>
    <row r="51" spans="1:2">
      <c r="A51">
        <v>9944</v>
      </c>
      <c r="B51" t="s">
        <v>995</v>
      </c>
    </row>
    <row r="52" spans="1:2">
      <c r="A52">
        <v>9945</v>
      </c>
      <c r="B52" t="s">
        <v>996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ABC3-01F6-43DA-BE5C-E8C1443D485F}">
  <dimension ref="A1:B16"/>
  <sheetViews>
    <sheetView workbookViewId="0">
      <selection activeCell="R31" sqref="R31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1432</v>
      </c>
      <c r="B2" t="s">
        <v>997</v>
      </c>
    </row>
    <row r="3" spans="1:2">
      <c r="A3">
        <v>1598</v>
      </c>
      <c r="B3" t="s">
        <v>998</v>
      </c>
    </row>
    <row r="4" spans="1:2">
      <c r="A4">
        <v>1736</v>
      </c>
      <c r="B4" t="s">
        <v>999</v>
      </c>
    </row>
    <row r="5" spans="1:2">
      <c r="A5">
        <v>4536</v>
      </c>
      <c r="B5" t="s">
        <v>1000</v>
      </c>
    </row>
    <row r="6" spans="1:2">
      <c r="A6">
        <v>5306</v>
      </c>
      <c r="B6" t="s">
        <v>1001</v>
      </c>
    </row>
    <row r="7" spans="1:2">
      <c r="A7">
        <v>6670</v>
      </c>
      <c r="B7" t="s">
        <v>1002</v>
      </c>
    </row>
    <row r="8" spans="1:2">
      <c r="A8">
        <v>6768</v>
      </c>
      <c r="B8" t="s">
        <v>1003</v>
      </c>
    </row>
    <row r="9" spans="1:2">
      <c r="A9">
        <v>8462</v>
      </c>
      <c r="B9" t="s">
        <v>1004</v>
      </c>
    </row>
    <row r="10" spans="1:2">
      <c r="A10">
        <v>8467</v>
      </c>
      <c r="B10" t="s">
        <v>1005</v>
      </c>
    </row>
    <row r="11" spans="1:2">
      <c r="A11">
        <v>8478</v>
      </c>
      <c r="B11" t="s">
        <v>1006</v>
      </c>
    </row>
    <row r="12" spans="1:2">
      <c r="A12">
        <v>9802</v>
      </c>
      <c r="B12" t="s">
        <v>1007</v>
      </c>
    </row>
    <row r="13" spans="1:2">
      <c r="A13">
        <v>9904</v>
      </c>
      <c r="B13" t="s">
        <v>1008</v>
      </c>
    </row>
    <row r="14" spans="1:2">
      <c r="A14">
        <v>9910</v>
      </c>
      <c r="B14" t="s">
        <v>1009</v>
      </c>
    </row>
    <row r="15" spans="1:2">
      <c r="A15">
        <v>9914</v>
      </c>
      <c r="B15" t="s">
        <v>1010</v>
      </c>
    </row>
    <row r="16" spans="1:2">
      <c r="A16">
        <v>9921</v>
      </c>
      <c r="B16" t="s">
        <v>1011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41CA-DFB8-449C-B7C0-5FF55702CD03}">
  <dimension ref="A1:B9"/>
  <sheetViews>
    <sheetView workbookViewId="0">
      <selection sqref="A1:B9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2616</v>
      </c>
      <c r="B2" t="s">
        <v>1012</v>
      </c>
    </row>
    <row r="3" spans="1:2">
      <c r="A3">
        <v>6505</v>
      </c>
      <c r="B3" t="s">
        <v>1013</v>
      </c>
    </row>
    <row r="4" spans="1:2">
      <c r="A4">
        <v>8926</v>
      </c>
      <c r="B4" t="s">
        <v>1014</v>
      </c>
    </row>
    <row r="5" spans="1:2">
      <c r="A5">
        <v>9908</v>
      </c>
      <c r="B5" t="s">
        <v>1015</v>
      </c>
    </row>
    <row r="6" spans="1:2">
      <c r="A6">
        <v>9918</v>
      </c>
      <c r="B6" t="s">
        <v>1016</v>
      </c>
    </row>
    <row r="7" spans="1:2">
      <c r="A7">
        <v>9926</v>
      </c>
      <c r="B7" t="s">
        <v>1017</v>
      </c>
    </row>
    <row r="8" spans="1:2">
      <c r="A8">
        <v>9931</v>
      </c>
      <c r="B8" t="s">
        <v>1018</v>
      </c>
    </row>
    <row r="9" spans="1:2">
      <c r="A9">
        <v>9937</v>
      </c>
      <c r="B9" t="s">
        <v>1019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052A-2AD3-4FB4-A509-6A9689E299D6}">
  <dimension ref="A1:B12"/>
  <sheetViews>
    <sheetView workbookViewId="0">
      <selection activeCell="J22" sqref="J22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2062</v>
      </c>
      <c r="B2" t="s">
        <v>1020</v>
      </c>
    </row>
    <row r="3" spans="1:2">
      <c r="A3">
        <v>3557</v>
      </c>
      <c r="B3" t="s">
        <v>1021</v>
      </c>
    </row>
    <row r="4" spans="1:2">
      <c r="A4">
        <v>6671</v>
      </c>
      <c r="B4" t="s">
        <v>1022</v>
      </c>
    </row>
    <row r="5" spans="1:2">
      <c r="A5">
        <v>6754</v>
      </c>
      <c r="B5" t="s">
        <v>1023</v>
      </c>
    </row>
    <row r="6" spans="1:2">
      <c r="A6">
        <v>6807</v>
      </c>
      <c r="B6" t="s">
        <v>1024</v>
      </c>
    </row>
    <row r="7" spans="1:2">
      <c r="A7">
        <v>8464</v>
      </c>
      <c r="B7" t="s">
        <v>1025</v>
      </c>
    </row>
    <row r="8" spans="1:2">
      <c r="A8">
        <v>8482</v>
      </c>
      <c r="B8" t="s">
        <v>1026</v>
      </c>
    </row>
    <row r="9" spans="1:2">
      <c r="A9">
        <v>9911</v>
      </c>
      <c r="B9" t="s">
        <v>1027</v>
      </c>
    </row>
    <row r="10" spans="1:2">
      <c r="A10">
        <v>9924</v>
      </c>
      <c r="B10" t="s">
        <v>1028</v>
      </c>
    </row>
    <row r="11" spans="1:2">
      <c r="A11">
        <v>9934</v>
      </c>
      <c r="B11" t="s">
        <v>1029</v>
      </c>
    </row>
    <row r="12" spans="1:2">
      <c r="A12">
        <v>9935</v>
      </c>
      <c r="B12" t="s">
        <v>1030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2051-24A0-4017-9AB5-C5CD9F7CF387}">
  <dimension ref="A1:B155"/>
  <sheetViews>
    <sheetView workbookViewId="0">
      <selection activeCell="F8" sqref="F8"/>
    </sheetView>
  </sheetViews>
  <sheetFormatPr defaultRowHeight="16.5"/>
  <cols>
    <col min="1" max="1" width="9" style="1"/>
  </cols>
  <sheetData>
    <row r="1" spans="1:2">
      <c r="A1" s="1" t="s">
        <v>0</v>
      </c>
      <c r="B1" t="s">
        <v>1</v>
      </c>
    </row>
    <row r="2" spans="1:2">
      <c r="A2" s="1" t="s">
        <v>1241</v>
      </c>
      <c r="B2" t="s">
        <v>1031</v>
      </c>
    </row>
    <row r="3" spans="1:2">
      <c r="A3" s="1" t="s">
        <v>1242</v>
      </c>
      <c r="B3" t="s">
        <v>1032</v>
      </c>
    </row>
    <row r="4" spans="1:2">
      <c r="A4" s="1" t="s">
        <v>1243</v>
      </c>
      <c r="B4" t="s">
        <v>1033</v>
      </c>
    </row>
    <row r="5" spans="1:2">
      <c r="A5" s="1" t="s">
        <v>1244</v>
      </c>
      <c r="B5" t="s">
        <v>1034</v>
      </c>
    </row>
    <row r="6" spans="1:2">
      <c r="A6" s="1" t="s">
        <v>1245</v>
      </c>
      <c r="B6" t="s">
        <v>1035</v>
      </c>
    </row>
    <row r="7" spans="1:2">
      <c r="A7" s="1" t="s">
        <v>1246</v>
      </c>
      <c r="B7" t="s">
        <v>1036</v>
      </c>
    </row>
    <row r="8" spans="1:2">
      <c r="A8" s="1" t="s">
        <v>1247</v>
      </c>
      <c r="B8" t="s">
        <v>1037</v>
      </c>
    </row>
    <row r="9" spans="1:2">
      <c r="A9" s="1" t="s">
        <v>1248</v>
      </c>
      <c r="B9" t="s">
        <v>1038</v>
      </c>
    </row>
    <row r="10" spans="1:2">
      <c r="A10" s="1" t="s">
        <v>1249</v>
      </c>
      <c r="B10" t="s">
        <v>1039</v>
      </c>
    </row>
    <row r="11" spans="1:2">
      <c r="A11" s="1" t="s">
        <v>1250</v>
      </c>
      <c r="B11" t="s">
        <v>1040</v>
      </c>
    </row>
    <row r="12" spans="1:2">
      <c r="A12" s="1" t="s">
        <v>1251</v>
      </c>
      <c r="B12" t="s">
        <v>1041</v>
      </c>
    </row>
    <row r="13" spans="1:2">
      <c r="A13" s="1" t="s">
        <v>1252</v>
      </c>
      <c r="B13" t="s">
        <v>1042</v>
      </c>
    </row>
    <row r="14" spans="1:2">
      <c r="A14" s="1" t="s">
        <v>1253</v>
      </c>
      <c r="B14" t="s">
        <v>1043</v>
      </c>
    </row>
    <row r="15" spans="1:2">
      <c r="A15" s="1" t="s">
        <v>1254</v>
      </c>
      <c r="B15" t="s">
        <v>1044</v>
      </c>
    </row>
    <row r="16" spans="1:2">
      <c r="A16" s="1" t="s">
        <v>1045</v>
      </c>
      <c r="B16" t="s">
        <v>1046</v>
      </c>
    </row>
    <row r="17" spans="1:2">
      <c r="A17" s="1" t="s">
        <v>1047</v>
      </c>
      <c r="B17" t="s">
        <v>1048</v>
      </c>
    </row>
    <row r="18" spans="1:2">
      <c r="A18" s="1" t="s">
        <v>1049</v>
      </c>
      <c r="B18" t="s">
        <v>1050</v>
      </c>
    </row>
    <row r="19" spans="1:2">
      <c r="A19" s="1" t="s">
        <v>1051</v>
      </c>
      <c r="B19" t="s">
        <v>1052</v>
      </c>
    </row>
    <row r="20" spans="1:2">
      <c r="A20" s="1" t="s">
        <v>1053</v>
      </c>
      <c r="B20" t="s">
        <v>1054</v>
      </c>
    </row>
    <row r="21" spans="1:2">
      <c r="A21" s="1" t="s">
        <v>1055</v>
      </c>
      <c r="B21" t="s">
        <v>1056</v>
      </c>
    </row>
    <row r="22" spans="1:2">
      <c r="A22" s="1" t="s">
        <v>1255</v>
      </c>
      <c r="B22" t="s">
        <v>1057</v>
      </c>
    </row>
    <row r="23" spans="1:2">
      <c r="A23" s="1" t="s">
        <v>1058</v>
      </c>
      <c r="B23" t="s">
        <v>1059</v>
      </c>
    </row>
    <row r="24" spans="1:2">
      <c r="A24" s="1" t="s">
        <v>1060</v>
      </c>
      <c r="B24" t="s">
        <v>1061</v>
      </c>
    </row>
    <row r="25" spans="1:2">
      <c r="A25" s="1" t="s">
        <v>1062</v>
      </c>
      <c r="B25" t="s">
        <v>1063</v>
      </c>
    </row>
    <row r="26" spans="1:2">
      <c r="A26" s="1" t="s">
        <v>1256</v>
      </c>
      <c r="B26" t="s">
        <v>1064</v>
      </c>
    </row>
    <row r="27" spans="1:2">
      <c r="A27" s="1" t="s">
        <v>1065</v>
      </c>
      <c r="B27" t="s">
        <v>1066</v>
      </c>
    </row>
    <row r="28" spans="1:2">
      <c r="A28" s="1" t="s">
        <v>1067</v>
      </c>
      <c r="B28" t="s">
        <v>1068</v>
      </c>
    </row>
    <row r="29" spans="1:2">
      <c r="A29" s="1" t="s">
        <v>1069</v>
      </c>
      <c r="B29" t="s">
        <v>1070</v>
      </c>
    </row>
    <row r="30" spans="1:2">
      <c r="A30" s="1" t="s">
        <v>1257</v>
      </c>
      <c r="B30" t="s">
        <v>1071</v>
      </c>
    </row>
    <row r="31" spans="1:2">
      <c r="A31" s="1" t="s">
        <v>1072</v>
      </c>
      <c r="B31" t="s">
        <v>1073</v>
      </c>
    </row>
    <row r="32" spans="1:2">
      <c r="A32" s="1" t="s">
        <v>1258</v>
      </c>
      <c r="B32" t="s">
        <v>1074</v>
      </c>
    </row>
    <row r="33" spans="1:2">
      <c r="A33" s="1" t="s">
        <v>1259</v>
      </c>
      <c r="B33" t="s">
        <v>1075</v>
      </c>
    </row>
    <row r="34" spans="1:2">
      <c r="A34" s="1" t="s">
        <v>1076</v>
      </c>
      <c r="B34" t="s">
        <v>1077</v>
      </c>
    </row>
    <row r="35" spans="1:2">
      <c r="A35" s="1" t="s">
        <v>1078</v>
      </c>
      <c r="B35" t="s">
        <v>1079</v>
      </c>
    </row>
    <row r="36" spans="1:2">
      <c r="A36" s="1" t="s">
        <v>1080</v>
      </c>
      <c r="B36" t="s">
        <v>1081</v>
      </c>
    </row>
    <row r="37" spans="1:2">
      <c r="A37" s="1" t="s">
        <v>1082</v>
      </c>
      <c r="B37" t="s">
        <v>1083</v>
      </c>
    </row>
    <row r="38" spans="1:2">
      <c r="A38" s="1" t="s">
        <v>1260</v>
      </c>
      <c r="B38" t="s">
        <v>1084</v>
      </c>
    </row>
    <row r="39" spans="1:2">
      <c r="A39" s="1" t="s">
        <v>1085</v>
      </c>
      <c r="B39" t="s">
        <v>1086</v>
      </c>
    </row>
    <row r="40" spans="1:2">
      <c r="A40" s="1" t="s">
        <v>1087</v>
      </c>
      <c r="B40" t="s">
        <v>1088</v>
      </c>
    </row>
    <row r="41" spans="1:2">
      <c r="A41" s="1" t="s">
        <v>1089</v>
      </c>
      <c r="B41" t="s">
        <v>1090</v>
      </c>
    </row>
    <row r="42" spans="1:2">
      <c r="A42" s="1" t="s">
        <v>1091</v>
      </c>
      <c r="B42" t="s">
        <v>1092</v>
      </c>
    </row>
    <row r="43" spans="1:2">
      <c r="A43" s="1" t="s">
        <v>1261</v>
      </c>
      <c r="B43" t="s">
        <v>1093</v>
      </c>
    </row>
    <row r="44" spans="1:2">
      <c r="A44" s="1" t="s">
        <v>1094</v>
      </c>
      <c r="B44" t="s">
        <v>1095</v>
      </c>
    </row>
    <row r="45" spans="1:2">
      <c r="A45" s="1" t="s">
        <v>1262</v>
      </c>
      <c r="B45" t="s">
        <v>1096</v>
      </c>
    </row>
    <row r="46" spans="1:2">
      <c r="A46" s="1" t="s">
        <v>1263</v>
      </c>
      <c r="B46" t="s">
        <v>1097</v>
      </c>
    </row>
    <row r="47" spans="1:2">
      <c r="A47" s="1" t="s">
        <v>1264</v>
      </c>
      <c r="B47" t="s">
        <v>1098</v>
      </c>
    </row>
    <row r="48" spans="1:2">
      <c r="A48" s="1" t="s">
        <v>1099</v>
      </c>
      <c r="B48" t="s">
        <v>1100</v>
      </c>
    </row>
    <row r="49" spans="1:2">
      <c r="A49" s="1" t="s">
        <v>1101</v>
      </c>
      <c r="B49" t="s">
        <v>1102</v>
      </c>
    </row>
    <row r="50" spans="1:2">
      <c r="A50" s="1" t="s">
        <v>1103</v>
      </c>
      <c r="B50" t="s">
        <v>1104</v>
      </c>
    </row>
    <row r="51" spans="1:2">
      <c r="A51" s="1" t="s">
        <v>1105</v>
      </c>
      <c r="B51" t="s">
        <v>1106</v>
      </c>
    </row>
    <row r="52" spans="1:2">
      <c r="A52" s="1" t="s">
        <v>1265</v>
      </c>
      <c r="B52" t="s">
        <v>1107</v>
      </c>
    </row>
    <row r="53" spans="1:2">
      <c r="A53" s="1" t="s">
        <v>1108</v>
      </c>
      <c r="B53" t="s">
        <v>1109</v>
      </c>
    </row>
    <row r="54" spans="1:2">
      <c r="A54" s="1" t="s">
        <v>1110</v>
      </c>
      <c r="B54" t="s">
        <v>1111</v>
      </c>
    </row>
    <row r="55" spans="1:2">
      <c r="A55" s="1" t="s">
        <v>1112</v>
      </c>
      <c r="B55" t="s">
        <v>1113</v>
      </c>
    </row>
    <row r="56" spans="1:2">
      <c r="A56" s="1" t="s">
        <v>1114</v>
      </c>
      <c r="B56" t="s">
        <v>1115</v>
      </c>
    </row>
    <row r="57" spans="1:2">
      <c r="A57" s="1" t="s">
        <v>1116</v>
      </c>
      <c r="B57" t="s">
        <v>1117</v>
      </c>
    </row>
    <row r="58" spans="1:2">
      <c r="A58" s="1" t="s">
        <v>1118</v>
      </c>
      <c r="B58" t="s">
        <v>1119</v>
      </c>
    </row>
    <row r="59" spans="1:2">
      <c r="A59" s="1" t="s">
        <v>1120</v>
      </c>
      <c r="B59" t="s">
        <v>1121</v>
      </c>
    </row>
    <row r="60" spans="1:2">
      <c r="A60" s="1" t="s">
        <v>1122</v>
      </c>
      <c r="B60" t="s">
        <v>1123</v>
      </c>
    </row>
    <row r="61" spans="1:2">
      <c r="A61" s="1" t="s">
        <v>1266</v>
      </c>
      <c r="B61" t="s">
        <v>1124</v>
      </c>
    </row>
    <row r="62" spans="1:2">
      <c r="A62" s="1" t="s">
        <v>1125</v>
      </c>
      <c r="B62" t="s">
        <v>1126</v>
      </c>
    </row>
    <row r="63" spans="1:2">
      <c r="A63" s="1" t="s">
        <v>1127</v>
      </c>
      <c r="B63" t="s">
        <v>1128</v>
      </c>
    </row>
    <row r="64" spans="1:2">
      <c r="A64" s="1" t="s">
        <v>1129</v>
      </c>
      <c r="B64" t="s">
        <v>1130</v>
      </c>
    </row>
    <row r="65" spans="1:2">
      <c r="A65" s="1" t="s">
        <v>1131</v>
      </c>
      <c r="B65" t="s">
        <v>1132</v>
      </c>
    </row>
    <row r="66" spans="1:2">
      <c r="A66" s="1" t="s">
        <v>1133</v>
      </c>
      <c r="B66" t="s">
        <v>1134</v>
      </c>
    </row>
    <row r="67" spans="1:2">
      <c r="A67" s="1" t="s">
        <v>1135</v>
      </c>
      <c r="B67" t="s">
        <v>1136</v>
      </c>
    </row>
    <row r="68" spans="1:2">
      <c r="A68" s="1" t="s">
        <v>1137</v>
      </c>
      <c r="B68" t="s">
        <v>1138</v>
      </c>
    </row>
    <row r="69" spans="1:2">
      <c r="A69" s="1" t="s">
        <v>1139</v>
      </c>
      <c r="B69" t="s">
        <v>1140</v>
      </c>
    </row>
    <row r="70" spans="1:2">
      <c r="A70" s="1" t="s">
        <v>1141</v>
      </c>
      <c r="B70" t="s">
        <v>1142</v>
      </c>
    </row>
    <row r="71" spans="1:2">
      <c r="A71" s="1" t="s">
        <v>1267</v>
      </c>
      <c r="B71" t="s">
        <v>1143</v>
      </c>
    </row>
    <row r="72" spans="1:2">
      <c r="A72" s="1" t="s">
        <v>1268</v>
      </c>
      <c r="B72" t="s">
        <v>1144</v>
      </c>
    </row>
    <row r="73" spans="1:2">
      <c r="A73" s="1" t="s">
        <v>1145</v>
      </c>
      <c r="B73" t="s">
        <v>1146</v>
      </c>
    </row>
    <row r="74" spans="1:2">
      <c r="A74" s="1" t="s">
        <v>1269</v>
      </c>
      <c r="B74" t="s">
        <v>1147</v>
      </c>
    </row>
    <row r="75" spans="1:2">
      <c r="A75" s="1" t="s">
        <v>1270</v>
      </c>
      <c r="B75" t="s">
        <v>1148</v>
      </c>
    </row>
    <row r="76" spans="1:2">
      <c r="A76" s="1" t="s">
        <v>1271</v>
      </c>
      <c r="B76" t="s">
        <v>1149</v>
      </c>
    </row>
    <row r="77" spans="1:2">
      <c r="A77" s="1" t="s">
        <v>1272</v>
      </c>
      <c r="B77" t="s">
        <v>1150</v>
      </c>
    </row>
    <row r="78" spans="1:2">
      <c r="A78" s="1" t="s">
        <v>1151</v>
      </c>
      <c r="B78" t="s">
        <v>1152</v>
      </c>
    </row>
    <row r="79" spans="1:2">
      <c r="A79" s="1" t="s">
        <v>1153</v>
      </c>
      <c r="B79" t="s">
        <v>1154</v>
      </c>
    </row>
    <row r="80" spans="1:2">
      <c r="A80" s="1" t="s">
        <v>1155</v>
      </c>
      <c r="B80" t="s">
        <v>1156</v>
      </c>
    </row>
    <row r="81" spans="1:2">
      <c r="A81" s="1" t="s">
        <v>1273</v>
      </c>
      <c r="B81" t="s">
        <v>1157</v>
      </c>
    </row>
    <row r="82" spans="1:2">
      <c r="A82" s="1" t="s">
        <v>1158</v>
      </c>
      <c r="B82" t="s">
        <v>1159</v>
      </c>
    </row>
    <row r="83" spans="1:2">
      <c r="A83" s="1" t="s">
        <v>1160</v>
      </c>
      <c r="B83" t="s">
        <v>1161</v>
      </c>
    </row>
    <row r="84" spans="1:2">
      <c r="A84" s="1" t="s">
        <v>1274</v>
      </c>
      <c r="B84" t="s">
        <v>1162</v>
      </c>
    </row>
    <row r="85" spans="1:2">
      <c r="A85" s="1" t="s">
        <v>1275</v>
      </c>
      <c r="B85" t="s">
        <v>1163</v>
      </c>
    </row>
    <row r="86" spans="1:2">
      <c r="A86" s="1" t="s">
        <v>1276</v>
      </c>
      <c r="B86" t="s">
        <v>1164</v>
      </c>
    </row>
    <row r="87" spans="1:2">
      <c r="A87" s="1" t="s">
        <v>1165</v>
      </c>
      <c r="B87" t="s">
        <v>1166</v>
      </c>
    </row>
    <row r="88" spans="1:2">
      <c r="A88" s="1" t="s">
        <v>1277</v>
      </c>
      <c r="B88" t="s">
        <v>1167</v>
      </c>
    </row>
    <row r="89" spans="1:2">
      <c r="A89" s="1" t="s">
        <v>1278</v>
      </c>
      <c r="B89" t="s">
        <v>1168</v>
      </c>
    </row>
    <row r="90" spans="1:2">
      <c r="A90" s="1" t="s">
        <v>1279</v>
      </c>
      <c r="B90" t="s">
        <v>1169</v>
      </c>
    </row>
    <row r="91" spans="1:2">
      <c r="A91" s="1" t="s">
        <v>1280</v>
      </c>
      <c r="B91" t="s">
        <v>1170</v>
      </c>
    </row>
    <row r="92" spans="1:2">
      <c r="A92" s="1" t="s">
        <v>1281</v>
      </c>
      <c r="B92" t="s">
        <v>1171</v>
      </c>
    </row>
    <row r="93" spans="1:2">
      <c r="A93" s="1" t="s">
        <v>1282</v>
      </c>
      <c r="B93" t="s">
        <v>1172</v>
      </c>
    </row>
    <row r="94" spans="1:2">
      <c r="A94" s="1" t="s">
        <v>1283</v>
      </c>
      <c r="B94" t="s">
        <v>1173</v>
      </c>
    </row>
    <row r="95" spans="1:2">
      <c r="A95" s="1" t="s">
        <v>1284</v>
      </c>
      <c r="B95" t="s">
        <v>1174</v>
      </c>
    </row>
    <row r="96" spans="1:2">
      <c r="A96" s="1" t="s">
        <v>1175</v>
      </c>
      <c r="B96" t="s">
        <v>1176</v>
      </c>
    </row>
    <row r="97" spans="1:2">
      <c r="A97" s="1" t="s">
        <v>1285</v>
      </c>
      <c r="B97" t="s">
        <v>1177</v>
      </c>
    </row>
    <row r="98" spans="1:2">
      <c r="A98" s="1" t="s">
        <v>1286</v>
      </c>
      <c r="B98" t="s">
        <v>1178</v>
      </c>
    </row>
    <row r="99" spans="1:2">
      <c r="A99" s="1" t="s">
        <v>1179</v>
      </c>
      <c r="B99" t="s">
        <v>1180</v>
      </c>
    </row>
    <row r="100" spans="1:2">
      <c r="A100" s="1" t="s">
        <v>1287</v>
      </c>
      <c r="B100" t="s">
        <v>1181</v>
      </c>
    </row>
    <row r="101" spans="1:2">
      <c r="A101" s="1" t="s">
        <v>1288</v>
      </c>
      <c r="B101" t="s">
        <v>1182</v>
      </c>
    </row>
    <row r="102" spans="1:2">
      <c r="A102" s="1" t="s">
        <v>1183</v>
      </c>
      <c r="B102" t="s">
        <v>1184</v>
      </c>
    </row>
    <row r="103" spans="1:2">
      <c r="A103" s="1" t="s">
        <v>1289</v>
      </c>
      <c r="B103" t="s">
        <v>1185</v>
      </c>
    </row>
    <row r="104" spans="1:2">
      <c r="A104" s="1" t="s">
        <v>1290</v>
      </c>
      <c r="B104" t="s">
        <v>1186</v>
      </c>
    </row>
    <row r="105" spans="1:2">
      <c r="A105" s="1" t="s">
        <v>1187</v>
      </c>
      <c r="B105" t="s">
        <v>1188</v>
      </c>
    </row>
    <row r="106" spans="1:2">
      <c r="A106" s="1" t="s">
        <v>1291</v>
      </c>
      <c r="B106" t="s">
        <v>1189</v>
      </c>
    </row>
    <row r="107" spans="1:2">
      <c r="A107" s="1" t="s">
        <v>1292</v>
      </c>
      <c r="B107" t="s">
        <v>1190</v>
      </c>
    </row>
    <row r="108" spans="1:2">
      <c r="A108" s="1" t="s">
        <v>1293</v>
      </c>
      <c r="B108" t="s">
        <v>1191</v>
      </c>
    </row>
    <row r="109" spans="1:2">
      <c r="A109" s="1" t="s">
        <v>1294</v>
      </c>
      <c r="B109" t="s">
        <v>1192</v>
      </c>
    </row>
    <row r="110" spans="1:2">
      <c r="A110" s="1" t="s">
        <v>1193</v>
      </c>
      <c r="B110" t="s">
        <v>1194</v>
      </c>
    </row>
    <row r="111" spans="1:2">
      <c r="A111" s="1" t="s">
        <v>1295</v>
      </c>
      <c r="B111" t="s">
        <v>1195</v>
      </c>
    </row>
    <row r="112" spans="1:2">
      <c r="A112" s="1" t="s">
        <v>1196</v>
      </c>
      <c r="B112" t="s">
        <v>1197</v>
      </c>
    </row>
    <row r="113" spans="1:2">
      <c r="A113" s="1" t="s">
        <v>1296</v>
      </c>
      <c r="B113" t="s">
        <v>1198</v>
      </c>
    </row>
    <row r="114" spans="1:2">
      <c r="A114" s="1" t="s">
        <v>1297</v>
      </c>
      <c r="B114" t="s">
        <v>1199</v>
      </c>
    </row>
    <row r="115" spans="1:2">
      <c r="A115" s="1" t="s">
        <v>1298</v>
      </c>
      <c r="B115" t="s">
        <v>1200</v>
      </c>
    </row>
    <row r="116" spans="1:2">
      <c r="A116" s="1" t="s">
        <v>1299</v>
      </c>
      <c r="B116" t="s">
        <v>1201</v>
      </c>
    </row>
    <row r="117" spans="1:2">
      <c r="A117" s="1" t="s">
        <v>1300</v>
      </c>
      <c r="B117" t="s">
        <v>1202</v>
      </c>
    </row>
    <row r="118" spans="1:2">
      <c r="A118" s="1" t="s">
        <v>1301</v>
      </c>
      <c r="B118" t="s">
        <v>1203</v>
      </c>
    </row>
    <row r="119" spans="1:2">
      <c r="A119" s="1" t="s">
        <v>1302</v>
      </c>
      <c r="B119" t="s">
        <v>1204</v>
      </c>
    </row>
    <row r="120" spans="1:2">
      <c r="A120" s="1" t="s">
        <v>1303</v>
      </c>
      <c r="B120" t="s">
        <v>1205</v>
      </c>
    </row>
    <row r="121" spans="1:2">
      <c r="A121" s="1" t="s">
        <v>1304</v>
      </c>
      <c r="B121" t="s">
        <v>1206</v>
      </c>
    </row>
    <row r="122" spans="1:2">
      <c r="A122" s="1" t="s">
        <v>1305</v>
      </c>
      <c r="B122" t="s">
        <v>1207</v>
      </c>
    </row>
    <row r="123" spans="1:2">
      <c r="A123" s="1" t="s">
        <v>1306</v>
      </c>
      <c r="B123" t="s">
        <v>1208</v>
      </c>
    </row>
    <row r="124" spans="1:2">
      <c r="A124" s="1" t="s">
        <v>1307</v>
      </c>
      <c r="B124" t="s">
        <v>1209</v>
      </c>
    </row>
    <row r="125" spans="1:2">
      <c r="A125" s="1" t="s">
        <v>1308</v>
      </c>
      <c r="B125" t="s">
        <v>1210</v>
      </c>
    </row>
    <row r="126" spans="1:2">
      <c r="A126" s="1" t="s">
        <v>1309</v>
      </c>
      <c r="B126" t="s">
        <v>1211</v>
      </c>
    </row>
    <row r="127" spans="1:2">
      <c r="A127" s="1" t="s">
        <v>1310</v>
      </c>
      <c r="B127" t="s">
        <v>1212</v>
      </c>
    </row>
    <row r="128" spans="1:2">
      <c r="A128" s="1" t="s">
        <v>1311</v>
      </c>
      <c r="B128" t="s">
        <v>1213</v>
      </c>
    </row>
    <row r="129" spans="1:2">
      <c r="A129" s="1" t="s">
        <v>1312</v>
      </c>
      <c r="B129" t="s">
        <v>1214</v>
      </c>
    </row>
    <row r="130" spans="1:2">
      <c r="A130" s="1" t="s">
        <v>1313</v>
      </c>
      <c r="B130" t="s">
        <v>1215</v>
      </c>
    </row>
    <row r="131" spans="1:2">
      <c r="A131" s="1" t="s">
        <v>1314</v>
      </c>
      <c r="B131" t="s">
        <v>1216</v>
      </c>
    </row>
    <row r="132" spans="1:2">
      <c r="A132" s="1" t="s">
        <v>1315</v>
      </c>
      <c r="B132" t="s">
        <v>1217</v>
      </c>
    </row>
    <row r="133" spans="1:2">
      <c r="A133" s="1" t="s">
        <v>1316</v>
      </c>
      <c r="B133" t="s">
        <v>1218</v>
      </c>
    </row>
    <row r="134" spans="1:2">
      <c r="A134" s="1" t="s">
        <v>1317</v>
      </c>
      <c r="B134" t="s">
        <v>1219</v>
      </c>
    </row>
    <row r="135" spans="1:2">
      <c r="A135" s="1" t="s">
        <v>1318</v>
      </c>
      <c r="B135" t="s">
        <v>1220</v>
      </c>
    </row>
    <row r="136" spans="1:2">
      <c r="A136" s="1" t="s">
        <v>1319</v>
      </c>
      <c r="B136" t="s">
        <v>1221</v>
      </c>
    </row>
    <row r="137" spans="1:2">
      <c r="A137" s="1" t="s">
        <v>1320</v>
      </c>
      <c r="B137" t="s">
        <v>1222</v>
      </c>
    </row>
    <row r="138" spans="1:2">
      <c r="A138" s="1" t="s">
        <v>1321</v>
      </c>
      <c r="B138" t="s">
        <v>1223</v>
      </c>
    </row>
    <row r="139" spans="1:2">
      <c r="A139" s="1" t="s">
        <v>1322</v>
      </c>
      <c r="B139" t="s">
        <v>1224</v>
      </c>
    </row>
    <row r="140" spans="1:2">
      <c r="A140" s="1" t="s">
        <v>1323</v>
      </c>
      <c r="B140" t="s">
        <v>1225</v>
      </c>
    </row>
    <row r="141" spans="1:2">
      <c r="A141" s="1" t="s">
        <v>1324</v>
      </c>
      <c r="B141" t="s">
        <v>1226</v>
      </c>
    </row>
    <row r="142" spans="1:2">
      <c r="A142" s="1" t="s">
        <v>1325</v>
      </c>
      <c r="B142" t="s">
        <v>1227</v>
      </c>
    </row>
    <row r="143" spans="1:2">
      <c r="A143" s="1" t="s">
        <v>1326</v>
      </c>
      <c r="B143" t="s">
        <v>1228</v>
      </c>
    </row>
    <row r="144" spans="1:2">
      <c r="A144" s="1" t="s">
        <v>1327</v>
      </c>
      <c r="B144" t="s">
        <v>1229</v>
      </c>
    </row>
    <row r="145" spans="1:2">
      <c r="A145" s="1" t="s">
        <v>1328</v>
      </c>
      <c r="B145" t="s">
        <v>1230</v>
      </c>
    </row>
    <row r="146" spans="1:2">
      <c r="A146" s="1" t="s">
        <v>1329</v>
      </c>
      <c r="B146" t="s">
        <v>1231</v>
      </c>
    </row>
    <row r="147" spans="1:2">
      <c r="A147" s="1" t="s">
        <v>1330</v>
      </c>
      <c r="B147" t="s">
        <v>1232</v>
      </c>
    </row>
    <row r="148" spans="1:2">
      <c r="A148" s="1" t="s">
        <v>1331</v>
      </c>
      <c r="B148" t="s">
        <v>1233</v>
      </c>
    </row>
    <row r="149" spans="1:2">
      <c r="A149" s="1" t="s">
        <v>1332</v>
      </c>
      <c r="B149" t="s">
        <v>1234</v>
      </c>
    </row>
    <row r="150" spans="1:2">
      <c r="A150" s="1" t="s">
        <v>1333</v>
      </c>
      <c r="B150" t="s">
        <v>1235</v>
      </c>
    </row>
    <row r="151" spans="1:2">
      <c r="A151" s="1" t="s">
        <v>1334</v>
      </c>
      <c r="B151" t="s">
        <v>1236</v>
      </c>
    </row>
    <row r="152" spans="1:2">
      <c r="A152" s="1" t="s">
        <v>1335</v>
      </c>
      <c r="B152" t="s">
        <v>1237</v>
      </c>
    </row>
    <row r="153" spans="1:2">
      <c r="A153" s="1" t="s">
        <v>1336</v>
      </c>
      <c r="B153" t="s">
        <v>1238</v>
      </c>
    </row>
    <row r="154" spans="1:2">
      <c r="A154" s="1" t="s">
        <v>1337</v>
      </c>
      <c r="B154" t="s">
        <v>1239</v>
      </c>
    </row>
    <row r="155" spans="1:2">
      <c r="A155" s="1" t="s">
        <v>1338</v>
      </c>
      <c r="B155" t="s">
        <v>1240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39D5-012D-4449-9AF3-0453C5FB22AB}">
  <dimension ref="A1:B8"/>
  <sheetViews>
    <sheetView workbookViewId="0">
      <selection activeCell="E9" sqref="E9"/>
    </sheetView>
  </sheetViews>
  <sheetFormatPr defaultRowHeight="16.5"/>
  <cols>
    <col min="1" max="1" width="9" style="1"/>
  </cols>
  <sheetData>
    <row r="1" spans="1:2">
      <c r="A1" s="1" t="s">
        <v>0</v>
      </c>
      <c r="B1" t="s">
        <v>1</v>
      </c>
    </row>
    <row r="2" spans="1:2">
      <c r="A2" s="1" t="s">
        <v>1339</v>
      </c>
      <c r="B2" t="s">
        <v>1340</v>
      </c>
    </row>
    <row r="3" spans="1:2">
      <c r="A3" s="1" t="s">
        <v>1341</v>
      </c>
      <c r="B3" t="s">
        <v>1342</v>
      </c>
    </row>
    <row r="4" spans="1:2">
      <c r="A4" s="1" t="s">
        <v>1343</v>
      </c>
      <c r="B4" t="s">
        <v>1344</v>
      </c>
    </row>
    <row r="5" spans="1:2">
      <c r="A5" s="1" t="s">
        <v>1345</v>
      </c>
      <c r="B5" t="s">
        <v>1346</v>
      </c>
    </row>
    <row r="6" spans="1:2">
      <c r="A6" s="1" t="s">
        <v>1347</v>
      </c>
      <c r="B6" t="s">
        <v>1348</v>
      </c>
    </row>
    <row r="7" spans="1:2">
      <c r="A7" s="1" t="s">
        <v>1349</v>
      </c>
      <c r="B7" t="s">
        <v>1350</v>
      </c>
    </row>
    <row r="8" spans="1:2">
      <c r="A8" s="1" t="s">
        <v>1351</v>
      </c>
      <c r="B8" t="s">
        <v>1352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F74F-7389-4ED6-8D31-BBE181061190}">
  <dimension ref="A1:B1"/>
  <sheetViews>
    <sheetView workbookViewId="0">
      <selection activeCell="I17" sqref="I17"/>
    </sheetView>
  </sheetViews>
  <sheetFormatPr defaultRowHeight="16.5"/>
  <sheetData>
    <row r="1" spans="1:2">
      <c r="A1" s="1" t="s">
        <v>0</v>
      </c>
      <c r="B1" t="s">
        <v>1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61D5-8B1D-4CB0-8C9E-19A90E7EA64D}">
  <dimension ref="A1:B24"/>
  <sheetViews>
    <sheetView workbookViewId="0">
      <selection sqref="A1:XFD1"/>
    </sheetView>
  </sheetViews>
  <sheetFormatPr defaultRowHeight="16.5"/>
  <cols>
    <col min="1" max="1" width="9" style="1"/>
  </cols>
  <sheetData>
    <row r="1" spans="1:2">
      <c r="A1" s="1" t="s">
        <v>0</v>
      </c>
      <c r="B1" t="s">
        <v>1</v>
      </c>
    </row>
    <row r="2" spans="1:2">
      <c r="A2" s="1" t="s">
        <v>1353</v>
      </c>
      <c r="B2" t="s">
        <v>1354</v>
      </c>
    </row>
    <row r="3" spans="1:2">
      <c r="A3" s="1" t="s">
        <v>1355</v>
      </c>
      <c r="B3" t="s">
        <v>1356</v>
      </c>
    </row>
    <row r="4" spans="1:2">
      <c r="A4" s="1" t="s">
        <v>1357</v>
      </c>
      <c r="B4" t="s">
        <v>1358</v>
      </c>
    </row>
    <row r="5" spans="1:2">
      <c r="A5" s="1" t="s">
        <v>1359</v>
      </c>
      <c r="B5" t="s">
        <v>1360</v>
      </c>
    </row>
    <row r="6" spans="1:2">
      <c r="A6" s="1" t="s">
        <v>1361</v>
      </c>
      <c r="B6" t="s">
        <v>1362</v>
      </c>
    </row>
    <row r="7" spans="1:2">
      <c r="A7" s="1" t="s">
        <v>1363</v>
      </c>
      <c r="B7" t="s">
        <v>1364</v>
      </c>
    </row>
    <row r="8" spans="1:2">
      <c r="A8" s="1" t="s">
        <v>1365</v>
      </c>
      <c r="B8" t="s">
        <v>1366</v>
      </c>
    </row>
    <row r="9" spans="1:2">
      <c r="A9" s="1" t="s">
        <v>1367</v>
      </c>
      <c r="B9" t="s">
        <v>1368</v>
      </c>
    </row>
    <row r="10" spans="1:2">
      <c r="A10" s="1" t="s">
        <v>1369</v>
      </c>
      <c r="B10" t="s">
        <v>1370</v>
      </c>
    </row>
    <row r="11" spans="1:2">
      <c r="A11" s="1" t="s">
        <v>1371</v>
      </c>
      <c r="B11" t="s">
        <v>1372</v>
      </c>
    </row>
    <row r="12" spans="1:2">
      <c r="A12" s="1" t="s">
        <v>1373</v>
      </c>
      <c r="B12" t="s">
        <v>1374</v>
      </c>
    </row>
    <row r="13" spans="1:2">
      <c r="A13" s="1" t="s">
        <v>1375</v>
      </c>
      <c r="B13" t="s">
        <v>1376</v>
      </c>
    </row>
    <row r="14" spans="1:2">
      <c r="A14" s="1" t="s">
        <v>1377</v>
      </c>
      <c r="B14" t="s">
        <v>1378</v>
      </c>
    </row>
    <row r="15" spans="1:2">
      <c r="A15" s="1" t="s">
        <v>1379</v>
      </c>
      <c r="B15" t="s">
        <v>1380</v>
      </c>
    </row>
    <row r="16" spans="1:2">
      <c r="A16" s="1" t="s">
        <v>1381</v>
      </c>
      <c r="B16" t="s">
        <v>1382</v>
      </c>
    </row>
    <row r="17" spans="1:2">
      <c r="A17" s="1" t="s">
        <v>1383</v>
      </c>
      <c r="B17" t="s">
        <v>1384</v>
      </c>
    </row>
    <row r="18" spans="1:2">
      <c r="A18" s="1" t="s">
        <v>1385</v>
      </c>
      <c r="B18" t="s">
        <v>1386</v>
      </c>
    </row>
    <row r="19" spans="1:2">
      <c r="A19" s="1" t="s">
        <v>1387</v>
      </c>
      <c r="B19" t="s">
        <v>1388</v>
      </c>
    </row>
    <row r="20" spans="1:2">
      <c r="A20" s="1" t="s">
        <v>1389</v>
      </c>
      <c r="B20" t="s">
        <v>1390</v>
      </c>
    </row>
    <row r="21" spans="1:2">
      <c r="A21" s="1" t="s">
        <v>1391</v>
      </c>
      <c r="B21" t="s">
        <v>1392</v>
      </c>
    </row>
    <row r="22" spans="1:2">
      <c r="A22" s="1" t="s">
        <v>1393</v>
      </c>
      <c r="B22" t="s">
        <v>1394</v>
      </c>
    </row>
    <row r="23" spans="1:2">
      <c r="A23" s="1" t="s">
        <v>1395</v>
      </c>
      <c r="B23" t="s">
        <v>1396</v>
      </c>
    </row>
    <row r="24" spans="1:2">
      <c r="A24" s="1" t="s">
        <v>1397</v>
      </c>
      <c r="B24" t="s">
        <v>1398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432D-645B-4865-811C-76DA12AB9146}">
  <dimension ref="A1:B42"/>
  <sheetViews>
    <sheetView workbookViewId="0">
      <selection activeCell="J14" sqref="J14"/>
    </sheetView>
  </sheetViews>
  <sheetFormatPr defaultRowHeight="16.5"/>
  <sheetData>
    <row r="1" spans="1:2">
      <c r="A1" t="s">
        <v>0</v>
      </c>
      <c r="B1" t="s">
        <v>1</v>
      </c>
    </row>
    <row r="2" spans="1:2">
      <c r="A2" t="str">
        <f>"1402"</f>
        <v>1402</v>
      </c>
      <c r="B2" t="s">
        <v>55</v>
      </c>
    </row>
    <row r="3" spans="1:2">
      <c r="A3" t="str">
        <f>"1409"</f>
        <v>1409</v>
      </c>
      <c r="B3" t="s">
        <v>56</v>
      </c>
    </row>
    <row r="4" spans="1:2">
      <c r="A4" t="str">
        <f>"1410"</f>
        <v>1410</v>
      </c>
      <c r="B4" t="s">
        <v>57</v>
      </c>
    </row>
    <row r="5" spans="1:2">
      <c r="A5" t="str">
        <f>"1413"</f>
        <v>1413</v>
      </c>
      <c r="B5" t="s">
        <v>58</v>
      </c>
    </row>
    <row r="6" spans="1:2">
      <c r="A6" t="str">
        <f>"1414"</f>
        <v>1414</v>
      </c>
      <c r="B6" t="s">
        <v>59</v>
      </c>
    </row>
    <row r="7" spans="1:2">
      <c r="A7" t="str">
        <f>"1417"</f>
        <v>1417</v>
      </c>
      <c r="B7" t="s">
        <v>60</v>
      </c>
    </row>
    <row r="8" spans="1:2">
      <c r="A8" t="str">
        <f>"1418"</f>
        <v>1418</v>
      </c>
      <c r="B8" t="s">
        <v>61</v>
      </c>
    </row>
    <row r="9" spans="1:2">
      <c r="A9" t="str">
        <f>"1419"</f>
        <v>1419</v>
      </c>
      <c r="B9" t="s">
        <v>62</v>
      </c>
    </row>
    <row r="10" spans="1:2">
      <c r="A10" t="str">
        <f>"1423"</f>
        <v>1423</v>
      </c>
      <c r="B10" t="s">
        <v>63</v>
      </c>
    </row>
    <row r="11" spans="1:2">
      <c r="A11" t="str">
        <f>"1434"</f>
        <v>1434</v>
      </c>
      <c r="B11" t="s">
        <v>64</v>
      </c>
    </row>
    <row r="12" spans="1:2">
      <c r="A12" t="str">
        <f>"1440"</f>
        <v>1440</v>
      </c>
      <c r="B12" t="s">
        <v>65</v>
      </c>
    </row>
    <row r="13" spans="1:2">
      <c r="A13" t="str">
        <f>"1441"</f>
        <v>1441</v>
      </c>
      <c r="B13" t="s">
        <v>66</v>
      </c>
    </row>
    <row r="14" spans="1:2">
      <c r="A14" t="str">
        <f>"1444"</f>
        <v>1444</v>
      </c>
      <c r="B14" t="s">
        <v>67</v>
      </c>
    </row>
    <row r="15" spans="1:2">
      <c r="A15" t="str">
        <f>"1445"</f>
        <v>1445</v>
      </c>
      <c r="B15" t="s">
        <v>68</v>
      </c>
    </row>
    <row r="16" spans="1:2">
      <c r="A16" t="str">
        <f>"1446"</f>
        <v>1446</v>
      </c>
      <c r="B16" t="s">
        <v>69</v>
      </c>
    </row>
    <row r="17" spans="1:2">
      <c r="A17" t="str">
        <f>"1447"</f>
        <v>1447</v>
      </c>
      <c r="B17" t="s">
        <v>70</v>
      </c>
    </row>
    <row r="18" spans="1:2">
      <c r="A18" t="str">
        <f>"1449"</f>
        <v>1449</v>
      </c>
      <c r="B18" t="s">
        <v>71</v>
      </c>
    </row>
    <row r="19" spans="1:2">
      <c r="A19" t="str">
        <f>"1451"</f>
        <v>1451</v>
      </c>
      <c r="B19" t="s">
        <v>72</v>
      </c>
    </row>
    <row r="20" spans="1:2">
      <c r="A20" t="str">
        <f>"1452"</f>
        <v>1452</v>
      </c>
      <c r="B20" t="s">
        <v>73</v>
      </c>
    </row>
    <row r="21" spans="1:2">
      <c r="A21" t="str">
        <f>"1454"</f>
        <v>1454</v>
      </c>
      <c r="B21" t="s">
        <v>74</v>
      </c>
    </row>
    <row r="22" spans="1:2">
      <c r="A22" t="str">
        <f>"1455"</f>
        <v>1455</v>
      </c>
      <c r="B22" t="s">
        <v>75</v>
      </c>
    </row>
    <row r="23" spans="1:2">
      <c r="A23" t="str">
        <f>"1457"</f>
        <v>1457</v>
      </c>
      <c r="B23" t="s">
        <v>76</v>
      </c>
    </row>
    <row r="24" spans="1:2">
      <c r="A24" t="str">
        <f>"1459"</f>
        <v>1459</v>
      </c>
      <c r="B24" t="s">
        <v>77</v>
      </c>
    </row>
    <row r="25" spans="1:2">
      <c r="A25" t="str">
        <f>"1460"</f>
        <v>1460</v>
      </c>
      <c r="B25" t="s">
        <v>78</v>
      </c>
    </row>
    <row r="26" spans="1:2">
      <c r="A26" t="str">
        <f>"1463"</f>
        <v>1463</v>
      </c>
      <c r="B26" t="s">
        <v>79</v>
      </c>
    </row>
    <row r="27" spans="1:2">
      <c r="A27" t="str">
        <f>"1464"</f>
        <v>1464</v>
      </c>
      <c r="B27" t="s">
        <v>80</v>
      </c>
    </row>
    <row r="28" spans="1:2">
      <c r="A28" t="str">
        <f>"1465"</f>
        <v>1465</v>
      </c>
      <c r="B28" t="s">
        <v>81</v>
      </c>
    </row>
    <row r="29" spans="1:2">
      <c r="A29" t="str">
        <f>"1466"</f>
        <v>1466</v>
      </c>
      <c r="B29" t="s">
        <v>82</v>
      </c>
    </row>
    <row r="30" spans="1:2">
      <c r="A30" t="str">
        <f>"1467"</f>
        <v>1467</v>
      </c>
      <c r="B30" t="s">
        <v>83</v>
      </c>
    </row>
    <row r="31" spans="1:2">
      <c r="A31" t="str">
        <f>"1468"</f>
        <v>1468</v>
      </c>
      <c r="B31" t="s">
        <v>84</v>
      </c>
    </row>
    <row r="32" spans="1:2">
      <c r="A32" t="str">
        <f>"1470"</f>
        <v>1470</v>
      </c>
      <c r="B32" t="s">
        <v>85</v>
      </c>
    </row>
    <row r="33" spans="1:2">
      <c r="A33" t="str">
        <f>"1473"</f>
        <v>1473</v>
      </c>
      <c r="B33" t="s">
        <v>86</v>
      </c>
    </row>
    <row r="34" spans="1:2">
      <c r="A34" t="str">
        <f>"1474"</f>
        <v>1474</v>
      </c>
      <c r="B34" t="s">
        <v>87</v>
      </c>
    </row>
    <row r="35" spans="1:2">
      <c r="A35" t="str">
        <f>"1475"</f>
        <v>1475</v>
      </c>
      <c r="B35" t="s">
        <v>88</v>
      </c>
    </row>
    <row r="36" spans="1:2">
      <c r="A36" t="str">
        <f>"1476"</f>
        <v>1476</v>
      </c>
      <c r="B36" t="s">
        <v>89</v>
      </c>
    </row>
    <row r="37" spans="1:2">
      <c r="A37" t="str">
        <f>"1477"</f>
        <v>1477</v>
      </c>
      <c r="B37" t="s">
        <v>90</v>
      </c>
    </row>
    <row r="38" spans="1:2">
      <c r="A38" t="str">
        <f>"4414"</f>
        <v>4414</v>
      </c>
      <c r="B38" t="s">
        <v>91</v>
      </c>
    </row>
    <row r="39" spans="1:2">
      <c r="A39" t="str">
        <f>"4426"</f>
        <v>4426</v>
      </c>
      <c r="B39" t="s">
        <v>92</v>
      </c>
    </row>
    <row r="40" spans="1:2">
      <c r="A40" t="str">
        <f>"4438"</f>
        <v>4438</v>
      </c>
      <c r="B40" t="s">
        <v>93</v>
      </c>
    </row>
    <row r="41" spans="1:2">
      <c r="A41" t="str">
        <f>"4439"</f>
        <v>4439</v>
      </c>
      <c r="B41" t="s">
        <v>94</v>
      </c>
    </row>
    <row r="42" spans="1:2">
      <c r="A42" t="str">
        <f>"4440"</f>
        <v>4440</v>
      </c>
      <c r="B42" t="s">
        <v>95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5618-7714-4202-8C53-B8E3C4B9836C}">
  <dimension ref="A1:B11"/>
  <sheetViews>
    <sheetView workbookViewId="0">
      <selection activeCell="Q39" sqref="Q39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9103</v>
      </c>
      <c r="B2" t="s">
        <v>1399</v>
      </c>
    </row>
    <row r="3" spans="1:2">
      <c r="A3">
        <v>910322</v>
      </c>
      <c r="B3" t="s">
        <v>1400</v>
      </c>
    </row>
    <row r="4" spans="1:2">
      <c r="A4">
        <v>9105</v>
      </c>
      <c r="B4" t="s">
        <v>1401</v>
      </c>
    </row>
    <row r="5" spans="1:2">
      <c r="A5">
        <v>910861</v>
      </c>
      <c r="B5" t="s">
        <v>1402</v>
      </c>
    </row>
    <row r="6" spans="1:2">
      <c r="A6">
        <v>9110</v>
      </c>
      <c r="B6" t="s">
        <v>1403</v>
      </c>
    </row>
    <row r="7" spans="1:2">
      <c r="A7">
        <v>911608</v>
      </c>
      <c r="B7" t="s">
        <v>1404</v>
      </c>
    </row>
    <row r="8" spans="1:2">
      <c r="A8">
        <v>911622</v>
      </c>
      <c r="B8" t="s">
        <v>1405</v>
      </c>
    </row>
    <row r="9" spans="1:2">
      <c r="A9">
        <v>911868</v>
      </c>
      <c r="B9" t="s">
        <v>1406</v>
      </c>
    </row>
    <row r="10" spans="1:2">
      <c r="A10">
        <v>912000</v>
      </c>
      <c r="B10" t="s">
        <v>1407</v>
      </c>
    </row>
    <row r="11" spans="1:2">
      <c r="A11">
        <v>9136</v>
      </c>
      <c r="B11" t="s">
        <v>1408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D3A6-4B8B-4040-9971-953759E547A5}">
  <dimension ref="A1:B49"/>
  <sheetViews>
    <sheetView topLeftCell="A16" workbookViewId="0">
      <selection activeCell="G46" sqref="G46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1503</v>
      </c>
      <c r="B2" t="s">
        <v>96</v>
      </c>
    </row>
    <row r="3" spans="1:2">
      <c r="A3">
        <v>1504</v>
      </c>
      <c r="B3" t="s">
        <v>97</v>
      </c>
    </row>
    <row r="4" spans="1:2">
      <c r="A4">
        <v>1506</v>
      </c>
      <c r="B4" t="s">
        <v>98</v>
      </c>
    </row>
    <row r="5" spans="1:2">
      <c r="A5">
        <v>1513</v>
      </c>
      <c r="B5" t="s">
        <v>99</v>
      </c>
    </row>
    <row r="6" spans="1:2">
      <c r="A6">
        <v>1514</v>
      </c>
      <c r="B6" t="s">
        <v>100</v>
      </c>
    </row>
    <row r="7" spans="1:2">
      <c r="A7">
        <v>1515</v>
      </c>
      <c r="B7" t="s">
        <v>101</v>
      </c>
    </row>
    <row r="8" spans="1:2">
      <c r="A8">
        <v>1517</v>
      </c>
      <c r="B8" t="s">
        <v>102</v>
      </c>
    </row>
    <row r="9" spans="1:2">
      <c r="A9">
        <v>1519</v>
      </c>
      <c r="B9" t="s">
        <v>103</v>
      </c>
    </row>
    <row r="10" spans="1:2">
      <c r="A10">
        <v>1526</v>
      </c>
      <c r="B10" t="s">
        <v>104</v>
      </c>
    </row>
    <row r="11" spans="1:2">
      <c r="A11">
        <v>1527</v>
      </c>
      <c r="B11" t="s">
        <v>105</v>
      </c>
    </row>
    <row r="12" spans="1:2">
      <c r="A12">
        <v>1528</v>
      </c>
      <c r="B12" t="s">
        <v>106</v>
      </c>
    </row>
    <row r="13" spans="1:2">
      <c r="A13">
        <v>1529</v>
      </c>
      <c r="B13" t="s">
        <v>107</v>
      </c>
    </row>
    <row r="14" spans="1:2">
      <c r="A14">
        <v>1530</v>
      </c>
      <c r="B14" t="s">
        <v>108</v>
      </c>
    </row>
    <row r="15" spans="1:2">
      <c r="A15">
        <v>1531</v>
      </c>
      <c r="B15" t="s">
        <v>109</v>
      </c>
    </row>
    <row r="16" spans="1:2">
      <c r="A16">
        <v>1532</v>
      </c>
      <c r="B16" t="s">
        <v>110</v>
      </c>
    </row>
    <row r="17" spans="1:2">
      <c r="A17">
        <v>1535</v>
      </c>
      <c r="B17" t="s">
        <v>111</v>
      </c>
    </row>
    <row r="18" spans="1:2">
      <c r="A18">
        <v>1537</v>
      </c>
      <c r="B18" t="s">
        <v>112</v>
      </c>
    </row>
    <row r="19" spans="1:2">
      <c r="A19">
        <v>1538</v>
      </c>
      <c r="B19" t="s">
        <v>113</v>
      </c>
    </row>
    <row r="20" spans="1:2">
      <c r="A20">
        <v>1539</v>
      </c>
      <c r="B20" t="s">
        <v>114</v>
      </c>
    </row>
    <row r="21" spans="1:2">
      <c r="A21">
        <v>1540</v>
      </c>
      <c r="B21" t="s">
        <v>115</v>
      </c>
    </row>
    <row r="22" spans="1:2">
      <c r="A22">
        <v>1541</v>
      </c>
      <c r="B22" t="s">
        <v>116</v>
      </c>
    </row>
    <row r="23" spans="1:2">
      <c r="A23">
        <v>1558</v>
      </c>
      <c r="B23" t="s">
        <v>117</v>
      </c>
    </row>
    <row r="24" spans="1:2">
      <c r="A24">
        <v>1560</v>
      </c>
      <c r="B24" t="s">
        <v>118</v>
      </c>
    </row>
    <row r="25" spans="1:2">
      <c r="A25">
        <v>1583</v>
      </c>
      <c r="B25" t="s">
        <v>119</v>
      </c>
    </row>
    <row r="26" spans="1:2">
      <c r="A26">
        <v>1589</v>
      </c>
      <c r="B26" t="s">
        <v>120</v>
      </c>
    </row>
    <row r="27" spans="1:2">
      <c r="A27">
        <v>1590</v>
      </c>
      <c r="B27" t="s">
        <v>121</v>
      </c>
    </row>
    <row r="28" spans="1:2">
      <c r="A28">
        <v>1597</v>
      </c>
      <c r="B28" t="s">
        <v>122</v>
      </c>
    </row>
    <row r="29" spans="1:2">
      <c r="A29">
        <v>2049</v>
      </c>
      <c r="B29" t="s">
        <v>123</v>
      </c>
    </row>
    <row r="30" spans="1:2">
      <c r="A30">
        <v>2371</v>
      </c>
      <c r="B30" t="s">
        <v>124</v>
      </c>
    </row>
    <row r="31" spans="1:2">
      <c r="A31">
        <v>3167</v>
      </c>
      <c r="B31" t="s">
        <v>125</v>
      </c>
    </row>
    <row r="32" spans="1:2">
      <c r="A32">
        <v>4526</v>
      </c>
      <c r="B32" t="s">
        <v>126</v>
      </c>
    </row>
    <row r="33" spans="1:2">
      <c r="A33">
        <v>4532</v>
      </c>
      <c r="B33" t="s">
        <v>127</v>
      </c>
    </row>
    <row r="34" spans="1:2">
      <c r="A34">
        <v>4540</v>
      </c>
      <c r="B34" t="s">
        <v>128</v>
      </c>
    </row>
    <row r="35" spans="1:2">
      <c r="A35">
        <v>4552</v>
      </c>
      <c r="B35" t="s">
        <v>129</v>
      </c>
    </row>
    <row r="36" spans="1:2">
      <c r="A36">
        <v>4555</v>
      </c>
      <c r="B36" t="s">
        <v>130</v>
      </c>
    </row>
    <row r="37" spans="1:2">
      <c r="A37">
        <v>4560</v>
      </c>
      <c r="B37" t="s">
        <v>131</v>
      </c>
    </row>
    <row r="38" spans="1:2">
      <c r="A38">
        <v>4562</v>
      </c>
      <c r="B38" t="s">
        <v>132</v>
      </c>
    </row>
    <row r="39" spans="1:2">
      <c r="A39">
        <v>4564</v>
      </c>
      <c r="B39" t="s">
        <v>133</v>
      </c>
    </row>
    <row r="40" spans="1:2">
      <c r="A40">
        <v>4566</v>
      </c>
      <c r="B40" t="s">
        <v>134</v>
      </c>
    </row>
    <row r="41" spans="1:2">
      <c r="A41">
        <v>4571</v>
      </c>
      <c r="B41" t="s">
        <v>135</v>
      </c>
    </row>
    <row r="42" spans="1:2">
      <c r="A42">
        <v>4572</v>
      </c>
      <c r="B42" t="s">
        <v>136</v>
      </c>
    </row>
    <row r="43" spans="1:2">
      <c r="A43">
        <v>4576</v>
      </c>
      <c r="B43" t="s">
        <v>137</v>
      </c>
    </row>
    <row r="44" spans="1:2">
      <c r="A44">
        <v>4583</v>
      </c>
      <c r="B44" t="s">
        <v>138</v>
      </c>
    </row>
    <row r="45" spans="1:2">
      <c r="A45">
        <v>5288</v>
      </c>
      <c r="B45" t="s">
        <v>139</v>
      </c>
    </row>
    <row r="46" spans="1:2">
      <c r="A46">
        <v>6606</v>
      </c>
      <c r="B46" t="s">
        <v>140</v>
      </c>
    </row>
    <row r="47" spans="1:2">
      <c r="A47">
        <v>8222</v>
      </c>
      <c r="B47" t="s">
        <v>141</v>
      </c>
    </row>
    <row r="48" spans="1:2">
      <c r="A48">
        <v>8374</v>
      </c>
      <c r="B48" t="s">
        <v>142</v>
      </c>
    </row>
    <row r="49" spans="1:2">
      <c r="A49">
        <v>8996</v>
      </c>
      <c r="B49" t="s">
        <v>143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AD47-E32B-4F59-B6D1-6DDD6DB58371}">
  <dimension ref="A1:B16"/>
  <sheetViews>
    <sheetView workbookViewId="0">
      <selection activeCell="I13" sqref="I13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1603</v>
      </c>
      <c r="B2" t="s">
        <v>144</v>
      </c>
    </row>
    <row r="3" spans="1:2">
      <c r="A3">
        <v>1604</v>
      </c>
      <c r="B3" t="s">
        <v>145</v>
      </c>
    </row>
    <row r="4" spans="1:2">
      <c r="A4">
        <v>1605</v>
      </c>
      <c r="B4" t="s">
        <v>146</v>
      </c>
    </row>
    <row r="5" spans="1:2">
      <c r="A5">
        <v>1608</v>
      </c>
      <c r="B5" t="s">
        <v>147</v>
      </c>
    </row>
    <row r="6" spans="1:2">
      <c r="A6">
        <v>1609</v>
      </c>
      <c r="B6" t="s">
        <v>158</v>
      </c>
    </row>
    <row r="7" spans="1:2">
      <c r="A7">
        <v>1611</v>
      </c>
      <c r="B7" t="s">
        <v>148</v>
      </c>
    </row>
    <row r="8" spans="1:2">
      <c r="A8">
        <v>1612</v>
      </c>
      <c r="B8" t="s">
        <v>149</v>
      </c>
    </row>
    <row r="9" spans="1:2">
      <c r="A9">
        <v>1614</v>
      </c>
      <c r="B9" t="s">
        <v>150</v>
      </c>
    </row>
    <row r="10" spans="1:2">
      <c r="A10">
        <v>1615</v>
      </c>
      <c r="B10" t="s">
        <v>151</v>
      </c>
    </row>
    <row r="11" spans="1:2">
      <c r="A11">
        <v>1616</v>
      </c>
      <c r="B11" t="s">
        <v>152</v>
      </c>
    </row>
    <row r="12" spans="1:2">
      <c r="A12">
        <v>1617</v>
      </c>
      <c r="B12" t="s">
        <v>153</v>
      </c>
    </row>
    <row r="13" spans="1:2">
      <c r="A13">
        <v>1618</v>
      </c>
      <c r="B13" t="s">
        <v>154</v>
      </c>
    </row>
    <row r="14" spans="1:2">
      <c r="A14">
        <v>1626</v>
      </c>
      <c r="B14" t="s">
        <v>155</v>
      </c>
    </row>
    <row r="15" spans="1:2">
      <c r="A15">
        <v>4930</v>
      </c>
      <c r="B15" t="s">
        <v>156</v>
      </c>
    </row>
    <row r="16" spans="1:2">
      <c r="A16">
        <v>5283</v>
      </c>
      <c r="B16" t="s">
        <v>157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0909-6DC8-4041-A711-BDF8615FCF06}">
  <dimension ref="A1:B39"/>
  <sheetViews>
    <sheetView workbookViewId="0">
      <selection activeCell="G31" sqref="G31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1701</v>
      </c>
      <c r="B2" t="s">
        <v>159</v>
      </c>
    </row>
    <row r="3" spans="1:2">
      <c r="A3">
        <v>1707</v>
      </c>
      <c r="B3" t="s">
        <v>160</v>
      </c>
    </row>
    <row r="4" spans="1:2">
      <c r="A4">
        <v>1720</v>
      </c>
      <c r="B4" t="s">
        <v>161</v>
      </c>
    </row>
    <row r="5" spans="1:2">
      <c r="A5">
        <v>1731</v>
      </c>
      <c r="B5" t="s">
        <v>162</v>
      </c>
    </row>
    <row r="6" spans="1:2">
      <c r="A6">
        <v>1733</v>
      </c>
      <c r="B6" t="s">
        <v>163</v>
      </c>
    </row>
    <row r="7" spans="1:2">
      <c r="A7">
        <v>1734</v>
      </c>
      <c r="B7" t="s">
        <v>164</v>
      </c>
    </row>
    <row r="8" spans="1:2">
      <c r="A8">
        <v>1752</v>
      </c>
      <c r="B8" t="s">
        <v>165</v>
      </c>
    </row>
    <row r="9" spans="1:2">
      <c r="A9">
        <v>1760</v>
      </c>
      <c r="B9" t="s">
        <v>166</v>
      </c>
    </row>
    <row r="10" spans="1:2">
      <c r="A10">
        <v>1762</v>
      </c>
      <c r="B10" t="s">
        <v>167</v>
      </c>
    </row>
    <row r="11" spans="1:2">
      <c r="A11">
        <v>1783</v>
      </c>
      <c r="B11" t="s">
        <v>168</v>
      </c>
    </row>
    <row r="12" spans="1:2">
      <c r="A12">
        <v>1786</v>
      </c>
      <c r="B12" t="s">
        <v>169</v>
      </c>
    </row>
    <row r="13" spans="1:2">
      <c r="A13">
        <v>1789</v>
      </c>
      <c r="B13" t="s">
        <v>170</v>
      </c>
    </row>
    <row r="14" spans="1:2">
      <c r="A14">
        <v>1795</v>
      </c>
      <c r="B14" t="s">
        <v>171</v>
      </c>
    </row>
    <row r="15" spans="1:2">
      <c r="A15">
        <v>3164</v>
      </c>
      <c r="B15" t="s">
        <v>172</v>
      </c>
    </row>
    <row r="16" spans="1:2">
      <c r="A16">
        <v>3705</v>
      </c>
      <c r="B16" t="s">
        <v>173</v>
      </c>
    </row>
    <row r="17" spans="1:2">
      <c r="A17">
        <v>4104</v>
      </c>
      <c r="B17" t="s">
        <v>174</v>
      </c>
    </row>
    <row r="18" spans="1:2">
      <c r="A18">
        <v>4106</v>
      </c>
      <c r="B18" t="s">
        <v>175</v>
      </c>
    </row>
    <row r="19" spans="1:2">
      <c r="A19">
        <v>4108</v>
      </c>
      <c r="B19" t="s">
        <v>176</v>
      </c>
    </row>
    <row r="20" spans="1:2">
      <c r="A20">
        <v>4119</v>
      </c>
      <c r="B20" t="s">
        <v>177</v>
      </c>
    </row>
    <row r="21" spans="1:2">
      <c r="A21">
        <v>4133</v>
      </c>
      <c r="B21" t="s">
        <v>178</v>
      </c>
    </row>
    <row r="22" spans="1:2">
      <c r="A22">
        <v>4137</v>
      </c>
      <c r="B22" t="s">
        <v>179</v>
      </c>
    </row>
    <row r="23" spans="1:2">
      <c r="A23">
        <v>4142</v>
      </c>
      <c r="B23" t="s">
        <v>180</v>
      </c>
    </row>
    <row r="24" spans="1:2">
      <c r="A24">
        <v>4148</v>
      </c>
      <c r="B24" t="s">
        <v>181</v>
      </c>
    </row>
    <row r="25" spans="1:2">
      <c r="A25">
        <v>4155</v>
      </c>
      <c r="B25" t="s">
        <v>182</v>
      </c>
    </row>
    <row r="26" spans="1:2">
      <c r="A26">
        <v>4164</v>
      </c>
      <c r="B26" t="s">
        <v>183</v>
      </c>
    </row>
    <row r="27" spans="1:2">
      <c r="A27">
        <v>4190</v>
      </c>
      <c r="B27" t="s">
        <v>184</v>
      </c>
    </row>
    <row r="28" spans="1:2">
      <c r="A28">
        <v>4737</v>
      </c>
      <c r="B28" t="s">
        <v>185</v>
      </c>
    </row>
    <row r="29" spans="1:2">
      <c r="A29">
        <v>4746</v>
      </c>
      <c r="B29" t="s">
        <v>186</v>
      </c>
    </row>
    <row r="30" spans="1:2">
      <c r="A30">
        <v>6431</v>
      </c>
      <c r="B30" t="s">
        <v>187</v>
      </c>
    </row>
    <row r="31" spans="1:2">
      <c r="A31">
        <v>6491</v>
      </c>
      <c r="B31" t="s">
        <v>188</v>
      </c>
    </row>
    <row r="32" spans="1:2">
      <c r="A32">
        <v>6541</v>
      </c>
      <c r="B32" t="s">
        <v>189</v>
      </c>
    </row>
    <row r="33" spans="1:2">
      <c r="A33">
        <v>6550</v>
      </c>
      <c r="B33" t="s">
        <v>190</v>
      </c>
    </row>
    <row r="34" spans="1:2">
      <c r="A34">
        <v>6598</v>
      </c>
      <c r="B34" t="s">
        <v>191</v>
      </c>
    </row>
    <row r="35" spans="1:2">
      <c r="A35">
        <v>6657</v>
      </c>
      <c r="B35" t="s">
        <v>192</v>
      </c>
    </row>
    <row r="36" spans="1:2">
      <c r="A36">
        <v>6666</v>
      </c>
      <c r="B36" t="s">
        <v>193</v>
      </c>
    </row>
    <row r="37" spans="1:2">
      <c r="A37">
        <v>6782</v>
      </c>
      <c r="B37" t="s">
        <v>194</v>
      </c>
    </row>
    <row r="38" spans="1:2">
      <c r="A38">
        <v>6796</v>
      </c>
      <c r="B38" t="s">
        <v>195</v>
      </c>
    </row>
    <row r="39" spans="1:2">
      <c r="A39">
        <v>6861</v>
      </c>
      <c r="B39" t="s">
        <v>196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BE7C-3A7D-42DF-A4FA-58DA5FA02900}">
  <dimension ref="A1:B29"/>
  <sheetViews>
    <sheetView workbookViewId="0">
      <selection activeCell="G27" sqref="G27:G28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1708</v>
      </c>
      <c r="B2" t="s">
        <v>197</v>
      </c>
    </row>
    <row r="3" spans="1:2">
      <c r="A3">
        <v>1709</v>
      </c>
      <c r="B3" t="s">
        <v>198</v>
      </c>
    </row>
    <row r="4" spans="1:2">
      <c r="A4">
        <v>1710</v>
      </c>
      <c r="B4" t="s">
        <v>199</v>
      </c>
    </row>
    <row r="5" spans="1:2">
      <c r="A5">
        <v>1711</v>
      </c>
      <c r="B5" t="s">
        <v>200</v>
      </c>
    </row>
    <row r="6" spans="1:2">
      <c r="A6">
        <v>1712</v>
      </c>
      <c r="B6" t="s">
        <v>201</v>
      </c>
    </row>
    <row r="7" spans="1:2">
      <c r="A7">
        <v>1713</v>
      </c>
      <c r="B7" t="s">
        <v>202</v>
      </c>
    </row>
    <row r="8" spans="1:2">
      <c r="A8">
        <v>1714</v>
      </c>
      <c r="B8" t="s">
        <v>203</v>
      </c>
    </row>
    <row r="9" spans="1:2">
      <c r="A9">
        <v>1717</v>
      </c>
      <c r="B9" t="s">
        <v>204</v>
      </c>
    </row>
    <row r="10" spans="1:2">
      <c r="A10">
        <v>1718</v>
      </c>
      <c r="B10" t="s">
        <v>205</v>
      </c>
    </row>
    <row r="11" spans="1:2">
      <c r="A11">
        <v>1721</v>
      </c>
      <c r="B11" t="s">
        <v>206</v>
      </c>
    </row>
    <row r="12" spans="1:2">
      <c r="A12">
        <v>1722</v>
      </c>
      <c r="B12" t="s">
        <v>207</v>
      </c>
    </row>
    <row r="13" spans="1:2">
      <c r="A13">
        <v>1723</v>
      </c>
      <c r="B13" t="s">
        <v>208</v>
      </c>
    </row>
    <row r="14" spans="1:2">
      <c r="A14">
        <v>1725</v>
      </c>
      <c r="B14" t="s">
        <v>209</v>
      </c>
    </row>
    <row r="15" spans="1:2">
      <c r="A15">
        <v>1726</v>
      </c>
      <c r="B15" t="s">
        <v>210</v>
      </c>
    </row>
    <row r="16" spans="1:2">
      <c r="A16">
        <v>1727</v>
      </c>
      <c r="B16" t="s">
        <v>211</v>
      </c>
    </row>
    <row r="17" spans="1:2">
      <c r="A17">
        <v>1730</v>
      </c>
      <c r="B17" t="s">
        <v>212</v>
      </c>
    </row>
    <row r="18" spans="1:2">
      <c r="A18">
        <v>1732</v>
      </c>
      <c r="B18" t="s">
        <v>213</v>
      </c>
    </row>
    <row r="19" spans="1:2">
      <c r="A19">
        <v>1735</v>
      </c>
      <c r="B19" t="s">
        <v>214</v>
      </c>
    </row>
    <row r="20" spans="1:2">
      <c r="A20">
        <v>1773</v>
      </c>
      <c r="B20" t="s">
        <v>215</v>
      </c>
    </row>
    <row r="21" spans="1:2">
      <c r="A21">
        <v>1776</v>
      </c>
      <c r="B21" t="s">
        <v>216</v>
      </c>
    </row>
    <row r="22" spans="1:2">
      <c r="A22">
        <v>4720</v>
      </c>
      <c r="B22" t="s">
        <v>217</v>
      </c>
    </row>
    <row r="23" spans="1:2">
      <c r="A23">
        <v>4722</v>
      </c>
      <c r="B23" t="s">
        <v>218</v>
      </c>
    </row>
    <row r="24" spans="1:2">
      <c r="A24">
        <v>4739</v>
      </c>
      <c r="B24" t="s">
        <v>219</v>
      </c>
    </row>
    <row r="25" spans="1:2">
      <c r="A25">
        <v>4755</v>
      </c>
      <c r="B25" t="s">
        <v>220</v>
      </c>
    </row>
    <row r="26" spans="1:2">
      <c r="A26">
        <v>4763</v>
      </c>
      <c r="B26" t="s">
        <v>221</v>
      </c>
    </row>
    <row r="27" spans="1:2">
      <c r="A27">
        <v>4764</v>
      </c>
      <c r="B27" t="s">
        <v>222</v>
      </c>
    </row>
    <row r="28" spans="1:2">
      <c r="A28">
        <v>4766</v>
      </c>
      <c r="B28" t="s">
        <v>223</v>
      </c>
    </row>
    <row r="29" spans="1:2">
      <c r="A29">
        <v>4770</v>
      </c>
      <c r="B29" t="s">
        <v>224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7C0F-5491-461C-ADAD-5218E7208237}">
  <dimension ref="A1:B6"/>
  <sheetViews>
    <sheetView workbookViewId="0">
      <selection sqref="A1:B6"/>
    </sheetView>
  </sheetViews>
  <sheetFormatPr defaultRowHeight="16.5"/>
  <sheetData>
    <row r="1" spans="1:2">
      <c r="A1" t="s">
        <v>0</v>
      </c>
      <c r="B1" t="s">
        <v>1</v>
      </c>
    </row>
    <row r="2" spans="1:2">
      <c r="A2">
        <v>1802</v>
      </c>
      <c r="B2" t="s">
        <v>225</v>
      </c>
    </row>
    <row r="3" spans="1:2">
      <c r="A3">
        <v>1806</v>
      </c>
      <c r="B3" t="s">
        <v>226</v>
      </c>
    </row>
    <row r="4" spans="1:2">
      <c r="A4">
        <v>1809</v>
      </c>
      <c r="B4" t="s">
        <v>227</v>
      </c>
    </row>
    <row r="5" spans="1:2">
      <c r="A5">
        <v>1810</v>
      </c>
      <c r="B5" t="s">
        <v>228</v>
      </c>
    </row>
    <row r="6" spans="1:2">
      <c r="A6">
        <v>1817</v>
      </c>
      <c r="B6" t="s">
        <v>229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水泥工業</vt:lpstr>
      <vt:lpstr>食品工業</vt:lpstr>
      <vt:lpstr>塑膠工業</vt:lpstr>
      <vt:lpstr>紡織纖維</vt:lpstr>
      <vt:lpstr>電機機械</vt:lpstr>
      <vt:lpstr>電器電纜</vt:lpstr>
      <vt:lpstr>生技醫療業</vt:lpstr>
      <vt:lpstr>化學工業</vt:lpstr>
      <vt:lpstr>玻璃陶瓷</vt:lpstr>
      <vt:lpstr>造紙工業</vt:lpstr>
      <vt:lpstr>鋼鐵工業</vt:lpstr>
      <vt:lpstr>橡膠工業</vt:lpstr>
      <vt:lpstr>汽車工業</vt:lpstr>
      <vt:lpstr>電腦及周邊設備業</vt:lpstr>
      <vt:lpstr>半導體業</vt:lpstr>
      <vt:lpstr>電子零組件業</vt:lpstr>
      <vt:lpstr>其他電子業</vt:lpstr>
      <vt:lpstr>通信網路業</vt:lpstr>
      <vt:lpstr>資訊服務業</vt:lpstr>
      <vt:lpstr>建材營造業</vt:lpstr>
      <vt:lpstr>航運業</vt:lpstr>
      <vt:lpstr>觀光餐旅</vt:lpstr>
      <vt:lpstr>銀行業</vt:lpstr>
      <vt:lpstr>保險業</vt:lpstr>
      <vt:lpstr>金控業</vt:lpstr>
      <vt:lpstr>貿易百貨業</vt:lpstr>
      <vt:lpstr>光電業</vt:lpstr>
      <vt:lpstr>電子通路業</vt:lpstr>
      <vt:lpstr>數位雲端</vt:lpstr>
      <vt:lpstr>證券業</vt:lpstr>
      <vt:lpstr>綠能環保</vt:lpstr>
      <vt:lpstr>其他業</vt:lpstr>
      <vt:lpstr>運動休閒</vt:lpstr>
      <vt:lpstr>油電燃氣業</vt:lpstr>
      <vt:lpstr>居家生活</vt:lpstr>
      <vt:lpstr>ETF</vt:lpstr>
      <vt:lpstr>不動產投資信託證券</vt:lpstr>
      <vt:lpstr>資產基礎證券</vt:lpstr>
      <vt:lpstr>ETN</vt:lpstr>
      <vt:lpstr>存託憑證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sakky0i</dc:creator>
  <cp:lastModifiedBy>sakky0i</cp:lastModifiedBy>
  <dcterms:created xsi:type="dcterms:W3CDTF">2023-07-18T02:54:16Z</dcterms:created>
  <dcterms:modified xsi:type="dcterms:W3CDTF">2023-07-18T13:55:18Z</dcterms:modified>
</cp:coreProperties>
</file>