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teduvn-my.sharepoint.com/personal/anh_nth176679_sis_hust_edu_vn/Documents/Documents/Study/School/Term 9/Project management/"/>
    </mc:Choice>
  </mc:AlternateContent>
  <xr:revisionPtr revIDLastSave="0" documentId="8_{B84BDC8F-7011-4A95-A2A1-E1FCFDB8975E}" xr6:coauthVersionLast="47" xr6:coauthVersionMax="47" xr10:uidLastSave="{00000000-0000-0000-0000-000000000000}"/>
  <bookViews>
    <workbookView minimized="1" xWindow="1152" yWindow="1152" windowWidth="17280" windowHeight="8964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28" i="1"/>
  <c r="D27" i="1"/>
  <c r="D25" i="1"/>
  <c r="D23" i="1"/>
  <c r="D22" i="1"/>
  <c r="D20" i="1"/>
  <c r="D19" i="1"/>
  <c r="D18" i="1"/>
  <c r="D16" i="1"/>
  <c r="D13" i="1"/>
  <c r="D12" i="1"/>
  <c r="D11" i="1"/>
  <c r="D9" i="1"/>
  <c r="D7" i="1" s="1"/>
  <c r="D8" i="1"/>
  <c r="D24" i="1"/>
  <c r="G24" i="1"/>
  <c r="G21" i="1"/>
  <c r="G17" i="1"/>
  <c r="G14" i="1" s="1"/>
  <c r="D15" i="1"/>
  <c r="G15" i="1"/>
  <c r="G10" i="1"/>
  <c r="G7" i="1"/>
  <c r="G6" i="1" s="1"/>
  <c r="C26" i="1"/>
  <c r="C24" i="1"/>
  <c r="C7" i="1"/>
  <c r="C21" i="1"/>
  <c r="C17" i="1"/>
  <c r="C15" i="1"/>
  <c r="C10" i="1"/>
  <c r="C6" i="1"/>
  <c r="G26" i="1"/>
  <c r="D26" i="1" l="1"/>
  <c r="D21" i="1"/>
  <c r="D17" i="1"/>
  <c r="D14" i="1"/>
  <c r="D6" i="1"/>
  <c r="C14" i="1"/>
  <c r="C5" i="1" s="1"/>
  <c r="G5" i="1"/>
  <c r="D5" i="1" l="1"/>
</calcChain>
</file>

<file path=xl/sharedStrings.xml><?xml version="1.0" encoding="utf-8"?>
<sst xmlns="http://schemas.openxmlformats.org/spreadsheetml/2006/main" count="64" uniqueCount="46">
  <si>
    <t>Estimation plan - jellimix</t>
  </si>
  <si>
    <t>WBS</t>
  </si>
  <si>
    <t>Name</t>
  </si>
  <si>
    <t>Effort (hour)</t>
  </si>
  <si>
    <t>Duration (day)</t>
  </si>
  <si>
    <t>Productivity</t>
  </si>
  <si>
    <t>Availability (hour/day)</t>
  </si>
  <si>
    <t>Cost</t>
  </si>
  <si>
    <t>JellimixProject</t>
  </si>
  <si>
    <t>*****</t>
  </si>
  <si>
    <t>**********</t>
  </si>
  <si>
    <t>Planning</t>
  </si>
  <si>
    <t>Research</t>
  </si>
  <si>
    <t>1.1.1</t>
  </si>
  <si>
    <t>VueJS</t>
  </si>
  <si>
    <t>1.1.2</t>
  </si>
  <si>
    <t>Jellyfin</t>
  </si>
  <si>
    <t>Feasibility</t>
  </si>
  <si>
    <t>1.2.1</t>
  </si>
  <si>
    <t>Use case</t>
  </si>
  <si>
    <t>1.2.2</t>
  </si>
  <si>
    <t>Feature planning</t>
  </si>
  <si>
    <t>1.2.3</t>
  </si>
  <si>
    <t>Risk analysis</t>
  </si>
  <si>
    <t>Development</t>
  </si>
  <si>
    <t>Back-end</t>
  </si>
  <si>
    <t>2.1.1</t>
  </si>
  <si>
    <t>Server</t>
  </si>
  <si>
    <t>Front-end</t>
  </si>
  <si>
    <t>2.2.1</t>
  </si>
  <si>
    <t>Static ressource</t>
  </si>
  <si>
    <t>2.2.2</t>
  </si>
  <si>
    <t>Behaviour</t>
  </si>
  <si>
    <t>2.2.3</t>
  </si>
  <si>
    <t>Implement VueJS</t>
  </si>
  <si>
    <t>Database</t>
  </si>
  <si>
    <t>2.3.1</t>
  </si>
  <si>
    <t>ER diagram</t>
  </si>
  <si>
    <t>2.3.2</t>
  </si>
  <si>
    <t>Prepare Jellyfin</t>
  </si>
  <si>
    <t xml:space="preserve">Testing </t>
  </si>
  <si>
    <t>2.4.1</t>
  </si>
  <si>
    <t>Unit test</t>
  </si>
  <si>
    <t>Integration &amp; Deployment</t>
  </si>
  <si>
    <t>Integration Testing</t>
  </si>
  <si>
    <t>Dockerize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</si>
</sst>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[$₫-42A]_-;\-* #,##0\ [$₫-42A]_-;_-* &quot;-&quot;\ [$₫-42A]_-;_-@_-"/>
    <numFmt numFmtId="165" formatCode="_-* #,##0\ [$₫-42A]_-;\-* #,##0\ [$₫-42A]_-;_-* &quot;-&quot;??\ [$₫-42A]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9" fontId="0" fillId="0" borderId="0" xfId="1" applyFon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2" fillId="0" borderId="0" xfId="0" applyNumberFormat="1" applyFont="1" applyAlignment="1">
      <alignment vertical="center"/>
    </xf>
    <xf numFmtId="2" fontId="0" fillId="0" borderId="0" xfId="0" applyNumberForma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4" workbookViewId="0">
      <selection activeCell="D10" sqref="D10"/>
    </sheetView>
  </sheetViews>
  <sheetFormatPr defaultColWidth="8.85546875" defaultRowHeight="14.45"/>
  <cols>
    <col min="1" max="1" width="9.140625" style="3" customWidth="1"/>
    <col min="2" max="2" width="26.5703125" style="2" customWidth="1"/>
    <col min="3" max="3" width="12.28515625" style="2" customWidth="1"/>
    <col min="4" max="4" width="14" style="2" customWidth="1"/>
    <col min="5" max="5" width="11.5703125" style="2" bestFit="1" customWidth="1"/>
    <col min="6" max="6" width="20.7109375" style="2" customWidth="1"/>
    <col min="7" max="7" width="15" style="2" customWidth="1"/>
    <col min="8" max="8" width="12.140625" style="2" customWidth="1"/>
    <col min="9" max="16384" width="8.85546875" style="2"/>
  </cols>
  <sheetData>
    <row r="1" spans="1:7">
      <c r="A1" s="1" t="s">
        <v>0</v>
      </c>
    </row>
    <row r="4" spans="1:7">
      <c r="A4" s="3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s="5" customFormat="1">
      <c r="A5" s="4"/>
      <c r="B5" s="5" t="s">
        <v>8</v>
      </c>
      <c r="C5" s="5">
        <f>SUM(C6,C14,C26)</f>
        <v>264</v>
      </c>
      <c r="D5" s="10">
        <f t="shared" ref="D5:I5" si="0">SUM(D6,D14,D26)</f>
        <v>291.7980174525951</v>
      </c>
      <c r="E5" s="5" t="s">
        <v>9</v>
      </c>
      <c r="F5" s="5" t="s">
        <v>10</v>
      </c>
      <c r="G5" s="6">
        <f t="shared" si="0"/>
        <v>2000000</v>
      </c>
    </row>
    <row r="6" spans="1:7" s="5" customFormat="1">
      <c r="A6" s="4">
        <v>1</v>
      </c>
      <c r="B6" s="5" t="s">
        <v>11</v>
      </c>
      <c r="C6" s="5">
        <f>SUM(C7,C10)</f>
        <v>69</v>
      </c>
      <c r="D6" s="10">
        <f t="shared" ref="D6:I6" si="1">SUM(D7,D10)</f>
        <v>89.011437908496731</v>
      </c>
      <c r="E6" s="5" t="s">
        <v>9</v>
      </c>
      <c r="F6" s="5" t="s">
        <v>10</v>
      </c>
      <c r="G6" s="6">
        <f t="shared" si="1"/>
        <v>105000</v>
      </c>
    </row>
    <row r="7" spans="1:7" s="5" customFormat="1">
      <c r="A7" s="4">
        <v>1.1000000000000001</v>
      </c>
      <c r="B7" s="5" t="s">
        <v>12</v>
      </c>
      <c r="C7" s="5">
        <f>SUM(C8:C9)</f>
        <v>55</v>
      </c>
      <c r="D7" s="10">
        <f t="shared" ref="D7:I7" si="2">SUM(D8:D9)</f>
        <v>74.305555555555557</v>
      </c>
      <c r="E7" s="5" t="s">
        <v>9</v>
      </c>
      <c r="F7" s="5" t="s">
        <v>10</v>
      </c>
      <c r="G7" s="6">
        <f t="shared" si="2"/>
        <v>60000</v>
      </c>
    </row>
    <row r="8" spans="1:7">
      <c r="A8" s="3" t="s">
        <v>13</v>
      </c>
      <c r="B8" s="2" t="s">
        <v>14</v>
      </c>
      <c r="C8" s="2">
        <v>30</v>
      </c>
      <c r="D8" s="11">
        <f>C8/E8/F8</f>
        <v>18.75</v>
      </c>
      <c r="E8" s="7">
        <v>0.8</v>
      </c>
      <c r="F8" s="2">
        <v>2</v>
      </c>
      <c r="G8" s="8">
        <v>50000</v>
      </c>
    </row>
    <row r="9" spans="1:7">
      <c r="A9" s="3" t="s">
        <v>15</v>
      </c>
      <c r="B9" s="2" t="s">
        <v>16</v>
      </c>
      <c r="C9" s="2">
        <v>25</v>
      </c>
      <c r="D9" s="11">
        <f>C9/E9/F9</f>
        <v>55.555555555555557</v>
      </c>
      <c r="E9" s="7">
        <v>0.9</v>
      </c>
      <c r="F9" s="2">
        <v>0.5</v>
      </c>
      <c r="G9" s="8">
        <v>10000</v>
      </c>
    </row>
    <row r="10" spans="1:7" s="5" customFormat="1">
      <c r="A10" s="4">
        <v>1.2</v>
      </c>
      <c r="B10" s="5" t="s">
        <v>17</v>
      </c>
      <c r="C10" s="5">
        <f>SUM(C11:C13)</f>
        <v>14</v>
      </c>
      <c r="D10" s="10">
        <f t="shared" ref="D10:I10" si="3">SUM(D11:D13)</f>
        <v>14.705882352941176</v>
      </c>
      <c r="E10" s="5" t="s">
        <v>9</v>
      </c>
      <c r="F10" s="5" t="s">
        <v>10</v>
      </c>
      <c r="G10" s="6">
        <f t="shared" si="3"/>
        <v>45000</v>
      </c>
    </row>
    <row r="11" spans="1:7">
      <c r="A11" s="3" t="s">
        <v>18</v>
      </c>
      <c r="B11" s="2" t="s">
        <v>19</v>
      </c>
      <c r="C11" s="2">
        <v>4</v>
      </c>
      <c r="D11" s="11">
        <f>C11/E11/F11</f>
        <v>4.7058823529411766</v>
      </c>
      <c r="E11" s="7">
        <v>0.85</v>
      </c>
      <c r="F11" s="2">
        <v>1</v>
      </c>
      <c r="G11" s="8">
        <v>20000</v>
      </c>
    </row>
    <row r="12" spans="1:7">
      <c r="A12" s="3" t="s">
        <v>20</v>
      </c>
      <c r="B12" s="2" t="s">
        <v>21</v>
      </c>
      <c r="C12" s="2">
        <v>5</v>
      </c>
      <c r="D12" s="11">
        <f>C12/E12/F12</f>
        <v>5.5555555555555554</v>
      </c>
      <c r="E12" s="7">
        <v>0.9</v>
      </c>
      <c r="F12" s="2">
        <v>1</v>
      </c>
      <c r="G12" s="8">
        <v>15000</v>
      </c>
    </row>
    <row r="13" spans="1:7">
      <c r="A13" s="3" t="s">
        <v>22</v>
      </c>
      <c r="B13" s="2" t="s">
        <v>23</v>
      </c>
      <c r="C13" s="2">
        <v>5</v>
      </c>
      <c r="D13" s="11">
        <f>C13/E13/F13</f>
        <v>4.4444444444444446</v>
      </c>
      <c r="E13" s="7">
        <v>0.75</v>
      </c>
      <c r="F13" s="2">
        <v>1.5</v>
      </c>
      <c r="G13" s="8">
        <v>10000</v>
      </c>
    </row>
    <row r="14" spans="1:7" s="5" customFormat="1">
      <c r="A14" s="4">
        <v>2</v>
      </c>
      <c r="B14" s="5" t="s">
        <v>24</v>
      </c>
      <c r="C14" s="5">
        <f>SUM(C15,C17,C21,C24)</f>
        <v>155</v>
      </c>
      <c r="D14" s="10">
        <f t="shared" ref="D14:I14" si="4">SUM(D15,D17,D21,D24)</f>
        <v>151.11991287743169</v>
      </c>
      <c r="E14" s="5" t="s">
        <v>9</v>
      </c>
      <c r="F14" s="5" t="s">
        <v>10</v>
      </c>
      <c r="G14" s="6">
        <f t="shared" si="4"/>
        <v>1245000</v>
      </c>
    </row>
    <row r="15" spans="1:7" s="5" customFormat="1">
      <c r="A15" s="4">
        <v>2.1</v>
      </c>
      <c r="B15" s="5" t="s">
        <v>25</v>
      </c>
      <c r="C15" s="5">
        <f>SUM(C16)</f>
        <v>20</v>
      </c>
      <c r="D15" s="10">
        <f t="shared" ref="D15:I15" si="5">SUM(D16)</f>
        <v>40</v>
      </c>
      <c r="E15" s="5" t="s">
        <v>9</v>
      </c>
      <c r="F15" s="5" t="s">
        <v>10</v>
      </c>
      <c r="G15" s="6">
        <f t="shared" si="5"/>
        <v>450000</v>
      </c>
    </row>
    <row r="16" spans="1:7">
      <c r="A16" s="3" t="s">
        <v>26</v>
      </c>
      <c r="B16" s="2" t="s">
        <v>27</v>
      </c>
      <c r="C16" s="2">
        <v>20</v>
      </c>
      <c r="D16" s="11">
        <f>C16/E16/F16</f>
        <v>40</v>
      </c>
      <c r="E16" s="7">
        <v>1</v>
      </c>
      <c r="F16" s="2">
        <v>0.5</v>
      </c>
      <c r="G16" s="8">
        <v>450000</v>
      </c>
    </row>
    <row r="17" spans="1:7" s="5" customFormat="1">
      <c r="A17" s="4">
        <v>2.2000000000000002</v>
      </c>
      <c r="B17" s="5" t="s">
        <v>28</v>
      </c>
      <c r="C17" s="5">
        <f>SUM(C18:C20)</f>
        <v>107</v>
      </c>
      <c r="D17" s="10">
        <f t="shared" ref="D17:I17" si="6">SUM(D18:D20)</f>
        <v>86.989795918367349</v>
      </c>
      <c r="E17" s="5" t="s">
        <v>9</v>
      </c>
      <c r="F17" s="5" t="s">
        <v>10</v>
      </c>
      <c r="G17" s="6">
        <f t="shared" si="6"/>
        <v>385000</v>
      </c>
    </row>
    <row r="18" spans="1:7">
      <c r="A18" s="3" t="s">
        <v>29</v>
      </c>
      <c r="B18" s="2" t="s">
        <v>30</v>
      </c>
      <c r="C18" s="2">
        <v>2</v>
      </c>
      <c r="D18" s="11">
        <f>C18/E18/F18</f>
        <v>2.5</v>
      </c>
      <c r="E18" s="7">
        <v>0.8</v>
      </c>
      <c r="F18" s="2">
        <v>1</v>
      </c>
      <c r="G18" s="8">
        <v>50000</v>
      </c>
    </row>
    <row r="19" spans="1:7">
      <c r="A19" s="3" t="s">
        <v>31</v>
      </c>
      <c r="B19" s="2" t="s">
        <v>32</v>
      </c>
      <c r="C19" s="2">
        <v>60</v>
      </c>
      <c r="D19" s="11">
        <f>C19/E19/F19</f>
        <v>24.489795918367349</v>
      </c>
      <c r="E19" s="7">
        <v>0.7</v>
      </c>
      <c r="F19" s="2">
        <v>3.5</v>
      </c>
      <c r="G19" s="8">
        <v>135000</v>
      </c>
    </row>
    <row r="20" spans="1:7">
      <c r="A20" s="3" t="s">
        <v>33</v>
      </c>
      <c r="B20" s="2" t="s">
        <v>34</v>
      </c>
      <c r="C20" s="2">
        <v>45</v>
      </c>
      <c r="D20" s="11">
        <f>C20/E20/F20</f>
        <v>60</v>
      </c>
      <c r="E20" s="7">
        <v>0.75</v>
      </c>
      <c r="F20" s="2">
        <v>1</v>
      </c>
      <c r="G20" s="8">
        <v>200000</v>
      </c>
    </row>
    <row r="21" spans="1:7" s="5" customFormat="1">
      <c r="A21" s="4">
        <v>2.2999999999999998</v>
      </c>
      <c r="B21" s="5" t="s">
        <v>35</v>
      </c>
      <c r="C21" s="5">
        <f>SUM(C22:C23)</f>
        <v>13</v>
      </c>
      <c r="D21" s="10">
        <f t="shared" ref="D21:I21" si="7">SUM(D22:D23)</f>
        <v>5.3801169590643276</v>
      </c>
      <c r="E21" s="5" t="s">
        <v>9</v>
      </c>
      <c r="F21" s="5" t="s">
        <v>10</v>
      </c>
      <c r="G21" s="6">
        <f t="shared" si="7"/>
        <v>210000</v>
      </c>
    </row>
    <row r="22" spans="1:7">
      <c r="A22" s="3" t="s">
        <v>36</v>
      </c>
      <c r="B22" s="2" t="s">
        <v>37</v>
      </c>
      <c r="C22" s="2">
        <v>3</v>
      </c>
      <c r="D22" s="11">
        <f>C22/E22/F22</f>
        <v>3.1578947368421053</v>
      </c>
      <c r="E22" s="7">
        <v>0.95</v>
      </c>
      <c r="F22" s="2">
        <v>1</v>
      </c>
      <c r="G22" s="8">
        <v>10000</v>
      </c>
    </row>
    <row r="23" spans="1:7">
      <c r="A23" s="3" t="s">
        <v>38</v>
      </c>
      <c r="B23" s="2" t="s">
        <v>39</v>
      </c>
      <c r="C23" s="2">
        <v>10</v>
      </c>
      <c r="D23" s="11">
        <f>C23/E23/F23</f>
        <v>2.2222222222222223</v>
      </c>
      <c r="E23" s="7">
        <v>0.9</v>
      </c>
      <c r="F23" s="2">
        <v>5</v>
      </c>
      <c r="G23" s="8">
        <v>200000</v>
      </c>
    </row>
    <row r="24" spans="1:7" s="5" customFormat="1">
      <c r="A24" s="4">
        <v>2.4</v>
      </c>
      <c r="B24" s="5" t="s">
        <v>40</v>
      </c>
      <c r="C24" s="5">
        <f>SUM(C25)</f>
        <v>15</v>
      </c>
      <c r="D24" s="10">
        <f t="shared" ref="D24:I24" si="8">SUM(D25)</f>
        <v>18.75</v>
      </c>
      <c r="E24" s="5" t="s">
        <v>9</v>
      </c>
      <c r="F24" s="5" t="s">
        <v>10</v>
      </c>
      <c r="G24" s="6">
        <f t="shared" si="8"/>
        <v>200000</v>
      </c>
    </row>
    <row r="25" spans="1:7">
      <c r="A25" s="3" t="s">
        <v>41</v>
      </c>
      <c r="B25" s="2" t="s">
        <v>42</v>
      </c>
      <c r="C25" s="2">
        <v>15</v>
      </c>
      <c r="D25" s="11">
        <f>C25/E25/F25</f>
        <v>18.75</v>
      </c>
      <c r="E25" s="7">
        <v>0.8</v>
      </c>
      <c r="F25" s="2">
        <v>1</v>
      </c>
      <c r="G25" s="8">
        <v>200000</v>
      </c>
    </row>
    <row r="26" spans="1:7" s="5" customFormat="1">
      <c r="A26" s="4">
        <v>3</v>
      </c>
      <c r="B26" s="5" t="s">
        <v>43</v>
      </c>
      <c r="C26" s="5">
        <f>SUM(C27:C28)</f>
        <v>40</v>
      </c>
      <c r="D26" s="10">
        <f t="shared" ref="D26:I26" si="9">SUM(D27:D28)</f>
        <v>51.666666666666671</v>
      </c>
      <c r="E26" s="5" t="s">
        <v>9</v>
      </c>
      <c r="F26" s="5" t="s">
        <v>10</v>
      </c>
      <c r="G26" s="6">
        <f t="shared" si="9"/>
        <v>650000</v>
      </c>
    </row>
    <row r="27" spans="1:7">
      <c r="A27" s="3">
        <v>3.1</v>
      </c>
      <c r="B27" s="2" t="s">
        <v>44</v>
      </c>
      <c r="C27" s="2">
        <v>20</v>
      </c>
      <c r="D27" s="11">
        <f>C27/E27/F27</f>
        <v>26.666666666666668</v>
      </c>
      <c r="E27" s="7">
        <v>0.75</v>
      </c>
      <c r="F27" s="2">
        <v>1</v>
      </c>
      <c r="G27" s="9">
        <v>250000</v>
      </c>
    </row>
    <row r="28" spans="1:7">
      <c r="A28" s="3">
        <v>3.2</v>
      </c>
      <c r="B28" s="2" t="s">
        <v>45</v>
      </c>
      <c r="C28" s="2">
        <v>20</v>
      </c>
      <c r="D28" s="11">
        <f>C28/E28/F28</f>
        <v>25</v>
      </c>
      <c r="E28" s="7">
        <v>0.8</v>
      </c>
      <c r="F28" s="2">
        <v>1</v>
      </c>
      <c r="G28" s="9">
        <v>400000</v>
      </c>
    </row>
  </sheetData>
  <pageMargins left="0.7" right="0.7" top="0.75" bottom="0.75" header="0.3" footer="0.3"/>
  <pageSetup orientation="portrait" r:id="rId1"/>
  <ignoredErrors>
    <ignoredError sqref="D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2021-12-18T13:48:38Z</dcterms:created>
  <dcterms:modified xsi:type="dcterms:W3CDTF">2021-12-21T14:11:04Z</dcterms:modified>
  <cp:category/>
  <cp:contentStatus/>
</cp:coreProperties>
</file>