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untu\221027_sm\experimental_Inlet_Profile\"/>
    </mc:Choice>
  </mc:AlternateContent>
  <xr:revisionPtr revIDLastSave="0" documentId="13_ncr:1_{2BB41FBF-F06A-407D-99A7-7390E8506F35}" xr6:coauthVersionLast="47" xr6:coauthVersionMax="47" xr10:uidLastSave="{00000000-0000-0000-0000-000000000000}"/>
  <bookViews>
    <workbookView xWindow="-13515" yWindow="4155" windowWidth="21600" windowHeight="11505" tabRatio="500" xr2:uid="{00000000-000D-0000-FFFF-FFFF00000000}"/>
  </bookViews>
  <sheets>
    <sheet name="流入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2" i="1" l="1"/>
  <c r="E22" i="1"/>
  <c r="J22" i="1" s="1"/>
  <c r="F21" i="1"/>
  <c r="E21" i="1"/>
  <c r="J21" i="1" s="1"/>
  <c r="F20" i="1"/>
  <c r="E20" i="1"/>
  <c r="J20" i="1" s="1"/>
  <c r="F19" i="1"/>
  <c r="E19" i="1"/>
  <c r="G19" i="1" s="1"/>
  <c r="F18" i="1"/>
  <c r="E18" i="1"/>
  <c r="J18" i="1" s="1"/>
  <c r="F17" i="1"/>
  <c r="E17" i="1"/>
  <c r="J17" i="1" s="1"/>
  <c r="F16" i="1"/>
  <c r="E16" i="1"/>
  <c r="J16" i="1" s="1"/>
  <c r="F15" i="1"/>
  <c r="E15" i="1"/>
  <c r="J15" i="1" s="1"/>
  <c r="F14" i="1"/>
  <c r="E14" i="1"/>
  <c r="J14" i="1" s="1"/>
  <c r="F13" i="1"/>
  <c r="E13" i="1"/>
  <c r="J13" i="1" s="1"/>
  <c r="F12" i="1"/>
  <c r="E12" i="1"/>
  <c r="J12" i="1" s="1"/>
  <c r="F11" i="1"/>
  <c r="E11" i="1"/>
  <c r="G11" i="1" s="1"/>
  <c r="F10" i="1"/>
  <c r="E10" i="1"/>
  <c r="J10" i="1" s="1"/>
  <c r="F9" i="1"/>
  <c r="E9" i="1"/>
  <c r="J9" i="1" s="1"/>
  <c r="J8" i="1"/>
  <c r="F8" i="1"/>
  <c r="E8" i="1"/>
  <c r="F7" i="1"/>
  <c r="E7" i="1"/>
  <c r="J7" i="1" s="1"/>
  <c r="F6" i="1"/>
  <c r="E6" i="1"/>
  <c r="J6" i="1" s="1"/>
  <c r="F5" i="1"/>
  <c r="E5" i="1"/>
  <c r="J5" i="1" s="1"/>
  <c r="F4" i="1"/>
  <c r="E4" i="1"/>
  <c r="J4" i="1" s="1"/>
  <c r="F3" i="1"/>
  <c r="E3" i="1"/>
  <c r="J3" i="1" s="1"/>
  <c r="K2" i="1"/>
  <c r="G20" i="1" l="1"/>
  <c r="G7" i="1"/>
  <c r="K7" i="1" s="1"/>
  <c r="G17" i="1"/>
  <c r="K11" i="1"/>
  <c r="G3" i="1"/>
  <c r="K3" i="1" s="1"/>
  <c r="J11" i="1"/>
  <c r="K19" i="1"/>
  <c r="J19" i="1"/>
  <c r="G5" i="1"/>
  <c r="G8" i="1"/>
  <c r="H8" i="1" s="1"/>
  <c r="G14" i="1"/>
  <c r="K14" i="1" s="1"/>
  <c r="G6" i="1"/>
  <c r="G9" i="1"/>
  <c r="K9" i="1" s="1"/>
  <c r="G12" i="1"/>
  <c r="K12" i="1" s="1"/>
  <c r="G15" i="1"/>
  <c r="K15" i="1" s="1"/>
  <c r="G18" i="1"/>
  <c r="H18" i="1" s="1"/>
  <c r="G21" i="1"/>
  <c r="G10" i="1"/>
  <c r="K10" i="1" s="1"/>
  <c r="G4" i="1"/>
  <c r="G13" i="1"/>
  <c r="H13" i="1" s="1"/>
  <c r="G16" i="1"/>
  <c r="K16" i="1" s="1"/>
  <c r="G22" i="1"/>
  <c r="K22" i="1" s="1"/>
  <c r="K8" i="1"/>
  <c r="H14" i="1"/>
  <c r="K20" i="1"/>
  <c r="H20" i="1"/>
  <c r="H6" i="1"/>
  <c r="K6" i="1"/>
  <c r="H9" i="1"/>
  <c r="K5" i="1"/>
  <c r="H5" i="1"/>
  <c r="H17" i="1"/>
  <c r="K17" i="1"/>
  <c r="H21" i="1"/>
  <c r="K21" i="1"/>
  <c r="K4" i="1"/>
  <c r="H4" i="1"/>
  <c r="H10" i="1"/>
  <c r="K13" i="1"/>
  <c r="H3" i="1"/>
  <c r="H7" i="1"/>
  <c r="H11" i="1"/>
  <c r="H19" i="1"/>
  <c r="K18" i="1" l="1"/>
  <c r="H22" i="1"/>
  <c r="H16" i="1"/>
  <c r="H12" i="1"/>
  <c r="H15" i="1"/>
</calcChain>
</file>

<file path=xl/sharedStrings.xml><?xml version="1.0" encoding="utf-8"?>
<sst xmlns="http://schemas.openxmlformats.org/spreadsheetml/2006/main" count="11" uniqueCount="11">
  <si>
    <t>Z</t>
  </si>
  <si>
    <t>U</t>
  </si>
  <si>
    <t>I</t>
  </si>
  <si>
    <t>k</t>
  </si>
  <si>
    <t>eps</t>
  </si>
  <si>
    <t>U1/UH</t>
  </si>
  <si>
    <t>k/UH2</t>
  </si>
  <si>
    <t>Set wind speed</t>
  </si>
  <si>
    <t>m</t>
  </si>
  <si>
    <t>m/s</t>
  </si>
  <si>
    <t>m2/s2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</si>
</sst>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0_ "/>
    <numFmt numFmtId="178" formatCode="0.0000_ "/>
    <numFmt numFmtId="179" formatCode="0.00000_ "/>
  </numFmts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76" fontId="0" fillId="2" borderId="1" xfId="0" applyNumberFormat="1" applyFill="1" applyBorder="1"/>
    <xf numFmtId="177" fontId="0" fillId="0" borderId="0" xfId="0" applyNumberFormat="1"/>
    <xf numFmtId="0" fontId="0" fillId="3" borderId="0" xfId="0" applyFill="1"/>
    <xf numFmtId="177" fontId="0" fillId="3" borderId="0" xfId="0" applyNumberFormat="1" applyFill="1"/>
    <xf numFmtId="178" fontId="0" fillId="0" borderId="0" xfId="0" applyNumberFormat="1"/>
    <xf numFmtId="179" fontId="0" fillId="0" borderId="0" xfId="0" applyNumberFormat="1"/>
    <xf numFmtId="178" fontId="0" fillId="3" borderId="0" xfId="0" applyNumberFormat="1" applyFill="1"/>
    <xf numFmtId="179" fontId="0" fillId="3" borderId="0" xfId="0" applyNumberFormat="1" applyFill="1"/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1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ＭＳ Ｐゴシック"/>
                <a:ea typeface="ＭＳ Ｐゴシック"/>
              </a:defRPr>
            </a:pPr>
            <a:r>
              <a:rPr lang="en-US" sz="11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ＭＳ Ｐゴシック"/>
                <a:ea typeface="ＭＳ Ｐゴシック"/>
              </a:rPr>
              <a:t>U</a:t>
            </a:r>
          </a:p>
        </c:rich>
      </c:tx>
      <c:layout>
        <c:manualLayout>
          <c:xMode val="edge"/>
          <c:yMode val="edge"/>
          <c:x val="0.49135551358419299"/>
          <c:y val="2.338476374156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6938834810402"/>
          <c:y val="0.108727097396336"/>
          <c:w val="0.60845561528403302"/>
          <c:h val="0.71914175506268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流入!$E$1</c:f>
              <c:strCache>
                <c:ptCount val="1"/>
                <c:pt idx="0">
                  <c:v>U</c:v>
                </c:pt>
              </c:strCache>
            </c:strRef>
          </c:tx>
          <c:spPr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dispRSqr val="0"/>
            <c:dispEq val="0"/>
          </c:trendline>
          <c:xVal>
            <c:numRef>
              <c:f>流入!$E$3:$E$21</c:f>
              <c:numCache>
                <c:formatCode>0.000_ </c:formatCode>
                <c:ptCount val="19"/>
                <c:pt idx="0">
                  <c:v>1.4421145419965096</c:v>
                </c:pt>
                <c:pt idx="1">
                  <c:v>1.5</c:v>
                </c:pt>
                <c:pt idx="2">
                  <c:v>1.7004659669980464</c:v>
                </c:pt>
                <c:pt idx="3">
                  <c:v>1.7754512617824652</c:v>
                </c:pt>
                <c:pt idx="4">
                  <c:v>1.8358840843198343</c:v>
                </c:pt>
                <c:pt idx="5">
                  <c:v>1.8867851252713597</c:v>
                </c:pt>
                <c:pt idx="6">
                  <c:v>1.9309208061967582</c:v>
                </c:pt>
                <c:pt idx="7">
                  <c:v>1.9699865192181594</c:v>
                </c:pt>
                <c:pt idx="8">
                  <c:v>2.0051004415470342</c:v>
                </c:pt>
                <c:pt idx="9">
                  <c:v>2.0370409342165172</c:v>
                </c:pt>
                <c:pt idx="10">
                  <c:v>2.0663727165881944</c:v>
                </c:pt>
                <c:pt idx="11">
                  <c:v>2.0935191753528057</c:v>
                </c:pt>
                <c:pt idx="12">
                  <c:v>2.1188063169341316</c:v>
                </c:pt>
                <c:pt idx="13">
                  <c:v>2.1424907795365549</c:v>
                </c:pt>
                <c:pt idx="14">
                  <c:v>2.1647783957696238</c:v>
                </c:pt>
                <c:pt idx="15">
                  <c:v>2.1858369021096649</c:v>
                </c:pt>
                <c:pt idx="16">
                  <c:v>2.2058048861977602</c:v>
                </c:pt>
                <c:pt idx="17">
                  <c:v>2.224798238370346</c:v>
                </c:pt>
                <c:pt idx="18">
                  <c:v>2.2429149016895149</c:v>
                </c:pt>
              </c:numCache>
            </c:numRef>
          </c:xVal>
          <c:yVal>
            <c:numRef>
              <c:f>流入!$D$3:$D$22</c:f>
              <c:numCache>
                <c:formatCode>General</c:formatCode>
                <c:ptCount val="20"/>
                <c:pt idx="0">
                  <c:v>1</c:v>
                </c:pt>
                <c:pt idx="1">
                  <c:v>1.3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55-4BED-BDAE-5184840CA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003"/>
        <c:axId val="64804491"/>
      </c:scatterChart>
      <c:valAx>
        <c:axId val="40630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defRPr>
                </a:pPr>
                <a:r>
                  <a:rPr lang="en-US" sz="12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rPr>
                  <a:t>U1[m/s]</a:t>
                </a:r>
              </a:p>
            </c:rich>
          </c:tx>
          <c:overlay val="0"/>
        </c:title>
        <c:numFmt formatCode="0.0_ " sourceLinked="0"/>
        <c:majorTickMark val="in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ＭＳ Ｐゴシック"/>
                <a:ea typeface="ＭＳ Ｐゴシック"/>
              </a:defRPr>
            </a:pPr>
            <a:endParaRPr lang="ja-JP"/>
          </a:p>
        </c:txPr>
        <c:crossAx val="64804491"/>
        <c:crosses val="autoZero"/>
        <c:crossBetween val="midCat"/>
        <c:majorUnit val="2"/>
      </c:valAx>
      <c:valAx>
        <c:axId val="64804491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defRPr>
                </a:pPr>
                <a:r>
                  <a:rPr lang="en-US" sz="14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rPr>
                  <a:t>z[m]</a:t>
                </a:r>
              </a:p>
            </c:rich>
          </c:tx>
          <c:overlay val="0"/>
        </c:title>
        <c:numFmt formatCode="General" sourceLinked="0"/>
        <c:majorTickMark val="in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ＭＳ Ｐゴシック"/>
                <a:ea typeface="ＭＳ Ｐゴシック"/>
              </a:defRPr>
            </a:pPr>
            <a:endParaRPr lang="ja-JP"/>
          </a:p>
        </c:txPr>
        <c:crossAx val="4063003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86938834810402"/>
          <c:y val="0.10879981301858099"/>
          <c:w val="0.60845561528403302"/>
          <c:h val="0.71906041837092405"/>
        </c:manualLayout>
      </c:layout>
      <c:scatterChart>
        <c:scatterStyle val="lineMarker"/>
        <c:varyColors val="0"/>
        <c:ser>
          <c:idx val="0"/>
          <c:order val="0"/>
          <c:tx>
            <c:strRef>
              <c:f>流入!$E$1</c:f>
              <c:strCache>
                <c:ptCount val="1"/>
                <c:pt idx="0">
                  <c:v>U</c:v>
                </c:pt>
              </c:strCache>
            </c:strRef>
          </c:tx>
          <c:spPr>
            <a:ln w="255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40">
                <a:noFill/>
              </a:ln>
            </c:spPr>
            <c:trendlineType val="power"/>
            <c:dispRSqr val="0"/>
            <c:dispEq val="0"/>
          </c:trendline>
          <c:xVal>
            <c:numRef>
              <c:f>流入!$J$3:$J$22</c:f>
              <c:numCache>
                <c:formatCode>General</c:formatCode>
                <c:ptCount val="20"/>
                <c:pt idx="0">
                  <c:v>0.96140969466433968</c:v>
                </c:pt>
                <c:pt idx="1">
                  <c:v>1</c:v>
                </c:pt>
                <c:pt idx="2">
                  <c:v>1.1336439779986975</c:v>
                </c:pt>
                <c:pt idx="3">
                  <c:v>1.1836341745216434</c:v>
                </c:pt>
                <c:pt idx="4">
                  <c:v>1.2239227228798895</c:v>
                </c:pt>
                <c:pt idx="5">
                  <c:v>1.2578567501809064</c:v>
                </c:pt>
                <c:pt idx="6">
                  <c:v>1.2872805374645055</c:v>
                </c:pt>
                <c:pt idx="7">
                  <c:v>1.3133243461454396</c:v>
                </c:pt>
                <c:pt idx="8">
                  <c:v>1.3367336276980228</c:v>
                </c:pt>
                <c:pt idx="9">
                  <c:v>1.3580272894776781</c:v>
                </c:pt>
                <c:pt idx="10">
                  <c:v>1.3775818110587963</c:v>
                </c:pt>
                <c:pt idx="11">
                  <c:v>1.3956794502352039</c:v>
                </c:pt>
                <c:pt idx="12">
                  <c:v>1.4125375446227544</c:v>
                </c:pt>
                <c:pt idx="13">
                  <c:v>1.4283271863577032</c:v>
                </c:pt>
                <c:pt idx="14">
                  <c:v>1.4431855971797491</c:v>
                </c:pt>
                <c:pt idx="15">
                  <c:v>1.4572246014064432</c:v>
                </c:pt>
                <c:pt idx="16">
                  <c:v>1.4705365907985068</c:v>
                </c:pt>
                <c:pt idx="17">
                  <c:v>1.4831988255802306</c:v>
                </c:pt>
                <c:pt idx="18">
                  <c:v>1.4952766011263432</c:v>
                </c:pt>
                <c:pt idx="19">
                  <c:v>2.3148278768062247</c:v>
                </c:pt>
              </c:numCache>
            </c:numRef>
          </c:xVal>
          <c:yVal>
            <c:numRef>
              <c:f>流入!$D$3:$D$22</c:f>
              <c:numCache>
                <c:formatCode>General</c:formatCode>
                <c:ptCount val="20"/>
                <c:pt idx="0">
                  <c:v>1</c:v>
                </c:pt>
                <c:pt idx="1">
                  <c:v>1.3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78-415F-861E-69A51D04A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1518"/>
        <c:axId val="60562800"/>
      </c:scatterChart>
      <c:valAx>
        <c:axId val="47611518"/>
        <c:scaling>
          <c:orientation val="minMax"/>
          <c:max val="2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i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defRPr>
                </a:pPr>
                <a:r>
                  <a:rPr lang="en-US" sz="1200" b="1" i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rPr>
                  <a:t>U1/UH</a:t>
                </a:r>
              </a:p>
            </c:rich>
          </c:tx>
          <c:layout>
            <c:manualLayout>
              <c:xMode val="edge"/>
              <c:yMode val="edge"/>
              <c:x val="0.46534941159378201"/>
              <c:y val="0.91527404464181406"/>
            </c:manualLayout>
          </c:layout>
          <c:overlay val="0"/>
        </c:title>
        <c:numFmt formatCode="0.0_ " sourceLinked="0"/>
        <c:majorTickMark val="in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ＭＳ Ｐゴシック"/>
                <a:ea typeface="ＭＳ Ｐゴシック"/>
              </a:defRPr>
            </a:pPr>
            <a:endParaRPr lang="ja-JP"/>
          </a:p>
        </c:txPr>
        <c:crossAx val="60562800"/>
        <c:crosses val="autoZero"/>
        <c:crossBetween val="midCat"/>
        <c:majorUnit val="1"/>
      </c:valAx>
      <c:valAx>
        <c:axId val="60562800"/>
        <c:scaling>
          <c:orientation val="minMax"/>
          <c:max val="100"/>
        </c:scaling>
        <c:delete val="0"/>
        <c:axPos val="l"/>
        <c:majorGridlines>
          <c:spPr>
            <a:ln w="3240">
              <a:solidFill>
                <a:srgbClr val="80808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i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defRPr>
                </a:pPr>
                <a:r>
                  <a:rPr lang="en-US" sz="1400" b="1" i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rPr>
                  <a:t>z[m]</a:t>
                </a:r>
              </a:p>
            </c:rich>
          </c:tx>
          <c:overlay val="0"/>
        </c:title>
        <c:numFmt formatCode="General" sourceLinked="0"/>
        <c:majorTickMark val="none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ＭＳ Ｐゴシック"/>
                <a:ea typeface="ＭＳ Ｐゴシック"/>
              </a:defRPr>
            </a:pPr>
            <a:endParaRPr lang="ja-JP"/>
          </a:p>
        </c:txPr>
        <c:crossAx val="47611518"/>
        <c:crosses val="autoZero"/>
        <c:crossBetween val="midCat"/>
        <c:majorUnit val="20"/>
      </c:valAx>
      <c:spPr>
        <a:noFill/>
        <a:ln w="12600">
          <a:solidFill>
            <a:srgbClr val="00000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75784119807855"/>
          <c:y val="0.109210217951723"/>
          <c:w val="0.60850522746538604"/>
          <c:h val="0.72381063979376603"/>
        </c:manualLayout>
      </c:layout>
      <c:scatterChart>
        <c:scatterStyle val="lineMarker"/>
        <c:varyColors val="0"/>
        <c:ser>
          <c:idx val="0"/>
          <c:order val="0"/>
          <c:tx>
            <c:strRef>
              <c:f>流入!$G$1</c:f>
              <c:strCache>
                <c:ptCount val="1"/>
                <c:pt idx="0">
                  <c:v>k</c:v>
                </c:pt>
              </c:strCache>
            </c:strRef>
          </c:tx>
          <c:spPr>
            <a:ln w="255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360">
                <a:noFill/>
              </a:ln>
            </c:spPr>
            <c:trendlineType val="exp"/>
            <c:dispRSqr val="0"/>
            <c:dispEq val="0"/>
          </c:trendline>
          <c:xVal>
            <c:numRef>
              <c:f>流入!$K$3:$K$22</c:f>
              <c:numCache>
                <c:formatCode>General</c:formatCode>
                <c:ptCount val="20"/>
                <c:pt idx="0">
                  <c:v>3.3640072872470832E-2</c:v>
                </c:pt>
                <c:pt idx="1">
                  <c:v>3.293600222432988E-2</c:v>
                </c:pt>
                <c:pt idx="2">
                  <c:v>3.0555245838075049E-2</c:v>
                </c:pt>
                <c:pt idx="3">
                  <c:v>2.9687661808898709E-2</c:v>
                </c:pt>
                <c:pt idx="4">
                  <c:v>2.8997543691556979E-2</c:v>
                </c:pt>
                <c:pt idx="5">
                  <c:v>2.8422571298854855E-2</c:v>
                </c:pt>
                <c:pt idx="6">
                  <c:v>2.7928680213800034E-2</c:v>
                </c:pt>
                <c:pt idx="7">
                  <c:v>2.7495135010380284E-2</c:v>
                </c:pt>
                <c:pt idx="8">
                  <c:v>2.7108340318341945E-2</c:v>
                </c:pt>
                <c:pt idx="9">
                  <c:v>2.6758882018342079E-2</c:v>
                </c:pt>
                <c:pt idx="10">
                  <c:v>2.6439962319591139E-2</c:v>
                </c:pt>
                <c:pt idx="11">
                  <c:v>2.6146506827013895E-2</c:v>
                </c:pt>
                <c:pt idx="12">
                  <c:v>2.5874623926532659E-2</c:v>
                </c:pt>
                <c:pt idx="13">
                  <c:v>2.5621261488803292E-2</c:v>
                </c:pt>
                <c:pt idx="14">
                  <c:v>2.538398014459058E-2</c:v>
                </c:pt>
                <c:pt idx="15">
                  <c:v>2.5160798538717812E-2</c:v>
                </c:pt>
                <c:pt idx="16">
                  <c:v>2.495008471214567E-2</c:v>
                </c:pt>
                <c:pt idx="17">
                  <c:v>2.4750477999904871E-2</c:v>
                </c:pt>
                <c:pt idx="18">
                  <c:v>2.4560831678848778E-2</c:v>
                </c:pt>
                <c:pt idx="19">
                  <c:v>1.3396070248098035E-2</c:v>
                </c:pt>
              </c:numCache>
            </c:numRef>
          </c:xVal>
          <c:yVal>
            <c:numRef>
              <c:f>流入!$D$3:$D$22</c:f>
              <c:numCache>
                <c:formatCode>General</c:formatCode>
                <c:ptCount val="20"/>
                <c:pt idx="0">
                  <c:v>1</c:v>
                </c:pt>
                <c:pt idx="1">
                  <c:v>1.3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4B-4C37-B50E-08A06E2D8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0181"/>
        <c:axId val="38980473"/>
      </c:scatterChart>
      <c:valAx>
        <c:axId val="96860181"/>
        <c:scaling>
          <c:orientation val="minMax"/>
          <c:max val="0.05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i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defRPr>
                </a:pPr>
                <a:r>
                  <a:rPr lang="en-US" sz="1200" b="1" i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rPr>
                  <a:t>k/UH2</a:t>
                </a:r>
              </a:p>
            </c:rich>
          </c:tx>
          <c:layout>
            <c:manualLayout>
              <c:xMode val="edge"/>
              <c:yMode val="edge"/>
              <c:x val="0.46623339926532897"/>
              <c:y val="0.90110147644715299"/>
            </c:manualLayout>
          </c:layout>
          <c:overlay val="0"/>
        </c:title>
        <c:numFmt formatCode="0.0_ " sourceLinked="0"/>
        <c:majorTickMark val="in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ＭＳ Ｐゴシック"/>
                <a:ea typeface="ＭＳ Ｐゴシック"/>
              </a:defRPr>
            </a:pPr>
            <a:endParaRPr lang="ja-JP"/>
          </a:p>
        </c:txPr>
        <c:crossAx val="38980473"/>
        <c:crosses val="autoZero"/>
        <c:crossBetween val="midCat"/>
      </c:valAx>
      <c:valAx>
        <c:axId val="38980473"/>
        <c:scaling>
          <c:orientation val="minMax"/>
          <c:max val="100"/>
          <c:min val="0"/>
        </c:scaling>
        <c:delete val="0"/>
        <c:axPos val="l"/>
        <c:majorGridlines>
          <c:spPr>
            <a:ln w="3240">
              <a:solidFill>
                <a:srgbClr val="80808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i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defRPr>
                </a:pPr>
                <a:r>
                  <a:rPr lang="en-US" sz="1400" b="1" i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rPr>
                  <a:t>z[m]</a:t>
                </a:r>
              </a:p>
            </c:rich>
          </c:tx>
          <c:overlay val="0"/>
        </c:title>
        <c:numFmt formatCode="General" sourceLinked="0"/>
        <c:majorTickMark val="none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ＭＳ Ｐゴシック"/>
                <a:ea typeface="ＭＳ Ｐゴシック"/>
              </a:defRPr>
            </a:pPr>
            <a:endParaRPr lang="ja-JP"/>
          </a:p>
        </c:txPr>
        <c:crossAx val="96860181"/>
        <c:crosses val="autoZero"/>
        <c:crossBetween val="midCat"/>
        <c:majorUnit val="20"/>
      </c:valAx>
      <c:spPr>
        <a:noFill/>
        <a:ln w="12600">
          <a:solidFill>
            <a:srgbClr val="00000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86938834810402"/>
          <c:y val="8.0200162293751695E-2"/>
          <c:w val="0.60845561528403302"/>
          <c:h val="0.70300243440627497"/>
        </c:manualLayout>
      </c:layout>
      <c:scatterChart>
        <c:scatterStyle val="lineMarker"/>
        <c:varyColors val="0"/>
        <c:ser>
          <c:idx val="0"/>
          <c:order val="0"/>
          <c:tx>
            <c:strRef>
              <c:f>流入!$G$1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exp"/>
            <c:dispRSqr val="0"/>
            <c:dispEq val="0"/>
          </c:trendline>
          <c:xVal>
            <c:numRef>
              <c:f>流入!$G$3:$G$21</c:f>
              <c:numCache>
                <c:formatCode>0.0000_ </c:formatCode>
                <c:ptCount val="19"/>
                <c:pt idx="0">
                  <c:v>7.5690163963059373E-2</c:v>
                </c:pt>
                <c:pt idx="1">
                  <c:v>7.4106005004742223E-2</c:v>
                </c:pt>
                <c:pt idx="2">
                  <c:v>6.8749303135668863E-2</c:v>
                </c:pt>
                <c:pt idx="3">
                  <c:v>6.6797239070022094E-2</c:v>
                </c:pt>
                <c:pt idx="4">
                  <c:v>6.5244473306003206E-2</c:v>
                </c:pt>
                <c:pt idx="5">
                  <c:v>6.3950785422423426E-2</c:v>
                </c:pt>
                <c:pt idx="6">
                  <c:v>6.2839530481050079E-2</c:v>
                </c:pt>
                <c:pt idx="7">
                  <c:v>6.1864053773355639E-2</c:v>
                </c:pt>
                <c:pt idx="8">
                  <c:v>6.0993765716269376E-2</c:v>
                </c:pt>
                <c:pt idx="9">
                  <c:v>6.020748454126968E-2</c:v>
                </c:pt>
                <c:pt idx="10">
                  <c:v>5.9489915219080064E-2</c:v>
                </c:pt>
                <c:pt idx="11">
                  <c:v>5.8829640360781262E-2</c:v>
                </c:pt>
                <c:pt idx="12">
                  <c:v>5.8217903834698485E-2</c:v>
                </c:pt>
                <c:pt idx="13">
                  <c:v>5.7647838349807405E-2</c:v>
                </c:pt>
                <c:pt idx="14">
                  <c:v>5.7113955325328807E-2</c:v>
                </c:pt>
                <c:pt idx="15">
                  <c:v>5.6611796712115074E-2</c:v>
                </c:pt>
                <c:pt idx="16">
                  <c:v>5.6137690602327754E-2</c:v>
                </c:pt>
                <c:pt idx="17">
                  <c:v>5.568857549978596E-2</c:v>
                </c:pt>
                <c:pt idx="18">
                  <c:v>5.5261871277409752E-2</c:v>
                </c:pt>
              </c:numCache>
            </c:numRef>
          </c:xVal>
          <c:yVal>
            <c:numRef>
              <c:f>流入!$D$3:$D$21</c:f>
              <c:numCache>
                <c:formatCode>General</c:formatCode>
                <c:ptCount val="19"/>
                <c:pt idx="0">
                  <c:v>1</c:v>
                </c:pt>
                <c:pt idx="1">
                  <c:v>1.3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C-49BB-B21B-8CD013E4B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5288"/>
        <c:axId val="68915969"/>
      </c:scatterChart>
      <c:valAx>
        <c:axId val="278552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defRPr>
                </a:pPr>
                <a:r>
                  <a:rPr lang="en-US" sz="12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rPr>
                  <a:t>k[m2/s2]</a:t>
                </a:r>
              </a:p>
            </c:rich>
          </c:tx>
          <c:overlay val="0"/>
        </c:title>
        <c:numFmt formatCode="0.0_ " sourceLinked="0"/>
        <c:majorTickMark val="in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ＭＳ Ｐゴシック"/>
                <a:ea typeface="ＭＳ Ｐゴシック"/>
              </a:defRPr>
            </a:pPr>
            <a:endParaRPr lang="ja-JP"/>
          </a:p>
        </c:txPr>
        <c:crossAx val="68915969"/>
        <c:crosses val="autoZero"/>
        <c:crossBetween val="midCat"/>
        <c:majorUnit val="0.3"/>
      </c:valAx>
      <c:valAx>
        <c:axId val="68915969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defRPr>
                </a:pPr>
                <a:r>
                  <a:rPr lang="en-US" sz="14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rPr>
                  <a:t>z[m]</a:t>
                </a:r>
              </a:p>
            </c:rich>
          </c:tx>
          <c:overlay val="0"/>
        </c:title>
        <c:numFmt formatCode="General" sourceLinked="0"/>
        <c:majorTickMark val="in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ＭＳ Ｐゴシック"/>
                <a:ea typeface="ＭＳ Ｐゴシック"/>
              </a:defRPr>
            </a:pPr>
            <a:endParaRPr lang="ja-JP"/>
          </a:p>
        </c:txPr>
        <c:crossAx val="27855288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86921060297116"/>
          <c:y val="8.5971651874420393E-2"/>
          <c:w val="0.58039615496650199"/>
          <c:h val="0.703139488673997"/>
        </c:manualLayout>
      </c:layout>
      <c:scatterChart>
        <c:scatterStyle val="lineMarker"/>
        <c:varyColors val="0"/>
        <c:ser>
          <c:idx val="0"/>
          <c:order val="0"/>
          <c:tx>
            <c:strRef>
              <c:f>流入!$H$1</c:f>
              <c:strCache>
                <c:ptCount val="1"/>
                <c:pt idx="0">
                  <c:v>eps</c:v>
                </c:pt>
              </c:strCache>
            </c:strRef>
          </c:tx>
          <c:spPr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流入!$H$3:$H$21</c:f>
              <c:numCache>
                <c:formatCode>0.00000_ </c:formatCode>
                <c:ptCount val="19"/>
                <c:pt idx="0">
                  <c:v>4.9119248761752641E-3</c:v>
                </c:pt>
                <c:pt idx="1">
                  <c:v>3.8478117983231533E-3</c:v>
                </c:pt>
                <c:pt idx="2">
                  <c:v>1.7535877535555544E-3</c:v>
                </c:pt>
                <c:pt idx="3">
                  <c:v>1.3341964768926269E-3</c:v>
                </c:pt>
                <c:pt idx="4">
                  <c:v>1.0780316111908942E-3</c:v>
                </c:pt>
                <c:pt idx="5">
                  <c:v>9.0496043013336773E-4</c:v>
                </c:pt>
                <c:pt idx="6">
                  <c:v>7.8003100836961049E-4</c:v>
                </c:pt>
                <c:pt idx="7">
                  <c:v>6.8552635476205089E-4</c:v>
                </c:pt>
                <c:pt idx="8">
                  <c:v>6.1149313284654047E-4</c:v>
                </c:pt>
                <c:pt idx="9">
                  <c:v>5.5190299750548539E-4</c:v>
                </c:pt>
                <c:pt idx="10">
                  <c:v>5.0288865431257564E-4</c:v>
                </c:pt>
                <c:pt idx="11">
                  <c:v>4.6185367565401844E-4</c:v>
                </c:pt>
                <c:pt idx="12">
                  <c:v>4.2698929293561783E-4</c:v>
                </c:pt>
                <c:pt idx="13">
                  <c:v>3.9699630682931623E-4</c:v>
                </c:pt>
                <c:pt idx="14">
                  <c:v>3.7091716975566982E-4</c:v>
                </c:pt>
                <c:pt idx="15">
                  <c:v>3.4803043410395177E-4</c:v>
                </c:pt>
                <c:pt idx="16">
                  <c:v>3.2778209708066278E-4</c:v>
                </c:pt>
                <c:pt idx="17">
                  <c:v>3.0973961167319458E-4</c:v>
                </c:pt>
                <c:pt idx="18">
                  <c:v>2.9356028190793444E-4</c:v>
                </c:pt>
              </c:numCache>
            </c:numRef>
          </c:xVal>
          <c:yVal>
            <c:numRef>
              <c:f>流入!$D$3:$D$21</c:f>
              <c:numCache>
                <c:formatCode>General</c:formatCode>
                <c:ptCount val="19"/>
                <c:pt idx="0">
                  <c:v>1</c:v>
                </c:pt>
                <c:pt idx="1">
                  <c:v>1.3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2-4566-ADDB-F86AD01A5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3208"/>
        <c:axId val="9653383"/>
      </c:scatterChart>
      <c:valAx>
        <c:axId val="716632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defRPr>
                </a:pPr>
                <a:r>
                  <a:rPr lang="en-US" sz="12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rPr>
                  <a:t>eps[m2/s3]</a:t>
                </a:r>
              </a:p>
            </c:rich>
          </c:tx>
          <c:overlay val="0"/>
        </c:title>
        <c:numFmt formatCode="0.0_ " sourceLinked="0"/>
        <c:majorTickMark val="in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ＭＳ Ｐゴシック"/>
                <a:ea typeface="ＭＳ Ｐゴシック"/>
              </a:defRPr>
            </a:pPr>
            <a:endParaRPr lang="ja-JP"/>
          </a:p>
        </c:txPr>
        <c:crossAx val="9653383"/>
        <c:crosses val="autoZero"/>
        <c:crossBetween val="midCat"/>
      </c:valAx>
      <c:valAx>
        <c:axId val="9653383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defRPr>
                </a:pPr>
                <a:r>
                  <a:rPr lang="en-US" sz="14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rPr>
                  <a:t>z[m]</a:t>
                </a:r>
              </a:p>
            </c:rich>
          </c:tx>
          <c:overlay val="0"/>
        </c:title>
        <c:numFmt formatCode="General" sourceLinked="0"/>
        <c:majorTickMark val="in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ＭＳ Ｐゴシック"/>
                <a:ea typeface="ＭＳ Ｐゴシック"/>
              </a:defRPr>
            </a:pPr>
            <a:endParaRPr lang="ja-JP"/>
          </a:p>
        </c:txPr>
        <c:crossAx val="71663208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8692818065417303"/>
          <c:y val="7.2334259147445998E-2"/>
          <c:w val="0.60854382493306902"/>
          <c:h val="0.7168216398985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流入!$E$1</c:f>
              <c:strCache>
                <c:ptCount val="1"/>
                <c:pt idx="0">
                  <c:v>U</c:v>
                </c:pt>
              </c:strCache>
            </c:strRef>
          </c:tx>
          <c:spPr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流入!$D$3:$D$21</c:f>
              <c:numCache>
                <c:formatCode>General</c:formatCode>
                <c:ptCount val="19"/>
                <c:pt idx="0">
                  <c:v>1</c:v>
                </c:pt>
                <c:pt idx="1">
                  <c:v>1.3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流入!$E$3:$E$21</c:f>
              <c:numCache>
                <c:formatCode>0.000_ </c:formatCode>
                <c:ptCount val="19"/>
                <c:pt idx="0">
                  <c:v>1.4421145419965096</c:v>
                </c:pt>
                <c:pt idx="1">
                  <c:v>1.5</c:v>
                </c:pt>
                <c:pt idx="2">
                  <c:v>1.7004659669980464</c:v>
                </c:pt>
                <c:pt idx="3">
                  <c:v>1.7754512617824652</c:v>
                </c:pt>
                <c:pt idx="4">
                  <c:v>1.8358840843198343</c:v>
                </c:pt>
                <c:pt idx="5">
                  <c:v>1.8867851252713597</c:v>
                </c:pt>
                <c:pt idx="6">
                  <c:v>1.9309208061967582</c:v>
                </c:pt>
                <c:pt idx="7">
                  <c:v>1.9699865192181594</c:v>
                </c:pt>
                <c:pt idx="8">
                  <c:v>2.0051004415470342</c:v>
                </c:pt>
                <c:pt idx="9">
                  <c:v>2.0370409342165172</c:v>
                </c:pt>
                <c:pt idx="10">
                  <c:v>2.0663727165881944</c:v>
                </c:pt>
                <c:pt idx="11">
                  <c:v>2.0935191753528057</c:v>
                </c:pt>
                <c:pt idx="12">
                  <c:v>2.1188063169341316</c:v>
                </c:pt>
                <c:pt idx="13">
                  <c:v>2.1424907795365549</c:v>
                </c:pt>
                <c:pt idx="14">
                  <c:v>2.1647783957696238</c:v>
                </c:pt>
                <c:pt idx="15">
                  <c:v>2.1858369021096649</c:v>
                </c:pt>
                <c:pt idx="16">
                  <c:v>2.2058048861977602</c:v>
                </c:pt>
                <c:pt idx="17">
                  <c:v>2.224798238370346</c:v>
                </c:pt>
                <c:pt idx="18">
                  <c:v>2.2429149016895149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35-4580-B775-08B0B8996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30215"/>
        <c:axId val="47527799"/>
      </c:scatterChart>
      <c:valAx>
        <c:axId val="991302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defRPr>
                </a:pPr>
                <a:r>
                  <a:rPr lang="en-US" sz="14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rPr>
                  <a:t>z[m]</a:t>
                </a:r>
              </a:p>
            </c:rich>
          </c:tx>
          <c:overlay val="0"/>
        </c:title>
        <c:numFmt formatCode="0.0_ " sourceLinked="0"/>
        <c:majorTickMark val="in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ＭＳ Ｐゴシック"/>
                <a:ea typeface="ＭＳ Ｐゴシック"/>
              </a:defRPr>
            </a:pPr>
            <a:endParaRPr lang="ja-JP"/>
          </a:p>
        </c:txPr>
        <c:crossAx val="47527799"/>
        <c:crosses val="autoZero"/>
        <c:crossBetween val="midCat"/>
      </c:valAx>
      <c:valAx>
        <c:axId val="47527799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defRPr>
                </a:pPr>
                <a:r>
                  <a:rPr lang="en-US" sz="14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rPr>
                  <a:t>U1[m/s]</a:t>
                </a:r>
              </a:p>
            </c:rich>
          </c:tx>
          <c:layout>
            <c:manualLayout>
              <c:xMode val="edge"/>
              <c:yMode val="edge"/>
              <c:x val="4.6560353858689299E-3"/>
              <c:y val="0.28366139355150299"/>
            </c:manualLayout>
          </c:layout>
          <c:overlay val="0"/>
        </c:title>
        <c:numFmt formatCode="0.000_ " sourceLinked="0"/>
        <c:majorTickMark val="in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ＭＳ Ｐゴシック"/>
                <a:ea typeface="ＭＳ Ｐゴシック"/>
              </a:defRPr>
            </a:pPr>
            <a:endParaRPr lang="ja-JP"/>
          </a:p>
        </c:txPr>
        <c:crossAx val="99130215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8702238299796501"/>
          <c:y val="5.9397772583528102E-2"/>
          <c:w val="0.60852362649785197"/>
          <c:h val="0.72968513680737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流入!$G$1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流入!$D$3:$D$21</c:f>
              <c:numCache>
                <c:formatCode>General</c:formatCode>
                <c:ptCount val="19"/>
                <c:pt idx="0">
                  <c:v>1</c:v>
                </c:pt>
                <c:pt idx="1">
                  <c:v>1.3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流入!$G$3:$G$21</c:f>
              <c:numCache>
                <c:formatCode>0.0000_ </c:formatCode>
                <c:ptCount val="19"/>
                <c:pt idx="0">
                  <c:v>7.5690163963059373E-2</c:v>
                </c:pt>
                <c:pt idx="1">
                  <c:v>7.4106005004742223E-2</c:v>
                </c:pt>
                <c:pt idx="2">
                  <c:v>6.8749303135668863E-2</c:v>
                </c:pt>
                <c:pt idx="3">
                  <c:v>6.6797239070022094E-2</c:v>
                </c:pt>
                <c:pt idx="4">
                  <c:v>6.5244473306003206E-2</c:v>
                </c:pt>
                <c:pt idx="5">
                  <c:v>6.3950785422423426E-2</c:v>
                </c:pt>
                <c:pt idx="6">
                  <c:v>6.2839530481050079E-2</c:v>
                </c:pt>
                <c:pt idx="7">
                  <c:v>6.1864053773355639E-2</c:v>
                </c:pt>
                <c:pt idx="8">
                  <c:v>6.0993765716269376E-2</c:v>
                </c:pt>
                <c:pt idx="9">
                  <c:v>6.020748454126968E-2</c:v>
                </c:pt>
                <c:pt idx="10">
                  <c:v>5.9489915219080064E-2</c:v>
                </c:pt>
                <c:pt idx="11">
                  <c:v>5.8829640360781262E-2</c:v>
                </c:pt>
                <c:pt idx="12">
                  <c:v>5.8217903834698485E-2</c:v>
                </c:pt>
                <c:pt idx="13">
                  <c:v>5.7647838349807405E-2</c:v>
                </c:pt>
                <c:pt idx="14">
                  <c:v>5.7113955325328807E-2</c:v>
                </c:pt>
                <c:pt idx="15">
                  <c:v>5.6611796712115074E-2</c:v>
                </c:pt>
                <c:pt idx="16">
                  <c:v>5.6137690602327754E-2</c:v>
                </c:pt>
                <c:pt idx="17">
                  <c:v>5.568857549978596E-2</c:v>
                </c:pt>
                <c:pt idx="18">
                  <c:v>5.5261871277409752E-2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DAF-B90C-7FE10F86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4872"/>
        <c:axId val="88530608"/>
      </c:scatterChart>
      <c:valAx>
        <c:axId val="367748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defRPr>
                </a:pPr>
                <a:r>
                  <a:rPr lang="en-US" sz="12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rPr>
                  <a:t>z[m]</a:t>
                </a:r>
              </a:p>
            </c:rich>
          </c:tx>
          <c:overlay val="0"/>
        </c:title>
        <c:numFmt formatCode="0.0_ " sourceLinked="0"/>
        <c:majorTickMark val="in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ＭＳ Ｐゴシック"/>
                <a:ea typeface="ＭＳ Ｐゴシック"/>
              </a:defRPr>
            </a:pPr>
            <a:endParaRPr lang="ja-JP"/>
          </a:p>
        </c:txPr>
        <c:crossAx val="88530608"/>
        <c:crosses val="autoZero"/>
        <c:crossBetween val="midCat"/>
      </c:valAx>
      <c:valAx>
        <c:axId val="88530608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defRPr>
                </a:pPr>
                <a:r>
                  <a:rPr lang="en-US" sz="14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rPr>
                  <a:t>k[m2/s2]</a:t>
                </a:r>
              </a:p>
            </c:rich>
          </c:tx>
          <c:overlay val="0"/>
        </c:title>
        <c:numFmt formatCode="General" sourceLinked="0"/>
        <c:majorTickMark val="in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ＭＳ Ｐゴシック"/>
                <a:ea typeface="ＭＳ Ｐゴシック"/>
              </a:defRPr>
            </a:pPr>
            <a:endParaRPr lang="ja-JP"/>
          </a:p>
        </c:txPr>
        <c:crossAx val="36774872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8695354411596902"/>
          <c:y val="5.9371204965591701E-2"/>
          <c:w val="0.60849218125784699"/>
          <c:h val="0.72972608284981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流入!$H$1</c:f>
              <c:strCache>
                <c:ptCount val="1"/>
                <c:pt idx="0">
                  <c:v>eps</c:v>
                </c:pt>
              </c:strCache>
            </c:strRef>
          </c:tx>
          <c:spPr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流入!$D$3:$D$21</c:f>
              <c:numCache>
                <c:formatCode>General</c:formatCode>
                <c:ptCount val="19"/>
                <c:pt idx="0">
                  <c:v>1</c:v>
                </c:pt>
                <c:pt idx="1">
                  <c:v>1.3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流入!$H$3:$H$21</c:f>
              <c:numCache>
                <c:formatCode>0.00000_ </c:formatCode>
                <c:ptCount val="19"/>
                <c:pt idx="0">
                  <c:v>4.9119248761752641E-3</c:v>
                </c:pt>
                <c:pt idx="1">
                  <c:v>3.8478117983231533E-3</c:v>
                </c:pt>
                <c:pt idx="2">
                  <c:v>1.7535877535555544E-3</c:v>
                </c:pt>
                <c:pt idx="3">
                  <c:v>1.3341964768926269E-3</c:v>
                </c:pt>
                <c:pt idx="4">
                  <c:v>1.0780316111908942E-3</c:v>
                </c:pt>
                <c:pt idx="5">
                  <c:v>9.0496043013336773E-4</c:v>
                </c:pt>
                <c:pt idx="6">
                  <c:v>7.8003100836961049E-4</c:v>
                </c:pt>
                <c:pt idx="7">
                  <c:v>6.8552635476205089E-4</c:v>
                </c:pt>
                <c:pt idx="8">
                  <c:v>6.1149313284654047E-4</c:v>
                </c:pt>
                <c:pt idx="9">
                  <c:v>5.5190299750548539E-4</c:v>
                </c:pt>
                <c:pt idx="10">
                  <c:v>5.0288865431257564E-4</c:v>
                </c:pt>
                <c:pt idx="11">
                  <c:v>4.6185367565401844E-4</c:v>
                </c:pt>
                <c:pt idx="12">
                  <c:v>4.2698929293561783E-4</c:v>
                </c:pt>
                <c:pt idx="13">
                  <c:v>3.9699630682931623E-4</c:v>
                </c:pt>
                <c:pt idx="14">
                  <c:v>3.7091716975566982E-4</c:v>
                </c:pt>
                <c:pt idx="15">
                  <c:v>3.4803043410395177E-4</c:v>
                </c:pt>
                <c:pt idx="16">
                  <c:v>3.2778209708066278E-4</c:v>
                </c:pt>
                <c:pt idx="17">
                  <c:v>3.0973961167319458E-4</c:v>
                </c:pt>
                <c:pt idx="18">
                  <c:v>2.9356028190793444E-4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4B-4E63-96F8-06585FEA4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6447"/>
        <c:axId val="10241948"/>
      </c:scatterChart>
      <c:valAx>
        <c:axId val="274664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defRPr>
                </a:pPr>
                <a:r>
                  <a:rPr lang="en-US" sz="12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rPr>
                  <a:t>z[m]</a:t>
                </a:r>
              </a:p>
            </c:rich>
          </c:tx>
          <c:overlay val="0"/>
        </c:title>
        <c:numFmt formatCode="0.0_ " sourceLinked="0"/>
        <c:majorTickMark val="in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ＭＳ Ｐゴシック"/>
                <a:ea typeface="ＭＳ Ｐゴシック"/>
              </a:defRPr>
            </a:pPr>
            <a:endParaRPr lang="ja-JP"/>
          </a:p>
        </c:txPr>
        <c:crossAx val="10241948"/>
        <c:crosses val="autoZero"/>
        <c:crossBetween val="midCat"/>
      </c:valAx>
      <c:valAx>
        <c:axId val="10241948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defRPr>
                </a:pPr>
                <a:r>
                  <a:rPr lang="en-US" sz="14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ＭＳ Ｐゴシック"/>
                    <a:ea typeface="ＭＳ Ｐゴシック"/>
                  </a:rPr>
                  <a:t>eps[m2/s3]</a:t>
                </a:r>
              </a:p>
            </c:rich>
          </c:tx>
          <c:overlay val="0"/>
        </c:title>
        <c:numFmt formatCode="General" sourceLinked="0"/>
        <c:majorTickMark val="in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ＭＳ Ｐゴシック"/>
                <a:ea typeface="ＭＳ Ｐゴシック"/>
              </a:defRPr>
            </a:pPr>
            <a:endParaRPr lang="ja-JP"/>
          </a:p>
        </c:txPr>
        <c:crossAx val="2746644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3027201723673599"/>
          <c:y val="5.1387461459403899E-2"/>
          <c:w val="0.63587395636951205"/>
          <c:h val="0.758478931140802"/>
        </c:manualLayout>
      </c:layout>
      <c:scatterChart>
        <c:scatterStyle val="lineMarker"/>
        <c:varyColors val="0"/>
        <c:ser>
          <c:idx val="0"/>
          <c:order val="0"/>
          <c:spPr>
            <a:ln w="15840">
              <a:solidFill>
                <a:srgbClr val="000000"/>
              </a:solidFill>
              <a:round/>
            </a:ln>
          </c:spPr>
          <c:marker>
            <c:symbol val="diamond"/>
            <c:size val="7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流入!$E$3:$E$21</c:f>
              <c:numCache>
                <c:formatCode>0.000_ </c:formatCode>
                <c:ptCount val="19"/>
                <c:pt idx="0">
                  <c:v>1.4421145419965096</c:v>
                </c:pt>
                <c:pt idx="1">
                  <c:v>1.5</c:v>
                </c:pt>
                <c:pt idx="2">
                  <c:v>1.7004659669980464</c:v>
                </c:pt>
                <c:pt idx="3">
                  <c:v>1.7754512617824652</c:v>
                </c:pt>
                <c:pt idx="4">
                  <c:v>1.8358840843198343</c:v>
                </c:pt>
                <c:pt idx="5">
                  <c:v>1.8867851252713597</c:v>
                </c:pt>
                <c:pt idx="6">
                  <c:v>1.9309208061967582</c:v>
                </c:pt>
                <c:pt idx="7">
                  <c:v>1.9699865192181594</c:v>
                </c:pt>
                <c:pt idx="8">
                  <c:v>2.0051004415470342</c:v>
                </c:pt>
                <c:pt idx="9">
                  <c:v>2.0370409342165172</c:v>
                </c:pt>
                <c:pt idx="10">
                  <c:v>2.0663727165881944</c:v>
                </c:pt>
                <c:pt idx="11">
                  <c:v>2.0935191753528057</c:v>
                </c:pt>
                <c:pt idx="12">
                  <c:v>2.1188063169341316</c:v>
                </c:pt>
                <c:pt idx="13">
                  <c:v>2.1424907795365549</c:v>
                </c:pt>
                <c:pt idx="14">
                  <c:v>2.1647783957696238</c:v>
                </c:pt>
                <c:pt idx="15">
                  <c:v>2.1858369021096649</c:v>
                </c:pt>
                <c:pt idx="16">
                  <c:v>2.2058048861977602</c:v>
                </c:pt>
                <c:pt idx="17">
                  <c:v>2.224798238370346</c:v>
                </c:pt>
                <c:pt idx="18">
                  <c:v>2.2429149016895149</c:v>
                </c:pt>
              </c:numCache>
            </c:numRef>
          </c:xVal>
          <c:yVal>
            <c:numRef>
              <c:f>流入!$D$3:$D$21</c:f>
              <c:numCache>
                <c:formatCode>General</c:formatCode>
                <c:ptCount val="19"/>
                <c:pt idx="0">
                  <c:v>1</c:v>
                </c:pt>
                <c:pt idx="1">
                  <c:v>1.3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2-4773-A940-766C7374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07500"/>
        <c:axId val="77187114"/>
      </c:scatterChart>
      <c:valAx>
        <c:axId val="83907500"/>
        <c:scaling>
          <c:orientation val="minMax"/>
          <c:max val="8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U[m/s]</a:t>
                </a:r>
              </a:p>
            </c:rich>
          </c:tx>
          <c:overlay val="0"/>
        </c:title>
        <c:numFmt formatCode="0.0_ 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ＭＳ Ｐゴシック"/>
                <a:ea typeface="ＭＳ Ｐゴシック"/>
              </a:defRPr>
            </a:pPr>
            <a:endParaRPr lang="ja-JP"/>
          </a:p>
        </c:txPr>
        <c:crossAx val="77187114"/>
        <c:crosses val="autoZero"/>
        <c:crossBetween val="midCat"/>
        <c:majorUnit val="4"/>
      </c:valAx>
      <c:valAx>
        <c:axId val="7718711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z[m]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ja-JP"/>
          </a:p>
        </c:txPr>
        <c:crossAx val="8390750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5840">
              <a:solidFill>
                <a:srgbClr val="000000"/>
              </a:solidFill>
              <a:round/>
            </a:ln>
          </c:spPr>
          <c:marker>
            <c:symbol val="diamond"/>
            <c:size val="7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流入!$G$3:$G$21</c:f>
              <c:numCache>
                <c:formatCode>0.0000_ </c:formatCode>
                <c:ptCount val="19"/>
                <c:pt idx="0">
                  <c:v>7.5690163963059373E-2</c:v>
                </c:pt>
                <c:pt idx="1">
                  <c:v>7.4106005004742223E-2</c:v>
                </c:pt>
                <c:pt idx="2">
                  <c:v>6.8749303135668863E-2</c:v>
                </c:pt>
                <c:pt idx="3">
                  <c:v>6.6797239070022094E-2</c:v>
                </c:pt>
                <c:pt idx="4">
                  <c:v>6.5244473306003206E-2</c:v>
                </c:pt>
                <c:pt idx="5">
                  <c:v>6.3950785422423426E-2</c:v>
                </c:pt>
                <c:pt idx="6">
                  <c:v>6.2839530481050079E-2</c:v>
                </c:pt>
                <c:pt idx="7">
                  <c:v>6.1864053773355639E-2</c:v>
                </c:pt>
                <c:pt idx="8">
                  <c:v>6.0993765716269376E-2</c:v>
                </c:pt>
                <c:pt idx="9">
                  <c:v>6.020748454126968E-2</c:v>
                </c:pt>
                <c:pt idx="10">
                  <c:v>5.9489915219080064E-2</c:v>
                </c:pt>
                <c:pt idx="11">
                  <c:v>5.8829640360781262E-2</c:v>
                </c:pt>
                <c:pt idx="12">
                  <c:v>5.8217903834698485E-2</c:v>
                </c:pt>
                <c:pt idx="13">
                  <c:v>5.7647838349807405E-2</c:v>
                </c:pt>
                <c:pt idx="14">
                  <c:v>5.7113955325328807E-2</c:v>
                </c:pt>
                <c:pt idx="15">
                  <c:v>5.6611796712115074E-2</c:v>
                </c:pt>
                <c:pt idx="16">
                  <c:v>5.6137690602327754E-2</c:v>
                </c:pt>
                <c:pt idx="17">
                  <c:v>5.568857549978596E-2</c:v>
                </c:pt>
                <c:pt idx="18">
                  <c:v>5.5261871277409752E-2</c:v>
                </c:pt>
              </c:numCache>
            </c:numRef>
          </c:xVal>
          <c:yVal>
            <c:numRef>
              <c:f>流入!$D$3:$D$21</c:f>
              <c:numCache>
                <c:formatCode>General</c:formatCode>
                <c:ptCount val="19"/>
                <c:pt idx="0">
                  <c:v>1</c:v>
                </c:pt>
                <c:pt idx="1">
                  <c:v>1.3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8D-4BA0-BC1C-AE812C852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95449"/>
        <c:axId val="71356415"/>
      </c:scatterChart>
      <c:valAx>
        <c:axId val="737954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k[m2/s2]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ＭＳ Ｐゴシック"/>
                <a:ea typeface="ＭＳ Ｐゴシック"/>
              </a:defRPr>
            </a:pPr>
            <a:endParaRPr lang="ja-JP"/>
          </a:p>
        </c:txPr>
        <c:crossAx val="71356415"/>
        <c:crosses val="autoZero"/>
        <c:crossBetween val="midCat"/>
      </c:valAx>
      <c:valAx>
        <c:axId val="7135641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z[m]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ja-JP"/>
          </a:p>
        </c:txPr>
        <c:crossAx val="7379544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5840">
              <a:solidFill>
                <a:srgbClr val="000000"/>
              </a:solidFill>
              <a:round/>
            </a:ln>
          </c:spPr>
          <c:marker>
            <c:symbol val="diamond"/>
            <c:size val="7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流入!$H$3:$H$21</c:f>
              <c:numCache>
                <c:formatCode>0.00000_ </c:formatCode>
                <c:ptCount val="19"/>
                <c:pt idx="0">
                  <c:v>4.9119248761752641E-3</c:v>
                </c:pt>
                <c:pt idx="1">
                  <c:v>3.8478117983231533E-3</c:v>
                </c:pt>
                <c:pt idx="2">
                  <c:v>1.7535877535555544E-3</c:v>
                </c:pt>
                <c:pt idx="3">
                  <c:v>1.3341964768926269E-3</c:v>
                </c:pt>
                <c:pt idx="4">
                  <c:v>1.0780316111908942E-3</c:v>
                </c:pt>
                <c:pt idx="5">
                  <c:v>9.0496043013336773E-4</c:v>
                </c:pt>
                <c:pt idx="6">
                  <c:v>7.8003100836961049E-4</c:v>
                </c:pt>
                <c:pt idx="7">
                  <c:v>6.8552635476205089E-4</c:v>
                </c:pt>
                <c:pt idx="8">
                  <c:v>6.1149313284654047E-4</c:v>
                </c:pt>
                <c:pt idx="9">
                  <c:v>5.5190299750548539E-4</c:v>
                </c:pt>
                <c:pt idx="10">
                  <c:v>5.0288865431257564E-4</c:v>
                </c:pt>
                <c:pt idx="11">
                  <c:v>4.6185367565401844E-4</c:v>
                </c:pt>
                <c:pt idx="12">
                  <c:v>4.2698929293561783E-4</c:v>
                </c:pt>
                <c:pt idx="13">
                  <c:v>3.9699630682931623E-4</c:v>
                </c:pt>
                <c:pt idx="14">
                  <c:v>3.7091716975566982E-4</c:v>
                </c:pt>
                <c:pt idx="15">
                  <c:v>3.4803043410395177E-4</c:v>
                </c:pt>
                <c:pt idx="16">
                  <c:v>3.2778209708066278E-4</c:v>
                </c:pt>
                <c:pt idx="17">
                  <c:v>3.0973961167319458E-4</c:v>
                </c:pt>
                <c:pt idx="18">
                  <c:v>2.9356028190793444E-4</c:v>
                </c:pt>
              </c:numCache>
            </c:numRef>
          </c:xVal>
          <c:yVal>
            <c:numRef>
              <c:f>流入!$D$3:$D$21</c:f>
              <c:numCache>
                <c:formatCode>General</c:formatCode>
                <c:ptCount val="19"/>
                <c:pt idx="0">
                  <c:v>1</c:v>
                </c:pt>
                <c:pt idx="1">
                  <c:v>1.3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2-4454-9C7F-239E1481B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16873"/>
        <c:axId val="83104828"/>
      </c:scatterChart>
      <c:valAx>
        <c:axId val="573168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eps[m2/s3]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ＭＳ Ｐゴシック"/>
                <a:ea typeface="ＭＳ Ｐゴシック"/>
              </a:defRPr>
            </a:pPr>
            <a:endParaRPr lang="ja-JP"/>
          </a:p>
        </c:txPr>
        <c:crossAx val="83104828"/>
        <c:crosses val="autoZero"/>
        <c:crossBetween val="midCat"/>
      </c:valAx>
      <c:valAx>
        <c:axId val="831048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z[m]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ja-JP"/>
          </a:p>
        </c:txPr>
        <c:crossAx val="5731687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455040</xdr:colOff>
      <xdr:row>0</xdr:row>
      <xdr:rowOff>42480</xdr:rowOff>
    </xdr:from>
    <xdr:to>
      <xdr:col>14</xdr:col>
      <xdr:colOff>646395</xdr:colOff>
      <xdr:row>17</xdr:row>
      <xdr:rowOff>100800</xdr:rowOff>
    </xdr:to>
    <xdr:graphicFrame macro="">
      <xdr:nvGraphicFramePr>
        <xdr:cNvPr id="2" name="グラフ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456120</xdr:colOff>
      <xdr:row>17</xdr:row>
      <xdr:rowOff>100440</xdr:rowOff>
    </xdr:from>
    <xdr:to>
      <xdr:col>14</xdr:col>
      <xdr:colOff>647475</xdr:colOff>
      <xdr:row>33</xdr:row>
      <xdr:rowOff>18720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436680</xdr:colOff>
      <xdr:row>32</xdr:row>
      <xdr:rowOff>76320</xdr:rowOff>
    </xdr:from>
    <xdr:to>
      <xdr:col>14</xdr:col>
      <xdr:colOff>631440</xdr:colOff>
      <xdr:row>48</xdr:row>
      <xdr:rowOff>50400</xdr:rowOff>
    </xdr:to>
    <xdr:graphicFrame macro="">
      <xdr:nvGraphicFramePr>
        <xdr:cNvPr id="4" name="グラフ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9360</xdr:colOff>
      <xdr:row>0</xdr:row>
      <xdr:rowOff>142920</xdr:rowOff>
    </xdr:from>
    <xdr:to>
      <xdr:col>19</xdr:col>
      <xdr:colOff>66240</xdr:colOff>
      <xdr:row>18</xdr:row>
      <xdr:rowOff>24480</xdr:rowOff>
    </xdr:to>
    <xdr:graphicFrame macro="">
      <xdr:nvGraphicFramePr>
        <xdr:cNvPr id="5" name="グラフ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676440</xdr:colOff>
      <xdr:row>17</xdr:row>
      <xdr:rowOff>135360</xdr:rowOff>
    </xdr:from>
    <xdr:to>
      <xdr:col>19</xdr:col>
      <xdr:colOff>66600</xdr:colOff>
      <xdr:row>33</xdr:row>
      <xdr:rowOff>10080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660240</xdr:colOff>
      <xdr:row>32</xdr:row>
      <xdr:rowOff>126000</xdr:rowOff>
    </xdr:from>
    <xdr:to>
      <xdr:col>19</xdr:col>
      <xdr:colOff>19800</xdr:colOff>
      <xdr:row>48</xdr:row>
      <xdr:rowOff>50400</xdr:rowOff>
    </xdr:to>
    <xdr:graphicFrame macro="">
      <xdr:nvGraphicFramePr>
        <xdr:cNvPr id="7" name="グラフ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19</xdr:col>
      <xdr:colOff>457200</xdr:colOff>
      <xdr:row>0</xdr:row>
      <xdr:rowOff>123840</xdr:rowOff>
    </xdr:from>
    <xdr:to>
      <xdr:col>23</xdr:col>
      <xdr:colOff>95040</xdr:colOff>
      <xdr:row>19</xdr:row>
      <xdr:rowOff>5400</xdr:rowOff>
    </xdr:to>
    <xdr:graphicFrame macro="">
      <xdr:nvGraphicFramePr>
        <xdr:cNvPr id="8" name="グラフ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19</xdr:col>
      <xdr:colOff>371520</xdr:colOff>
      <xdr:row>19</xdr:row>
      <xdr:rowOff>91440</xdr:rowOff>
    </xdr:from>
    <xdr:to>
      <xdr:col>23</xdr:col>
      <xdr:colOff>151920</xdr:colOff>
      <xdr:row>35</xdr:row>
      <xdr:rowOff>91080</xdr:rowOff>
    </xdr:to>
    <xdr:graphicFrame macro="">
      <xdr:nvGraphicFramePr>
        <xdr:cNvPr id="9" name="グラフ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19</xdr:col>
      <xdr:colOff>419040</xdr:colOff>
      <xdr:row>35</xdr:row>
      <xdr:rowOff>158040</xdr:rowOff>
    </xdr:from>
    <xdr:to>
      <xdr:col>23</xdr:col>
      <xdr:colOff>113760</xdr:colOff>
      <xdr:row>51</xdr:row>
      <xdr:rowOff>157680</xdr:rowOff>
    </xdr:to>
    <xdr:graphicFrame macro="">
      <xdr:nvGraphicFramePr>
        <xdr:cNvPr id="10" name="グラフ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4320</xdr:colOff>
      <xdr:row>23</xdr:row>
      <xdr:rowOff>16200</xdr:rowOff>
    </xdr:from>
    <xdr:to>
      <xdr:col>4</xdr:col>
      <xdr:colOff>205200</xdr:colOff>
      <xdr:row>41</xdr:row>
      <xdr:rowOff>10080</xdr:rowOff>
    </xdr:to>
    <xdr:graphicFrame macro="">
      <xdr:nvGraphicFramePr>
        <xdr:cNvPr id="11" name="グラフ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</xdr:col>
      <xdr:colOff>395280</xdr:colOff>
      <xdr:row>23</xdr:row>
      <xdr:rowOff>8280</xdr:rowOff>
    </xdr:from>
    <xdr:to>
      <xdr:col>7</xdr:col>
      <xdr:colOff>480600</xdr:colOff>
      <xdr:row>40</xdr:row>
      <xdr:rowOff>165240</xdr:rowOff>
    </xdr:to>
    <xdr:graphicFrame macro="">
      <xdr:nvGraphicFramePr>
        <xdr:cNvPr id="12" name="グラフ 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7"/>
  <sheetViews>
    <sheetView tabSelected="1" zoomScale="95" zoomScaleNormal="95" workbookViewId="0">
      <selection activeCell="J28" sqref="J28"/>
    </sheetView>
  </sheetViews>
  <sheetFormatPr defaultRowHeight="13.5" x14ac:dyDescent="0.15"/>
  <cols>
    <col min="1" max="6" width="8.5" customWidth="1"/>
    <col min="7" max="7" width="10.625" customWidth="1"/>
    <col min="8" max="11" width="10.375" customWidth="1"/>
    <col min="12" max="1025" width="8.5" customWidth="1"/>
  </cols>
  <sheetData>
    <row r="1" spans="2:11" x14ac:dyDescent="0.15">
      <c r="D1" t="s">
        <v>0</v>
      </c>
      <c r="E1" t="s">
        <v>1</v>
      </c>
      <c r="F1" t="s">
        <v>2</v>
      </c>
      <c r="G1" t="s">
        <v>3</v>
      </c>
      <c r="H1" t="s">
        <v>4</v>
      </c>
      <c r="J1" t="s">
        <v>5</v>
      </c>
      <c r="K1" t="s">
        <v>6</v>
      </c>
    </row>
    <row r="2" spans="2:11" x14ac:dyDescent="0.15">
      <c r="B2" t="s">
        <v>7</v>
      </c>
      <c r="D2" t="s">
        <v>8</v>
      </c>
      <c r="E2" t="s">
        <v>9</v>
      </c>
      <c r="G2" t="s">
        <v>10</v>
      </c>
      <c r="K2" s="1">
        <f>B3^2</f>
        <v>2.25</v>
      </c>
    </row>
    <row r="3" spans="2:11" x14ac:dyDescent="0.15">
      <c r="B3" s="2">
        <v>1.5</v>
      </c>
      <c r="D3">
        <v>1</v>
      </c>
      <c r="E3" s="3">
        <f t="shared" ref="E3:E22" si="0">$B$3*(D3/$D$4)^0.15</f>
        <v>1.4421145419965096</v>
      </c>
      <c r="F3" s="3">
        <f t="shared" ref="F3:F22" si="1">0.1*(D3/350)^-0.15-0.05</f>
        <v>0.19077434309775793</v>
      </c>
      <c r="G3" s="6">
        <f t="shared" ref="G3:G22" si="2">(F3*E3)^2</f>
        <v>7.5690163963059373E-2</v>
      </c>
      <c r="H3" s="7">
        <f t="shared" ref="H3:H22" si="3">SQRT(0.09)*G3*($B$3/$D$4)*0.15*(D3/$D$4)^(0.15-1)</f>
        <v>4.9119248761752641E-3</v>
      </c>
      <c r="J3">
        <f t="shared" ref="J3:J22" si="4">E3/$B$3</f>
        <v>0.96140969466433968</v>
      </c>
      <c r="K3">
        <f t="shared" ref="K3:K22" si="5">G3/$K$2</f>
        <v>3.3640072872470832E-2</v>
      </c>
    </row>
    <row r="4" spans="2:11" x14ac:dyDescent="0.15">
      <c r="B4" s="1"/>
      <c r="D4" s="4">
        <v>1.3</v>
      </c>
      <c r="E4" s="5">
        <f t="shared" si="0"/>
        <v>1.5</v>
      </c>
      <c r="F4" s="5">
        <f t="shared" si="1"/>
        <v>0.18148278768062243</v>
      </c>
      <c r="G4" s="8">
        <f t="shared" si="2"/>
        <v>7.4106005004742223E-2</v>
      </c>
      <c r="H4" s="9">
        <f t="shared" si="3"/>
        <v>3.8478117983231533E-3</v>
      </c>
      <c r="I4" s="4"/>
      <c r="J4" s="4">
        <f t="shared" si="4"/>
        <v>1</v>
      </c>
      <c r="K4" s="4">
        <f t="shared" si="5"/>
        <v>3.293600222432988E-2</v>
      </c>
    </row>
    <row r="5" spans="2:11" x14ac:dyDescent="0.15">
      <c r="B5" s="1"/>
      <c r="D5">
        <v>3</v>
      </c>
      <c r="E5" s="3">
        <f t="shared" si="0"/>
        <v>1.7004659669980464</v>
      </c>
      <c r="F5" s="3">
        <f t="shared" si="1"/>
        <v>0.15419354945039759</v>
      </c>
      <c r="G5" s="6">
        <f t="shared" si="2"/>
        <v>6.8749303135668863E-2</v>
      </c>
      <c r="H5" s="7">
        <f t="shared" si="3"/>
        <v>1.7535877535555544E-3</v>
      </c>
      <c r="J5">
        <f t="shared" si="4"/>
        <v>1.1336439779986975</v>
      </c>
      <c r="K5">
        <f t="shared" si="5"/>
        <v>3.0555245838075049E-2</v>
      </c>
    </row>
    <row r="6" spans="2:11" x14ac:dyDescent="0.15">
      <c r="D6">
        <v>4</v>
      </c>
      <c r="E6" s="3">
        <f t="shared" si="0"/>
        <v>1.7754512617824652</v>
      </c>
      <c r="F6" s="3">
        <f t="shared" si="1"/>
        <v>0.14556953716225235</v>
      </c>
      <c r="G6" s="6">
        <f t="shared" si="2"/>
        <v>6.6797239070022094E-2</v>
      </c>
      <c r="H6" s="7">
        <f t="shared" si="3"/>
        <v>1.3341964768926269E-3</v>
      </c>
      <c r="J6">
        <f t="shared" si="4"/>
        <v>1.1836341745216434</v>
      </c>
      <c r="K6">
        <f t="shared" si="5"/>
        <v>2.9687661808898709E-2</v>
      </c>
    </row>
    <row r="7" spans="2:11" x14ac:dyDescent="0.15">
      <c r="D7">
        <v>5</v>
      </c>
      <c r="E7" s="3">
        <f t="shared" si="0"/>
        <v>1.8358840843198343</v>
      </c>
      <c r="F7" s="3">
        <f t="shared" si="1"/>
        <v>0.13913186539746858</v>
      </c>
      <c r="G7" s="6">
        <f t="shared" si="2"/>
        <v>6.5244473306003206E-2</v>
      </c>
      <c r="H7" s="7">
        <f t="shared" si="3"/>
        <v>1.0780316111908942E-3</v>
      </c>
      <c r="J7">
        <f t="shared" si="4"/>
        <v>1.2239227228798895</v>
      </c>
      <c r="K7">
        <f t="shared" si="5"/>
        <v>2.8997543691556979E-2</v>
      </c>
    </row>
    <row r="8" spans="2:11" x14ac:dyDescent="0.15">
      <c r="D8">
        <v>6</v>
      </c>
      <c r="E8" s="3">
        <f t="shared" si="0"/>
        <v>1.8867851252713597</v>
      </c>
      <c r="F8" s="3">
        <f t="shared" si="1"/>
        <v>0.13402953090431824</v>
      </c>
      <c r="G8" s="6">
        <f t="shared" si="2"/>
        <v>6.3950785422423426E-2</v>
      </c>
      <c r="H8" s="7">
        <f t="shared" si="3"/>
        <v>9.0496043013336773E-4</v>
      </c>
      <c r="J8">
        <f t="shared" si="4"/>
        <v>1.2578567501809064</v>
      </c>
      <c r="K8">
        <f t="shared" si="5"/>
        <v>2.8422571298854855E-2</v>
      </c>
    </row>
    <row r="9" spans="2:11" x14ac:dyDescent="0.15">
      <c r="D9">
        <v>7</v>
      </c>
      <c r="E9" s="3">
        <f t="shared" si="0"/>
        <v>1.9309208061967582</v>
      </c>
      <c r="F9" s="3">
        <f t="shared" si="1"/>
        <v>0.1298231084395659</v>
      </c>
      <c r="G9" s="6">
        <f t="shared" si="2"/>
        <v>6.2839530481050079E-2</v>
      </c>
      <c r="H9" s="7">
        <f t="shared" si="3"/>
        <v>7.8003100836961049E-4</v>
      </c>
      <c r="J9">
        <f t="shared" si="4"/>
        <v>1.2872805374645055</v>
      </c>
      <c r="K9">
        <f t="shared" si="5"/>
        <v>2.7928680213800034E-2</v>
      </c>
    </row>
    <row r="10" spans="2:11" x14ac:dyDescent="0.15">
      <c r="D10">
        <v>8</v>
      </c>
      <c r="E10" s="3">
        <f t="shared" si="0"/>
        <v>1.9699865192181594</v>
      </c>
      <c r="F10" s="3">
        <f t="shared" si="1"/>
        <v>0.12625713584006587</v>
      </c>
      <c r="G10" s="6">
        <f t="shared" si="2"/>
        <v>6.1864053773355639E-2</v>
      </c>
      <c r="H10" s="7">
        <f t="shared" si="3"/>
        <v>6.8552635476205089E-4</v>
      </c>
      <c r="J10">
        <f t="shared" si="4"/>
        <v>1.3133243461454396</v>
      </c>
      <c r="K10">
        <f t="shared" si="5"/>
        <v>2.7495135010380284E-2</v>
      </c>
    </row>
    <row r="11" spans="2:11" x14ac:dyDescent="0.15">
      <c r="D11">
        <v>9</v>
      </c>
      <c r="E11" s="3">
        <f t="shared" si="0"/>
        <v>2.0051004415470342</v>
      </c>
      <c r="F11" s="3">
        <f t="shared" si="1"/>
        <v>0.12317046783603168</v>
      </c>
      <c r="G11" s="6">
        <f t="shared" si="2"/>
        <v>6.0993765716269376E-2</v>
      </c>
      <c r="H11" s="7">
        <f t="shared" si="3"/>
        <v>6.1149313284654047E-4</v>
      </c>
      <c r="J11">
        <f t="shared" si="4"/>
        <v>1.3367336276980228</v>
      </c>
      <c r="K11">
        <f t="shared" si="5"/>
        <v>2.7108340318341945E-2</v>
      </c>
    </row>
    <row r="12" spans="2:11" x14ac:dyDescent="0.15">
      <c r="D12">
        <v>10</v>
      </c>
      <c r="E12" s="3">
        <f t="shared" si="0"/>
        <v>2.0370409342165172</v>
      </c>
      <c r="F12" s="3">
        <f t="shared" si="1"/>
        <v>0.12045518118391778</v>
      </c>
      <c r="G12" s="6">
        <f t="shared" si="2"/>
        <v>6.020748454126968E-2</v>
      </c>
      <c r="H12" s="7">
        <f t="shared" si="3"/>
        <v>5.5190299750548539E-4</v>
      </c>
      <c r="J12">
        <f t="shared" si="4"/>
        <v>1.3580272894776781</v>
      </c>
      <c r="K12">
        <f t="shared" si="5"/>
        <v>2.6758882018342079E-2</v>
      </c>
    </row>
    <row r="13" spans="2:11" x14ac:dyDescent="0.15">
      <c r="D13">
        <v>11</v>
      </c>
      <c r="E13" s="3">
        <f t="shared" si="0"/>
        <v>2.0663727165881944</v>
      </c>
      <c r="F13" s="3">
        <f t="shared" si="1"/>
        <v>0.11803560109632034</v>
      </c>
      <c r="G13" s="6">
        <f t="shared" si="2"/>
        <v>5.9489915219080064E-2</v>
      </c>
      <c r="H13" s="7">
        <f t="shared" si="3"/>
        <v>5.0288865431257564E-4</v>
      </c>
      <c r="J13">
        <f t="shared" si="4"/>
        <v>1.3775818110587963</v>
      </c>
      <c r="K13">
        <f t="shared" si="5"/>
        <v>2.6439962319591139E-2</v>
      </c>
    </row>
    <row r="14" spans="2:11" x14ac:dyDescent="0.15">
      <c r="D14">
        <v>12</v>
      </c>
      <c r="E14" s="3">
        <f t="shared" si="0"/>
        <v>2.0935191753528057</v>
      </c>
      <c r="F14" s="3">
        <f t="shared" si="1"/>
        <v>0.11585669986157092</v>
      </c>
      <c r="G14" s="6">
        <f t="shared" si="2"/>
        <v>5.8829640360781262E-2</v>
      </c>
      <c r="H14" s="7">
        <f t="shared" si="3"/>
        <v>4.6185367565401844E-4</v>
      </c>
      <c r="J14">
        <f t="shared" si="4"/>
        <v>1.3956794502352039</v>
      </c>
      <c r="K14">
        <f t="shared" si="5"/>
        <v>2.6146506827013895E-2</v>
      </c>
    </row>
    <row r="15" spans="2:11" x14ac:dyDescent="0.15">
      <c r="D15">
        <v>13</v>
      </c>
      <c r="E15" s="3">
        <f t="shared" si="0"/>
        <v>2.1188063169341316</v>
      </c>
      <c r="F15" s="3">
        <f t="shared" si="1"/>
        <v>0.11387726369598512</v>
      </c>
      <c r="G15" s="6">
        <f t="shared" si="2"/>
        <v>5.8217903834698485E-2</v>
      </c>
      <c r="H15" s="7">
        <f t="shared" si="3"/>
        <v>4.2698929293561783E-4</v>
      </c>
      <c r="J15">
        <f t="shared" si="4"/>
        <v>1.4125375446227544</v>
      </c>
      <c r="K15">
        <f t="shared" si="5"/>
        <v>2.5874623926532659E-2</v>
      </c>
    </row>
    <row r="16" spans="2:11" x14ac:dyDescent="0.15">
      <c r="D16">
        <v>14</v>
      </c>
      <c r="E16" s="3">
        <f t="shared" si="0"/>
        <v>2.1424907795365549</v>
      </c>
      <c r="F16" s="3">
        <f t="shared" si="1"/>
        <v>0.11206565966927622</v>
      </c>
      <c r="G16" s="6">
        <f t="shared" si="2"/>
        <v>5.7647838349807405E-2</v>
      </c>
      <c r="H16" s="7">
        <f t="shared" si="3"/>
        <v>3.9699630682931623E-4</v>
      </c>
      <c r="J16">
        <f t="shared" si="4"/>
        <v>1.4283271863577032</v>
      </c>
      <c r="K16">
        <f t="shared" si="5"/>
        <v>2.5621261488803292E-2</v>
      </c>
    </row>
    <row r="17" spans="4:11" x14ac:dyDescent="0.15">
      <c r="D17">
        <v>15</v>
      </c>
      <c r="E17" s="3">
        <f t="shared" si="0"/>
        <v>2.1647783957696238</v>
      </c>
      <c r="F17" s="3">
        <f t="shared" si="1"/>
        <v>0.1103971021696603</v>
      </c>
      <c r="G17" s="6">
        <f t="shared" si="2"/>
        <v>5.7113955325328807E-2</v>
      </c>
      <c r="H17" s="7">
        <f t="shared" si="3"/>
        <v>3.7091716975566982E-4</v>
      </c>
      <c r="J17">
        <f t="shared" si="4"/>
        <v>1.4431855971797491</v>
      </c>
      <c r="K17">
        <f t="shared" si="5"/>
        <v>2.538398014459058E-2</v>
      </c>
    </row>
    <row r="18" spans="4:11" x14ac:dyDescent="0.15">
      <c r="D18">
        <v>16</v>
      </c>
      <c r="E18" s="3">
        <f t="shared" si="0"/>
        <v>2.1858369021096649</v>
      </c>
      <c r="F18" s="3">
        <f t="shared" si="1"/>
        <v>0.10885182521431931</v>
      </c>
      <c r="G18" s="6">
        <f t="shared" si="2"/>
        <v>5.6611796712115074E-2</v>
      </c>
      <c r="H18" s="7">
        <f t="shared" si="3"/>
        <v>3.4803043410395177E-4</v>
      </c>
      <c r="J18">
        <f t="shared" si="4"/>
        <v>1.4572246014064432</v>
      </c>
      <c r="K18">
        <f t="shared" si="5"/>
        <v>2.5160798538717812E-2</v>
      </c>
    </row>
    <row r="19" spans="4:11" x14ac:dyDescent="0.15">
      <c r="D19">
        <v>17</v>
      </c>
      <c r="E19" s="3">
        <f t="shared" si="0"/>
        <v>2.2058048861977602</v>
      </c>
      <c r="F19" s="3">
        <f t="shared" si="1"/>
        <v>0.10741382372194254</v>
      </c>
      <c r="G19" s="6">
        <f t="shared" si="2"/>
        <v>5.6137690602327754E-2</v>
      </c>
      <c r="H19" s="7">
        <f t="shared" si="3"/>
        <v>3.2778209708066278E-4</v>
      </c>
      <c r="J19">
        <f t="shared" si="4"/>
        <v>1.4705365907985068</v>
      </c>
      <c r="K19">
        <f t="shared" si="5"/>
        <v>2.495008471214567E-2</v>
      </c>
    </row>
    <row r="20" spans="4:11" x14ac:dyDescent="0.15">
      <c r="D20">
        <v>18</v>
      </c>
      <c r="E20" s="3">
        <f t="shared" si="0"/>
        <v>2.224798238370346</v>
      </c>
      <c r="F20" s="3">
        <f t="shared" si="1"/>
        <v>0.10606996424775748</v>
      </c>
      <c r="G20" s="6">
        <f t="shared" si="2"/>
        <v>5.568857549978596E-2</v>
      </c>
      <c r="H20" s="7">
        <f t="shared" si="3"/>
        <v>3.0973961167319458E-4</v>
      </c>
      <c r="J20">
        <f t="shared" si="4"/>
        <v>1.4831988255802306</v>
      </c>
      <c r="K20">
        <f t="shared" si="5"/>
        <v>2.4750477999904871E-2</v>
      </c>
    </row>
    <row r="21" spans="4:11" x14ac:dyDescent="0.15">
      <c r="D21">
        <v>19</v>
      </c>
      <c r="E21" s="3">
        <f t="shared" si="0"/>
        <v>2.2429149016895149</v>
      </c>
      <c r="F21" s="3">
        <f t="shared" si="1"/>
        <v>0.1048093426368432</v>
      </c>
      <c r="G21" s="6">
        <f t="shared" si="2"/>
        <v>5.5261871277409752E-2</v>
      </c>
      <c r="H21" s="7">
        <f t="shared" si="3"/>
        <v>2.9356028190793444E-4</v>
      </c>
      <c r="J21">
        <f t="shared" si="4"/>
        <v>1.4952766011263432</v>
      </c>
      <c r="K21">
        <f t="shared" si="5"/>
        <v>2.4560831678848778E-2</v>
      </c>
    </row>
    <row r="22" spans="4:11" x14ac:dyDescent="0.15">
      <c r="D22">
        <v>350</v>
      </c>
      <c r="E22" s="3">
        <f t="shared" si="0"/>
        <v>3.4722418152093368</v>
      </c>
      <c r="F22" s="3">
        <f t="shared" si="1"/>
        <v>0.05</v>
      </c>
      <c r="G22" s="6">
        <f t="shared" si="2"/>
        <v>3.0141158058220579E-2</v>
      </c>
      <c r="H22" s="7">
        <f t="shared" si="3"/>
        <v>1.3455950061675516E-5</v>
      </c>
      <c r="J22">
        <f t="shared" si="4"/>
        <v>2.3148278768062247</v>
      </c>
      <c r="K22">
        <f t="shared" si="5"/>
        <v>1.3396070248098035E-2</v>
      </c>
    </row>
    <row r="28" spans="4:11" x14ac:dyDescent="0.15">
      <c r="I28" s="6"/>
      <c r="J28" s="7"/>
    </row>
    <row r="29" spans="4:11" x14ac:dyDescent="0.15">
      <c r="I29" s="6"/>
      <c r="J29" s="7"/>
    </row>
    <row r="30" spans="4:11" x14ac:dyDescent="0.15">
      <c r="I30" s="6"/>
      <c r="J30" s="7"/>
    </row>
    <row r="31" spans="4:11" x14ac:dyDescent="0.15">
      <c r="I31" s="6"/>
      <c r="J31" s="7"/>
    </row>
    <row r="32" spans="4:11" x14ac:dyDescent="0.15">
      <c r="I32" s="6"/>
      <c r="J32" s="7"/>
    </row>
    <row r="33" spans="9:10" x14ac:dyDescent="0.15">
      <c r="I33" s="6"/>
      <c r="J33" s="7"/>
    </row>
    <row r="34" spans="9:10" x14ac:dyDescent="0.15">
      <c r="I34" s="6"/>
      <c r="J34" s="7"/>
    </row>
    <row r="35" spans="9:10" x14ac:dyDescent="0.15">
      <c r="I35" s="6"/>
      <c r="J35" s="7"/>
    </row>
    <row r="36" spans="9:10" x14ac:dyDescent="0.15">
      <c r="I36" s="6"/>
      <c r="J36" s="7"/>
    </row>
    <row r="37" spans="9:10" x14ac:dyDescent="0.15">
      <c r="I37" s="6"/>
      <c r="J37" s="7"/>
    </row>
    <row r="38" spans="9:10" x14ac:dyDescent="0.15">
      <c r="I38" s="6"/>
      <c r="J38" s="7"/>
    </row>
    <row r="39" spans="9:10" x14ac:dyDescent="0.15">
      <c r="I39" s="6"/>
      <c r="J39" s="7"/>
    </row>
    <row r="40" spans="9:10" x14ac:dyDescent="0.15">
      <c r="I40" s="6"/>
      <c r="J40" s="7"/>
    </row>
    <row r="41" spans="9:10" x14ac:dyDescent="0.15">
      <c r="I41" s="6"/>
      <c r="J41" s="7"/>
    </row>
    <row r="42" spans="9:10" x14ac:dyDescent="0.15">
      <c r="I42" s="6"/>
      <c r="J42" s="7"/>
    </row>
    <row r="43" spans="9:10" x14ac:dyDescent="0.15">
      <c r="I43" s="6"/>
      <c r="J43" s="7"/>
    </row>
    <row r="44" spans="9:10" x14ac:dyDescent="0.15">
      <c r="I44" s="6"/>
      <c r="J44" s="7"/>
    </row>
    <row r="45" spans="9:10" x14ac:dyDescent="0.15">
      <c r="I45" s="6"/>
      <c r="J45" s="7"/>
    </row>
    <row r="46" spans="9:10" x14ac:dyDescent="0.15">
      <c r="I46" s="6"/>
      <c r="J46" s="7"/>
    </row>
    <row r="47" spans="9:10" x14ac:dyDescent="0.15">
      <c r="I47" s="6"/>
      <c r="J47" s="7"/>
    </row>
  </sheetData>
  <phoneticPr fontId="1"/>
  <pageMargins left="0.75" right="0.75" top="1" bottom="1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流入</vt:lpstr>
    </vt:vector>
  </TitlesOfParts>
  <Company>新潟工科大学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dc:description/>
  <cp:lastModifiedBy>Administrator</cp:lastModifiedBy>
  <cp:revision>1</cp:revision>
  <cp:lastPrinted>2013-07-12T03:38:45Z</cp:lastPrinted>
  <dcterms:created xsi:type="dcterms:W3CDTF">2002-04-12T07:37:24Z</dcterms:created>
  <dcterms:modified xsi:type="dcterms:W3CDTF">2022-11-01T04:03:56Z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新潟工科大学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