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codeName="ThisWorkbook" autoCompressPictures="0"/>
  <bookViews>
    <workbookView xWindow="0" yWindow="0" windowWidth="33600" windowHeight="20560" activeTab="3"/>
  </bookViews>
  <sheets>
    <sheet name="PRODUCT BACKLOG" sheetId="1" r:id="rId1"/>
    <sheet name="SPRINT 1 - BACKLOG" sheetId="4" r:id="rId2"/>
    <sheet name="SPRINT 2 - BACKLOG" sheetId="10" r:id="rId3"/>
    <sheet name="SPRINT 3 - BACKLOG" sheetId="11" r:id="rId4"/>
  </sheets>
  <definedNames>
    <definedName name="_xlnm._FilterDatabase" localSheetId="0" hidden="1">'PRODUCT BACKLOG'!$A$4:$L$37</definedName>
    <definedName name="Team_Members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10" l="1"/>
  <c r="N11" i="10"/>
  <c r="D23" i="10"/>
  <c r="E23" i="10"/>
  <c r="F23" i="10"/>
  <c r="G23" i="10"/>
  <c r="H23" i="10"/>
  <c r="I23" i="10"/>
  <c r="J23" i="10"/>
  <c r="L23" i="10"/>
  <c r="M23" i="10"/>
  <c r="N23" i="10"/>
  <c r="O23" i="10"/>
  <c r="P23" i="10"/>
  <c r="Q23" i="10"/>
  <c r="R23" i="10"/>
  <c r="T23" i="10"/>
  <c r="U23" i="10"/>
  <c r="V23" i="10"/>
  <c r="Y23" i="10"/>
  <c r="D10" i="11"/>
  <c r="E10" i="11"/>
  <c r="F10" i="11"/>
  <c r="G10" i="11"/>
  <c r="H10" i="11"/>
  <c r="O11" i="11"/>
  <c r="R12" i="10"/>
  <c r="S12" i="10"/>
  <c r="T12" i="10"/>
  <c r="U12" i="10"/>
  <c r="W12" i="10"/>
  <c r="X12" i="10"/>
  <c r="Y12" i="10"/>
  <c r="R13" i="10"/>
  <c r="S13" i="10"/>
  <c r="T13" i="10"/>
  <c r="U13" i="10"/>
  <c r="V13" i="10"/>
  <c r="W13" i="10"/>
  <c r="X13" i="10"/>
  <c r="Y13" i="10"/>
  <c r="L13" i="10"/>
  <c r="M13" i="10"/>
  <c r="N13" i="10"/>
  <c r="O13" i="10"/>
  <c r="P13" i="10"/>
  <c r="D13" i="10"/>
  <c r="E13" i="10"/>
  <c r="F13" i="10"/>
  <c r="G13" i="10"/>
  <c r="H13" i="10"/>
  <c r="I13" i="10"/>
  <c r="J1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P11" i="10"/>
  <c r="R11" i="10"/>
  <c r="S11" i="10"/>
  <c r="T11" i="10"/>
  <c r="V11" i="10"/>
  <c r="W11" i="10"/>
  <c r="X11" i="10"/>
  <c r="Y11" i="10"/>
  <c r="K11" i="10"/>
  <c r="L11" i="10"/>
  <c r="M11" i="10"/>
  <c r="D11" i="10"/>
  <c r="E11" i="10"/>
  <c r="F11" i="10"/>
  <c r="G11" i="10"/>
  <c r="H11" i="10"/>
  <c r="I11" i="10"/>
  <c r="I10" i="10"/>
  <c r="J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D10" i="10"/>
  <c r="E10" i="10"/>
  <c r="F10" i="10"/>
  <c r="G10" i="10"/>
  <c r="I10" i="11"/>
  <c r="J10" i="11"/>
  <c r="L10" i="11"/>
  <c r="M10" i="11"/>
  <c r="N10" i="11"/>
  <c r="O10" i="11"/>
  <c r="P10" i="11"/>
  <c r="R10" i="11"/>
  <c r="S10" i="11"/>
  <c r="T10" i="11"/>
  <c r="U10" i="11"/>
  <c r="V10" i="11"/>
  <c r="W10" i="11"/>
  <c r="X10" i="11"/>
  <c r="Y10" i="11"/>
  <c r="D11" i="11"/>
  <c r="E11" i="11"/>
  <c r="F11" i="11"/>
  <c r="G11" i="11"/>
  <c r="H11" i="11"/>
  <c r="I11" i="11"/>
  <c r="K11" i="11"/>
  <c r="L11" i="11"/>
  <c r="M11" i="11"/>
  <c r="P11" i="11"/>
  <c r="Q11" i="11"/>
  <c r="R11" i="11"/>
  <c r="T11" i="11"/>
  <c r="V11" i="11"/>
  <c r="W11" i="11"/>
  <c r="X11" i="11"/>
  <c r="Y11" i="11"/>
  <c r="N13" i="11"/>
  <c r="O13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S14" i="11"/>
  <c r="T14" i="11"/>
  <c r="U14" i="11"/>
  <c r="V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D13" i="11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D20" i="10"/>
  <c r="E20" i="10"/>
  <c r="F20" i="10"/>
  <c r="G20" i="10"/>
  <c r="H20" i="10"/>
  <c r="J20" i="10"/>
  <c r="K20" i="10"/>
  <c r="L20" i="10"/>
  <c r="M20" i="10"/>
  <c r="N20" i="10"/>
  <c r="O20" i="10"/>
  <c r="P20" i="10"/>
  <c r="Q20" i="10"/>
  <c r="R20" i="10"/>
  <c r="S20" i="10"/>
  <c r="D21" i="10"/>
  <c r="E21" i="10"/>
  <c r="F21" i="10"/>
  <c r="G21" i="10"/>
  <c r="H21" i="10"/>
  <c r="J21" i="10"/>
  <c r="K21" i="10"/>
  <c r="L21" i="10"/>
  <c r="M21" i="10"/>
  <c r="N21" i="10"/>
  <c r="O21" i="10"/>
  <c r="Q21" i="10"/>
  <c r="R21" i="10"/>
  <c r="D22" i="11"/>
  <c r="E22" i="11"/>
  <c r="F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T20" i="10"/>
  <c r="U20" i="10"/>
  <c r="V20" i="10"/>
  <c r="W20" i="10"/>
  <c r="X20" i="10"/>
  <c r="Y20" i="10"/>
  <c r="V22" i="11"/>
  <c r="W22" i="11"/>
  <c r="X22" i="11"/>
  <c r="Y22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U21" i="11"/>
  <c r="W21" i="11"/>
  <c r="Y21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V19" i="11"/>
  <c r="W19" i="11"/>
  <c r="Y19" i="11"/>
  <c r="D18" i="11"/>
  <c r="E18" i="11"/>
  <c r="F18" i="11"/>
  <c r="G18" i="11"/>
  <c r="H18" i="11"/>
  <c r="I18" i="11"/>
  <c r="K18" i="11"/>
  <c r="L18" i="11"/>
  <c r="M18" i="11"/>
  <c r="O18" i="11"/>
  <c r="P18" i="11"/>
  <c r="R18" i="11"/>
  <c r="S18" i="11"/>
  <c r="T18" i="11"/>
  <c r="V18" i="11"/>
  <c r="W18" i="11"/>
  <c r="Y18" i="11"/>
  <c r="D17" i="11"/>
  <c r="E17" i="11"/>
  <c r="F17" i="11"/>
  <c r="H17" i="11"/>
  <c r="I17" i="11"/>
  <c r="K17" i="11"/>
  <c r="L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F13" i="11"/>
  <c r="G13" i="11"/>
  <c r="I13" i="11"/>
  <c r="J13" i="11"/>
  <c r="L13" i="11"/>
  <c r="Q13" i="11"/>
  <c r="S13" i="11"/>
  <c r="C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D1" i="11"/>
  <c r="C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D15" i="10"/>
  <c r="D16" i="10"/>
  <c r="D17" i="10"/>
  <c r="D7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T21" i="10"/>
  <c r="U21" i="10"/>
  <c r="V21" i="10"/>
  <c r="W21" i="10"/>
  <c r="X21" i="10"/>
  <c r="Y21" i="10"/>
  <c r="T19" i="10"/>
  <c r="U19" i="10"/>
  <c r="V19" i="10"/>
  <c r="W19" i="10"/>
  <c r="X19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T17" i="10"/>
  <c r="U17" i="10"/>
  <c r="V17" i="10"/>
  <c r="W17" i="10"/>
  <c r="X17" i="10"/>
  <c r="Y17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X16" i="10"/>
  <c r="Y16" i="10"/>
  <c r="E15" i="10"/>
  <c r="F15" i="10"/>
  <c r="G15" i="10"/>
  <c r="H15" i="10"/>
  <c r="I15" i="10"/>
  <c r="J15" i="10"/>
  <c r="L15" i="10"/>
  <c r="M15" i="10"/>
  <c r="N15" i="10"/>
  <c r="O15" i="10"/>
  <c r="P15" i="10"/>
  <c r="R15" i="10"/>
  <c r="S15" i="10"/>
  <c r="U15" i="10"/>
  <c r="V15" i="10"/>
  <c r="W15" i="10"/>
  <c r="X15" i="10"/>
  <c r="Y15" i="10"/>
  <c r="C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P1" i="4"/>
  <c r="Q1" i="4"/>
  <c r="R1" i="4"/>
  <c r="S1" i="4"/>
  <c r="T1" i="4"/>
  <c r="U1" i="4"/>
  <c r="V1" i="4"/>
  <c r="W1" i="4"/>
  <c r="X1" i="4"/>
  <c r="Y1" i="4"/>
  <c r="C1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F21" i="4"/>
  <c r="G21" i="4"/>
  <c r="H21" i="4"/>
  <c r="I21" i="4"/>
  <c r="J21" i="4"/>
  <c r="L21" i="4"/>
  <c r="M21" i="4"/>
  <c r="N21" i="4"/>
  <c r="O21" i="4"/>
  <c r="P21" i="4"/>
  <c r="Q21" i="4"/>
  <c r="T21" i="4"/>
  <c r="U21" i="4"/>
  <c r="V21" i="4"/>
  <c r="W21" i="4"/>
  <c r="X21" i="4"/>
  <c r="Y21" i="4"/>
  <c r="G11" i="4"/>
  <c r="H11" i="4"/>
  <c r="I11" i="4"/>
  <c r="J11" i="4"/>
  <c r="K11" i="4"/>
  <c r="L11" i="4"/>
  <c r="M11" i="4"/>
  <c r="O11" i="4"/>
  <c r="P11" i="4"/>
  <c r="Q11" i="4"/>
  <c r="R11" i="4"/>
  <c r="S11" i="4"/>
  <c r="T11" i="4"/>
  <c r="U11" i="4"/>
  <c r="V11" i="4"/>
  <c r="W11" i="4"/>
  <c r="X11" i="4"/>
  <c r="Y11" i="4"/>
  <c r="F12" i="4"/>
  <c r="G12" i="4"/>
  <c r="H12" i="4"/>
  <c r="I12" i="4"/>
  <c r="K12" i="4"/>
  <c r="L12" i="4"/>
  <c r="M12" i="4"/>
  <c r="O12" i="4"/>
  <c r="P12" i="4"/>
  <c r="Q12" i="4"/>
  <c r="R12" i="4"/>
  <c r="S12" i="4"/>
  <c r="T12" i="4"/>
  <c r="U12" i="4"/>
  <c r="V12" i="4"/>
  <c r="W12" i="4"/>
  <c r="X12" i="4"/>
  <c r="Y12" i="4"/>
  <c r="G10" i="4"/>
  <c r="H10" i="4"/>
  <c r="I10" i="4"/>
  <c r="J10" i="4"/>
  <c r="K10" i="4"/>
  <c r="L10" i="4"/>
  <c r="O10" i="4"/>
  <c r="P10" i="4"/>
  <c r="Q10" i="4"/>
  <c r="R10" i="4"/>
  <c r="S10" i="4"/>
  <c r="T10" i="4"/>
  <c r="U10" i="4"/>
  <c r="V10" i="4"/>
  <c r="W10" i="4"/>
  <c r="X10" i="4"/>
  <c r="Y10" i="4"/>
  <c r="E16" i="4"/>
  <c r="E17" i="4"/>
  <c r="E18" i="4"/>
  <c r="E20" i="4"/>
  <c r="E21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D7" i="4"/>
  <c r="C8" i="4"/>
  <c r="D21" i="4"/>
  <c r="L6" i="1"/>
  <c r="D16" i="4"/>
  <c r="D17" i="4"/>
  <c r="D18" i="4"/>
  <c r="D20" i="4"/>
  <c r="D14" i="4"/>
  <c r="J26" i="1"/>
  <c r="J27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5" i="1"/>
  <c r="O24" i="1"/>
  <c r="R6" i="1"/>
  <c r="P24" i="1"/>
  <c r="S6" i="1"/>
  <c r="Q24" i="1"/>
  <c r="T6" i="1"/>
  <c r="Y6" i="1"/>
  <c r="R7" i="1"/>
  <c r="S7" i="1"/>
  <c r="T7" i="1"/>
  <c r="Y7" i="1"/>
  <c r="R8" i="1"/>
  <c r="S8" i="1"/>
  <c r="T8" i="1"/>
  <c r="Y8" i="1"/>
  <c r="R9" i="1"/>
  <c r="S9" i="1"/>
  <c r="T9" i="1"/>
  <c r="Y9" i="1"/>
  <c r="R10" i="1"/>
  <c r="S10" i="1"/>
  <c r="T10" i="1"/>
  <c r="Y10" i="1"/>
  <c r="R11" i="1"/>
  <c r="S11" i="1"/>
  <c r="T11" i="1"/>
  <c r="Y11" i="1"/>
  <c r="R12" i="1"/>
  <c r="S12" i="1"/>
  <c r="T12" i="1"/>
  <c r="Y12" i="1"/>
  <c r="R13" i="1"/>
  <c r="S13" i="1"/>
  <c r="T13" i="1"/>
  <c r="Y13" i="1"/>
  <c r="R14" i="1"/>
  <c r="S14" i="1"/>
  <c r="T14" i="1"/>
  <c r="Y14" i="1"/>
  <c r="R15" i="1"/>
  <c r="S15" i="1"/>
  <c r="T15" i="1"/>
  <c r="Y15" i="1"/>
  <c r="R16" i="1"/>
  <c r="S16" i="1"/>
  <c r="T16" i="1"/>
  <c r="Y16" i="1"/>
  <c r="R17" i="1"/>
  <c r="S17" i="1"/>
  <c r="T17" i="1"/>
  <c r="Y17" i="1"/>
  <c r="R18" i="1"/>
  <c r="S18" i="1"/>
  <c r="T18" i="1"/>
  <c r="Y18" i="1"/>
  <c r="R19" i="1"/>
  <c r="S19" i="1"/>
  <c r="T19" i="1"/>
  <c r="Y19" i="1"/>
  <c r="R20" i="1"/>
  <c r="S20" i="1"/>
  <c r="T20" i="1"/>
  <c r="Y20" i="1"/>
  <c r="R21" i="1"/>
  <c r="S21" i="1"/>
  <c r="T21" i="1"/>
  <c r="Y21" i="1"/>
  <c r="R22" i="1"/>
  <c r="S22" i="1"/>
  <c r="T22" i="1"/>
  <c r="Y22" i="1"/>
  <c r="R23" i="1"/>
  <c r="S23" i="1"/>
  <c r="T23" i="1"/>
  <c r="Y23" i="1"/>
  <c r="R5" i="1"/>
  <c r="S5" i="1"/>
  <c r="T5" i="1"/>
  <c r="Y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5" i="1"/>
  <c r="Q25" i="1"/>
  <c r="P25" i="1"/>
  <c r="O25" i="1"/>
  <c r="J5" i="1"/>
  <c r="J40" i="1"/>
  <c r="K8" i="1"/>
  <c r="K9" i="1"/>
  <c r="K14" i="1"/>
  <c r="K10" i="1"/>
  <c r="K7" i="1"/>
  <c r="K12" i="1"/>
  <c r="K13" i="1"/>
  <c r="K15" i="1"/>
  <c r="K11" i="1"/>
  <c r="K16" i="1"/>
  <c r="K19" i="1"/>
  <c r="K20" i="1"/>
  <c r="K17" i="1"/>
  <c r="K22" i="1"/>
  <c r="K23" i="1"/>
  <c r="K24" i="1"/>
  <c r="K18" i="1"/>
  <c r="K21" i="1"/>
  <c r="K6" i="1"/>
  <c r="H8" i="1"/>
  <c r="H24" i="1"/>
  <c r="H13" i="1"/>
  <c r="H21" i="1"/>
  <c r="H12" i="1"/>
  <c r="H16" i="1"/>
  <c r="H22" i="1"/>
  <c r="H18" i="1"/>
  <c r="H9" i="1"/>
  <c r="H14" i="1"/>
  <c r="H15" i="1"/>
  <c r="H19" i="1"/>
  <c r="H20" i="1"/>
  <c r="H11" i="1"/>
  <c r="H17" i="1"/>
  <c r="H23" i="1"/>
  <c r="H10" i="1"/>
  <c r="H7" i="1"/>
  <c r="H6" i="1"/>
  <c r="H5" i="1"/>
  <c r="H40" i="1"/>
  <c r="I8" i="1"/>
  <c r="I9" i="1"/>
  <c r="I14" i="1"/>
  <c r="I10" i="1"/>
  <c r="I7" i="1"/>
  <c r="I12" i="1"/>
  <c r="I13" i="1"/>
  <c r="I15" i="1"/>
  <c r="I11" i="1"/>
  <c r="I16" i="1"/>
  <c r="I19" i="1"/>
  <c r="I20" i="1"/>
  <c r="I17" i="1"/>
  <c r="I22" i="1"/>
  <c r="I23" i="1"/>
  <c r="I24" i="1"/>
  <c r="I18" i="1"/>
  <c r="I21" i="1"/>
  <c r="I6" i="1"/>
  <c r="L24" i="1"/>
  <c r="L13" i="1"/>
  <c r="F5" i="1"/>
  <c r="G5" i="1"/>
  <c r="L21" i="1"/>
  <c r="L12" i="1"/>
  <c r="L16" i="1"/>
  <c r="L8" i="1"/>
  <c r="L22" i="1"/>
  <c r="L18" i="1"/>
  <c r="L9" i="1"/>
  <c r="L14" i="1"/>
  <c r="L15" i="1"/>
  <c r="L19" i="1"/>
  <c r="L20" i="1"/>
  <c r="L11" i="1"/>
  <c r="L17" i="1"/>
  <c r="L23" i="1"/>
  <c r="L10" i="1"/>
  <c r="L7" i="1"/>
  <c r="K5" i="1"/>
  <c r="D1" i="4"/>
  <c r="I5" i="1"/>
  <c r="E1" i="4"/>
  <c r="F1" i="4"/>
  <c r="G1" i="4"/>
  <c r="H1" i="4"/>
  <c r="I1" i="4"/>
  <c r="J1" i="4"/>
  <c r="K1" i="4"/>
  <c r="L1" i="4"/>
  <c r="M1" i="4"/>
  <c r="N1" i="4"/>
  <c r="O1" i="4"/>
</calcChain>
</file>

<file path=xl/comments1.xml><?xml version="1.0" encoding="utf-8"?>
<comments xmlns="http://schemas.openxmlformats.org/spreadsheetml/2006/main">
  <authors>
    <author>gms</author>
  </authors>
  <commentList>
    <comment ref="D10" authorId="0">
      <text>
        <r>
          <rPr>
            <b/>
            <sz val="8"/>
            <color indexed="81"/>
            <rFont val="Tahoma"/>
          </rPr>
          <t>gms:</t>
        </r>
        <r>
          <rPr>
            <sz val="8"/>
            <color indexed="81"/>
            <rFont val="Tahoma"/>
          </rPr>
          <t xml:space="preserve">
This displays the number of hours remaining. Adjust this each day to reflect how long you think there is still left. When a task is completed then set all other days to 0</t>
        </r>
      </text>
    </comment>
  </commentList>
</comments>
</file>

<file path=xl/comments2.xml><?xml version="1.0" encoding="utf-8"?>
<comments xmlns="http://schemas.openxmlformats.org/spreadsheetml/2006/main">
  <authors>
    <author>gms</author>
  </authors>
  <commentList>
    <comment ref="D10" authorId="0">
      <text>
        <r>
          <rPr>
            <b/>
            <sz val="8"/>
            <color indexed="81"/>
            <rFont val="Tahoma"/>
          </rPr>
          <t>gms:</t>
        </r>
        <r>
          <rPr>
            <sz val="8"/>
            <color indexed="81"/>
            <rFont val="Tahoma"/>
          </rPr>
          <t xml:space="preserve">
This displays the number of hours remaining. Adjust this each day to reflect how long you think there is still left. When a task is completed then set all other days to 0</t>
        </r>
      </text>
    </comment>
  </commentList>
</comments>
</file>

<file path=xl/comments3.xml><?xml version="1.0" encoding="utf-8"?>
<comments xmlns="http://schemas.openxmlformats.org/spreadsheetml/2006/main">
  <authors>
    <author>gms</author>
  </authors>
  <commentList>
    <comment ref="D10" authorId="0">
      <text>
        <r>
          <rPr>
            <b/>
            <sz val="8"/>
            <color indexed="81"/>
            <rFont val="Tahoma"/>
          </rPr>
          <t>gms:</t>
        </r>
        <r>
          <rPr>
            <sz val="8"/>
            <color indexed="81"/>
            <rFont val="Tahoma"/>
          </rPr>
          <t xml:space="preserve">
This displays the number of hours remaining. Adjust this each day to reflect how long you think there is still left. When a task is completed then set all other days to 0</t>
        </r>
      </text>
    </comment>
  </commentList>
</comments>
</file>

<file path=xl/sharedStrings.xml><?xml version="1.0" encoding="utf-8"?>
<sst xmlns="http://schemas.openxmlformats.org/spreadsheetml/2006/main" count="416" uniqueCount="72">
  <si>
    <t xml:space="preserve"> </t>
  </si>
  <si>
    <t>PRODUCT BACKLOG</t>
  </si>
  <si>
    <t>STORY / FEATURE / REQUEST</t>
  </si>
  <si>
    <t>TYPE</t>
  </si>
  <si>
    <t>Feature</t>
  </si>
  <si>
    <t>SPRINT 1</t>
  </si>
  <si>
    <t>ID</t>
  </si>
  <si>
    <t>SPRINT 2</t>
  </si>
  <si>
    <t>SPRINT 3</t>
  </si>
  <si>
    <t>SPRINT</t>
  </si>
  <si>
    <t>In de eerste sprint wordt gewerkt aan het opzetten van de website</t>
  </si>
  <si>
    <t>DOEL</t>
  </si>
  <si>
    <t>Uren werk nog te doen ---&gt;</t>
  </si>
  <si>
    <t>WIE?</t>
  </si>
  <si>
    <t>ITEM OMSCHRIJVING</t>
  </si>
  <si>
    <t>CATEGORIE</t>
  </si>
  <si>
    <t>Relatieve opbrengst</t>
  </si>
  <si>
    <t>Totale waarde</t>
  </si>
  <si>
    <t>Waarde %</t>
  </si>
  <si>
    <t>Uren schatting</t>
  </si>
  <si>
    <t>Uren %</t>
  </si>
  <si>
    <t>Prioriteit</t>
  </si>
  <si>
    <t>TOTALEN</t>
  </si>
  <si>
    <t>Relatieve boete</t>
  </si>
  <si>
    <t>In de eerste sprint wordt gewerkt aan het mogelijk maken van het genereren van een palet.
Dit palet wordt gegenereerd a.d.h.v. een foto, die nog genomen moet worden.</t>
  </si>
  <si>
    <t>Als administratie wil ik uitnodigingen versturen naar voogden</t>
  </si>
  <si>
    <t>Als voogd wil ik voorkeur aangeven voor post of e-mail</t>
  </si>
  <si>
    <t>Als voogd wil ik inschrijvingen kunnen aanpassen (zolang inschrijving open is)</t>
  </si>
  <si>
    <t>Als administratie wil ik, aan de hand van inschrijvingen, een planning maken</t>
  </si>
  <si>
    <t>Als administratie wil ik kunnen zoeken naar voogden en/of leerlingen</t>
  </si>
  <si>
    <t>Als adminstratie wil ik voogden de afspraken toe kunnen sturen</t>
  </si>
  <si>
    <t>Als administratie wil ik docenten het ouderavond-reeksen-rooster toe kunnen sturen</t>
  </si>
  <si>
    <t>Als voogd wil ik de geplande afspraken uit kunnen printen</t>
  </si>
  <si>
    <t>Als voogd wil ik de geplande afspraken als PDF kunnen downloaden</t>
  </si>
  <si>
    <t>Als voogd wil ik een afspraak kunnen verplaatsen</t>
  </si>
  <si>
    <t>Als voogd wil ik een afspraak kunnen afzeggen</t>
  </si>
  <si>
    <t>Als docent wil ik een ouderavond-reeks-rooster uit kunnen printen</t>
  </si>
  <si>
    <t>Als docent wil ik een ouderavond-reeks-rooster als PDF kunnen downloaden</t>
  </si>
  <si>
    <t>Als administratie wil ik middels cvs-bestanden data over voogden, leerlingen, docenten en vakken kunnen importeren</t>
  </si>
  <si>
    <t>Als gebruiker wil ik het lettertype van de interface kunnen aanpassen</t>
  </si>
  <si>
    <t>Als administratie wil ik, na de planning, handmatig gesprekken kunnen beheren</t>
  </si>
  <si>
    <t>Als administratie wil ik ouderavond-reeksen beheren: eenvoudig</t>
  </si>
  <si>
    <t>Als administratie wil ik ouderavond-reeksen beheren: uitgebreid</t>
  </si>
  <si>
    <t>Als voogd wil ik (per schoolgaand kind) inschrijven op een ouderavond-reeks</t>
  </si>
  <si>
    <t>Andra</t>
  </si>
  <si>
    <t>Maarten</t>
  </si>
  <si>
    <t>Tom</t>
  </si>
  <si>
    <t>gemiddeld</t>
  </si>
  <si>
    <t>deviatie</t>
  </si>
  <si>
    <t>naar 100</t>
  </si>
  <si>
    <t>ouderavond-reeksen toevoegen</t>
  </si>
  <si>
    <t>ouderavond-reeksen bewerken (status e.d.)</t>
  </si>
  <si>
    <t>tekengrootte aanpassen</t>
  </si>
  <si>
    <t>inplannen op voorkeur</t>
  </si>
  <si>
    <t>planning aanpassen door onmogelijkheden te elimineren</t>
  </si>
  <si>
    <t>afspraken duidelijk weergeven voor in een e-mail of brief</t>
  </si>
  <si>
    <t>planning optimaliseren?</t>
  </si>
  <si>
    <t>ouderavond-reeksen verwijderen</t>
  </si>
  <si>
    <t>e-mail verzenden</t>
  </si>
  <si>
    <t>Als adminstratie wil ik docenten de afspraken toe kunnen sturen</t>
  </si>
  <si>
    <t>mogelijk maken om zelf een of meerdere e-mail adres(sen) in te voeren</t>
  </si>
  <si>
    <t>een e-mail sturen met een zelf ingevoerde titel en tekst</t>
  </si>
  <si>
    <t>testdata aanpassen zodat er geen fysieke onmogelijkheden meer zijn</t>
  </si>
  <si>
    <t>mogelijk maken om een uitnodiging naar alle voogden te sturen</t>
  </si>
  <si>
    <t>download het PDF bestand</t>
  </si>
  <si>
    <t>genereer een PDF bestand</t>
  </si>
  <si>
    <t>genereer een PDF bestand gebaseerd op HTML</t>
  </si>
  <si>
    <t>e-mail verzenden naar docenten</t>
  </si>
  <si>
    <t>genereren van een passphrase</t>
  </si>
  <si>
    <t>lay-out maken</t>
  </si>
  <si>
    <t>handelingen achter het formulier</t>
  </si>
  <si>
    <t>login systeem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</si>
</sst>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13]d/mmm;@"/>
  </numFmts>
  <fonts count="25" x14ac:knownFonts="1">
    <font>
      <sz val="10"/>
      <name val="Arial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9"/>
      <name val="Arial"/>
      <family val="2"/>
    </font>
    <font>
      <sz val="9"/>
      <color indexed="63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8"/>
      <name val="Arial"/>
      <family val="2"/>
    </font>
    <font>
      <sz val="8"/>
      <color indexed="63"/>
      <name val="Arial"/>
      <family val="2"/>
    </font>
    <font>
      <sz val="8"/>
      <name val="Arial"/>
      <family val="2"/>
    </font>
    <font>
      <u/>
      <sz val="8"/>
      <color indexed="9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8"/>
      <color indexed="63"/>
      <name val="Arial"/>
      <family val="2"/>
    </font>
    <font>
      <sz val="8"/>
      <color indexed="9"/>
      <name val="Arial"/>
      <family val="2"/>
    </font>
    <font>
      <sz val="10"/>
      <color indexed="9"/>
      <name val="Arial"/>
    </font>
    <font>
      <b/>
      <sz val="20"/>
      <color indexed="9"/>
      <name val="Arial"/>
      <family val="2"/>
    </font>
    <font>
      <b/>
      <sz val="8"/>
      <color indexed="9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8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13" fillId="0" borderId="0" xfId="0" applyFont="1"/>
    <xf numFmtId="0" fontId="0" fillId="0" borderId="0" xfId="0" applyAlignment="1">
      <alignment vertical="center"/>
    </xf>
    <xf numFmtId="0" fontId="0" fillId="0" borderId="0" xfId="0" applyProtection="1">
      <protection hidden="1"/>
    </xf>
    <xf numFmtId="0" fontId="5" fillId="2" borderId="0" xfId="0" applyFont="1" applyFill="1"/>
    <xf numFmtId="0" fontId="0" fillId="2" borderId="0" xfId="0" applyFill="1"/>
    <xf numFmtId="0" fontId="12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left" vertical="top" wrapText="1"/>
    </xf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 textRotation="60"/>
    </xf>
    <xf numFmtId="0" fontId="18" fillId="2" borderId="0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20" fillId="0" borderId="0" xfId="0" applyFont="1"/>
    <xf numFmtId="0" fontId="15" fillId="0" borderId="1" xfId="0" applyFont="1" applyBorder="1" applyAlignment="1">
      <alignment vertical="top" wrapText="1"/>
    </xf>
    <xf numFmtId="0" fontId="2" fillId="3" borderId="0" xfId="0" applyFont="1" applyFill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textRotation="90" wrapText="1"/>
    </xf>
    <xf numFmtId="0" fontId="1" fillId="3" borderId="1" xfId="0" applyFont="1" applyFill="1" applyBorder="1"/>
    <xf numFmtId="0" fontId="1" fillId="3" borderId="1" xfId="0" applyNumberFormat="1" applyFont="1" applyFill="1" applyBorder="1" applyAlignment="1">
      <alignment horizontal="center"/>
    </xf>
    <xf numFmtId="0" fontId="22" fillId="4" borderId="0" xfId="0" applyFont="1" applyFill="1"/>
    <xf numFmtId="0" fontId="6" fillId="4" borderId="0" xfId="0" applyFont="1" applyFill="1"/>
    <xf numFmtId="0" fontId="19" fillId="4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vertical="center"/>
    </xf>
    <xf numFmtId="0" fontId="11" fillId="3" borderId="0" xfId="0" applyFont="1" applyFill="1"/>
    <xf numFmtId="0" fontId="8" fillId="3" borderId="0" xfId="0" applyFont="1" applyFill="1" applyBorder="1" applyAlignment="1">
      <alignment vertical="center"/>
    </xf>
    <xf numFmtId="0" fontId="4" fillId="3" borderId="0" xfId="0" applyFont="1" applyFill="1"/>
    <xf numFmtId="0" fontId="14" fillId="3" borderId="0" xfId="0" applyFont="1" applyFill="1" applyBorder="1" applyAlignment="1">
      <alignment horizontal="center" wrapText="1"/>
    </xf>
    <xf numFmtId="0" fontId="19" fillId="3" borderId="2" xfId="0" applyNumberFormat="1" applyFont="1" applyFill="1" applyBorder="1" applyAlignment="1" applyProtection="1">
      <protection hidden="1"/>
    </xf>
    <xf numFmtId="0" fontId="12" fillId="3" borderId="2" xfId="0" applyFont="1" applyFill="1" applyBorder="1" applyProtection="1">
      <protection locked="0"/>
    </xf>
    <xf numFmtId="0" fontId="6" fillId="3" borderId="0" xfId="0" applyFont="1" applyFill="1"/>
    <xf numFmtId="0" fontId="0" fillId="0" borderId="0" xfId="0" applyFill="1"/>
    <xf numFmtId="165" fontId="19" fillId="3" borderId="3" xfId="0" applyNumberFormat="1" applyFont="1" applyFill="1" applyBorder="1" applyAlignment="1">
      <alignment vertical="center" textRotation="60"/>
    </xf>
    <xf numFmtId="0" fontId="2" fillId="3" borderId="0" xfId="0" applyFont="1" applyFill="1" applyBorder="1" applyAlignment="1">
      <alignment textRotation="90" wrapText="1"/>
    </xf>
    <xf numFmtId="2" fontId="0" fillId="0" borderId="0" xfId="0" applyNumberFormat="1"/>
    <xf numFmtId="0" fontId="1" fillId="3" borderId="0" xfId="0" applyNumberFormat="1" applyFont="1" applyFill="1" applyBorder="1" applyAlignment="1">
      <alignment horizontal="center"/>
    </xf>
    <xf numFmtId="0" fontId="15" fillId="0" borderId="0" xfId="0" applyFont="1" applyBorder="1" applyAlignment="1">
      <alignment vertical="top" wrapText="1"/>
    </xf>
    <xf numFmtId="0" fontId="0" fillId="0" borderId="0" xfId="0" applyBorder="1"/>
    <xf numFmtId="16" fontId="19" fillId="3" borderId="3" xfId="0" applyNumberFormat="1" applyFont="1" applyFill="1" applyBorder="1" applyAlignment="1">
      <alignment vertical="center" textRotation="60"/>
    </xf>
    <xf numFmtId="0" fontId="21" fillId="4" borderId="4" xfId="0" applyFont="1" applyFill="1" applyBorder="1" applyAlignment="1"/>
    <xf numFmtId="0" fontId="2" fillId="4" borderId="5" xfId="0" applyFont="1" applyFill="1" applyBorder="1" applyAlignment="1"/>
    <xf numFmtId="0" fontId="2" fillId="4" borderId="6" xfId="0" applyFont="1" applyFill="1" applyBorder="1" applyAlignment="1"/>
    <xf numFmtId="0" fontId="9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0" fillId="3" borderId="0" xfId="0" applyFont="1" applyFill="1" applyAlignment="1"/>
    <xf numFmtId="0" fontId="0" fillId="3" borderId="0" xfId="0" applyFill="1" applyAlignme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Light16"/>
  <colors>
    <mruColors>
      <color rgb="FF000099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SPRINT BURNDOWN CHART</a:t>
            </a:r>
          </a:p>
        </c:rich>
      </c:tx>
      <c:layout>
        <c:manualLayout>
          <c:xMode val="edge"/>
          <c:yMode val="edge"/>
          <c:x val="0.322148445729998"/>
          <c:y val="0.0351906158357771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25611991427"/>
          <c:y val="0.120234604105572"/>
          <c:w val="0.816556593777514"/>
          <c:h val="0.736070381231672"/>
        </c:manualLayout>
      </c:layout>
      <c:lineChart>
        <c:grouping val="standard"/>
        <c:varyColors val="0"/>
        <c:ser>
          <c:idx val="0"/>
          <c:order val="0"/>
          <c:tx>
            <c:v>Hours Effort Remaining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'SPRINT 1 - BACKLOG'!$D$6:$Y$6</c:f>
              <c:numCache>
                <c:formatCode>[$-413]d/mmm;@</c:formatCode>
                <c:ptCount val="22"/>
                <c:pt idx="0">
                  <c:v>40868.0</c:v>
                </c:pt>
                <c:pt idx="1">
                  <c:v>40869.0</c:v>
                </c:pt>
                <c:pt idx="2">
                  <c:v>40870.0</c:v>
                </c:pt>
                <c:pt idx="3">
                  <c:v>40871.0</c:v>
                </c:pt>
                <c:pt idx="4">
                  <c:v>40872.0</c:v>
                </c:pt>
                <c:pt idx="5">
                  <c:v>40873.0</c:v>
                </c:pt>
                <c:pt idx="6">
                  <c:v>40874.0</c:v>
                </c:pt>
                <c:pt idx="7">
                  <c:v>40875.0</c:v>
                </c:pt>
                <c:pt idx="8">
                  <c:v>40876.0</c:v>
                </c:pt>
                <c:pt idx="9">
                  <c:v>40877.0</c:v>
                </c:pt>
                <c:pt idx="10">
                  <c:v>40878.0</c:v>
                </c:pt>
                <c:pt idx="11">
                  <c:v>40879.0</c:v>
                </c:pt>
                <c:pt idx="12">
                  <c:v>40880.0</c:v>
                </c:pt>
                <c:pt idx="13">
                  <c:v>40881.0</c:v>
                </c:pt>
                <c:pt idx="14">
                  <c:v>40882.0</c:v>
                </c:pt>
                <c:pt idx="15">
                  <c:v>40883.0</c:v>
                </c:pt>
                <c:pt idx="16">
                  <c:v>40884.0</c:v>
                </c:pt>
                <c:pt idx="17">
                  <c:v>40885.0</c:v>
                </c:pt>
                <c:pt idx="18">
                  <c:v>40886.0</c:v>
                </c:pt>
                <c:pt idx="19">
                  <c:v>40887.0</c:v>
                </c:pt>
                <c:pt idx="20">
                  <c:v>40888.0</c:v>
                </c:pt>
                <c:pt idx="21">
                  <c:v>40889.0</c:v>
                </c:pt>
              </c:numCache>
            </c:numRef>
          </c:cat>
          <c:val>
            <c:numRef>
              <c:f>'SPRINT 1 - BACKLOG'!$D$7:$Y$7</c:f>
              <c:numCache>
                <c:formatCode>General</c:formatCode>
                <c:ptCount val="22"/>
                <c:pt idx="0">
                  <c:v>50.0</c:v>
                </c:pt>
                <c:pt idx="1">
                  <c:v>53.0</c:v>
                </c:pt>
                <c:pt idx="2">
                  <c:v>49.0</c:v>
                </c:pt>
                <c:pt idx="3">
                  <c:v>49.0</c:v>
                </c:pt>
                <c:pt idx="4">
                  <c:v>49.0</c:v>
                </c:pt>
                <c:pt idx="5">
                  <c:v>49.0</c:v>
                </c:pt>
                <c:pt idx="6">
                  <c:v>48.0</c:v>
                </c:pt>
                <c:pt idx="7">
                  <c:v>47.0</c:v>
                </c:pt>
                <c:pt idx="8">
                  <c:v>47.0</c:v>
                </c:pt>
                <c:pt idx="9">
                  <c:v>46.0</c:v>
                </c:pt>
                <c:pt idx="10">
                  <c:v>43.0</c:v>
                </c:pt>
                <c:pt idx="11">
                  <c:v>43.0</c:v>
                </c:pt>
                <c:pt idx="12">
                  <c:v>43.0</c:v>
                </c:pt>
                <c:pt idx="13">
                  <c:v>43.0</c:v>
                </c:pt>
                <c:pt idx="14">
                  <c:v>42.0</c:v>
                </c:pt>
                <c:pt idx="15">
                  <c:v>39.0</c:v>
                </c:pt>
                <c:pt idx="16">
                  <c:v>39.0</c:v>
                </c:pt>
                <c:pt idx="17">
                  <c:v>39.0</c:v>
                </c:pt>
                <c:pt idx="18">
                  <c:v>39.0</c:v>
                </c:pt>
                <c:pt idx="19">
                  <c:v>39.0</c:v>
                </c:pt>
                <c:pt idx="20">
                  <c:v>39.0</c:v>
                </c:pt>
                <c:pt idx="21">
                  <c:v>39.0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'SPRINT 1 - BACKLOG'!$D$6:$Y$6</c:f>
              <c:numCache>
                <c:formatCode>[$-413]d/mmm;@</c:formatCode>
                <c:ptCount val="22"/>
                <c:pt idx="0">
                  <c:v>40868.0</c:v>
                </c:pt>
                <c:pt idx="1">
                  <c:v>40869.0</c:v>
                </c:pt>
                <c:pt idx="2">
                  <c:v>40870.0</c:v>
                </c:pt>
                <c:pt idx="3">
                  <c:v>40871.0</c:v>
                </c:pt>
                <c:pt idx="4">
                  <c:v>40872.0</c:v>
                </c:pt>
                <c:pt idx="5">
                  <c:v>40873.0</c:v>
                </c:pt>
                <c:pt idx="6">
                  <c:v>40874.0</c:v>
                </c:pt>
                <c:pt idx="7">
                  <c:v>40875.0</c:v>
                </c:pt>
                <c:pt idx="8">
                  <c:v>40876.0</c:v>
                </c:pt>
                <c:pt idx="9">
                  <c:v>40877.0</c:v>
                </c:pt>
                <c:pt idx="10">
                  <c:v>40878.0</c:v>
                </c:pt>
                <c:pt idx="11">
                  <c:v>40879.0</c:v>
                </c:pt>
                <c:pt idx="12">
                  <c:v>40880.0</c:v>
                </c:pt>
                <c:pt idx="13">
                  <c:v>40881.0</c:v>
                </c:pt>
                <c:pt idx="14">
                  <c:v>40882.0</c:v>
                </c:pt>
                <c:pt idx="15">
                  <c:v>40883.0</c:v>
                </c:pt>
                <c:pt idx="16">
                  <c:v>40884.0</c:v>
                </c:pt>
                <c:pt idx="17">
                  <c:v>40885.0</c:v>
                </c:pt>
                <c:pt idx="18">
                  <c:v>40886.0</c:v>
                </c:pt>
                <c:pt idx="19">
                  <c:v>40887.0</c:v>
                </c:pt>
                <c:pt idx="20">
                  <c:v>40888.0</c:v>
                </c:pt>
                <c:pt idx="21">
                  <c:v>40889.0</c:v>
                </c:pt>
              </c:numCache>
            </c:numRef>
          </c:cat>
          <c:val>
            <c:numRef>
              <c:f>'SPRINT 1 - BACKLOG'!$D$1:$Y$1</c:f>
              <c:numCache>
                <c:formatCode>General</c:formatCode>
                <c:ptCount val="22"/>
                <c:pt idx="0">
                  <c:v>50.0</c:v>
                </c:pt>
                <c:pt idx="1">
                  <c:v>47.72727272727272</c:v>
                </c:pt>
                <c:pt idx="2">
                  <c:v>45.45454545454545</c:v>
                </c:pt>
                <c:pt idx="3">
                  <c:v>43.18181818181818</c:v>
                </c:pt>
                <c:pt idx="4">
                  <c:v>40.90909090909091</c:v>
                </c:pt>
                <c:pt idx="5">
                  <c:v>38.63636363636363</c:v>
                </c:pt>
                <c:pt idx="6">
                  <c:v>36.36363636363636</c:v>
                </c:pt>
                <c:pt idx="7">
                  <c:v>34.09090909090908</c:v>
                </c:pt>
                <c:pt idx="8">
                  <c:v>31.81818181818181</c:v>
                </c:pt>
                <c:pt idx="9">
                  <c:v>29.54545454545454</c:v>
                </c:pt>
                <c:pt idx="10">
                  <c:v>27.27272727272727</c:v>
                </c:pt>
                <c:pt idx="11">
                  <c:v>24.99999999999999</c:v>
                </c:pt>
                <c:pt idx="12">
                  <c:v>22.72727272727272</c:v>
                </c:pt>
                <c:pt idx="13">
                  <c:v>20.45454545454545</c:v>
                </c:pt>
                <c:pt idx="14">
                  <c:v>18.18181818181817</c:v>
                </c:pt>
                <c:pt idx="15">
                  <c:v>15.9090909090909</c:v>
                </c:pt>
                <c:pt idx="16">
                  <c:v>13.63636363636363</c:v>
                </c:pt>
                <c:pt idx="17">
                  <c:v>11.36363636363635</c:v>
                </c:pt>
                <c:pt idx="18">
                  <c:v>9.09090909090908</c:v>
                </c:pt>
                <c:pt idx="19">
                  <c:v>6.818181818181806</c:v>
                </c:pt>
                <c:pt idx="20">
                  <c:v>4.545454545454533</c:v>
                </c:pt>
                <c:pt idx="21">
                  <c:v>2.27272727272726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22216"/>
        <c:axId val="142823624"/>
      </c:lineChart>
      <c:dateAx>
        <c:axId val="142822216"/>
        <c:scaling>
          <c:orientation val="minMax"/>
        </c:scaling>
        <c:delete val="0"/>
        <c:axPos val="b"/>
        <c:numFmt formatCode="[$-413]d/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23624"/>
        <c:crosses val="autoZero"/>
        <c:auto val="1"/>
        <c:lblOffset val="100"/>
        <c:baseTimeUnit val="days"/>
        <c:majorUnit val="1.0"/>
        <c:majorTimeUnit val="days"/>
        <c:minorUnit val="1.0"/>
        <c:minorTimeUnit val="days"/>
      </c:dateAx>
      <c:valAx>
        <c:axId val="142823624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Uren</a:t>
                </a:r>
              </a:p>
            </c:rich>
          </c:tx>
          <c:layout>
            <c:manualLayout>
              <c:xMode val="edge"/>
              <c:yMode val="edge"/>
              <c:x val="0.0380313889335262"/>
              <c:y val="0.4428152492668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222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SPRINT BURNDOWN CHART</a:t>
            </a:r>
          </a:p>
        </c:rich>
      </c:tx>
      <c:layout>
        <c:manualLayout>
          <c:xMode val="edge"/>
          <c:yMode val="edge"/>
          <c:x val="0.322148355616622"/>
          <c:y val="0.0351906158357771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25611991427"/>
          <c:y val="0.120234604105572"/>
          <c:w val="0.816556593777514"/>
          <c:h val="0.736070381231672"/>
        </c:manualLayout>
      </c:layout>
      <c:lineChart>
        <c:grouping val="standard"/>
        <c:varyColors val="0"/>
        <c:ser>
          <c:idx val="0"/>
          <c:order val="0"/>
          <c:tx>
            <c:v>Hours Effort Remaining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'SPRINT 2 - BACKLOG'!$D$6:$Y$6</c:f>
              <c:numCache>
                <c:formatCode>d\-mmm</c:formatCode>
                <c:ptCount val="22"/>
                <c:pt idx="0">
                  <c:v>41256.0</c:v>
                </c:pt>
                <c:pt idx="1">
                  <c:v>41257.0</c:v>
                </c:pt>
                <c:pt idx="2">
                  <c:v>41258.0</c:v>
                </c:pt>
                <c:pt idx="3">
                  <c:v>41259.0</c:v>
                </c:pt>
                <c:pt idx="4">
                  <c:v>41260.0</c:v>
                </c:pt>
                <c:pt idx="5">
                  <c:v>41261.0</c:v>
                </c:pt>
                <c:pt idx="6">
                  <c:v>41262.0</c:v>
                </c:pt>
                <c:pt idx="7">
                  <c:v>41263.0</c:v>
                </c:pt>
                <c:pt idx="8">
                  <c:v>41264.0</c:v>
                </c:pt>
                <c:pt idx="9">
                  <c:v>41265.0</c:v>
                </c:pt>
                <c:pt idx="10">
                  <c:v>41266.0</c:v>
                </c:pt>
                <c:pt idx="11">
                  <c:v>41267.0</c:v>
                </c:pt>
                <c:pt idx="12">
                  <c:v>41268.0</c:v>
                </c:pt>
                <c:pt idx="13">
                  <c:v>41269.0</c:v>
                </c:pt>
                <c:pt idx="14">
                  <c:v>41270.0</c:v>
                </c:pt>
                <c:pt idx="15">
                  <c:v>41271.0</c:v>
                </c:pt>
                <c:pt idx="16">
                  <c:v>41272.0</c:v>
                </c:pt>
                <c:pt idx="17">
                  <c:v>41273.0</c:v>
                </c:pt>
                <c:pt idx="18">
                  <c:v>41274.0</c:v>
                </c:pt>
                <c:pt idx="19">
                  <c:v>41275.0</c:v>
                </c:pt>
                <c:pt idx="20">
                  <c:v>41276.0</c:v>
                </c:pt>
                <c:pt idx="21">
                  <c:v>41277.0</c:v>
                </c:pt>
              </c:numCache>
            </c:numRef>
          </c:cat>
          <c:val>
            <c:numRef>
              <c:f>'SPRINT 2 - BACKLOG'!$D$7:$Y$7</c:f>
              <c:numCache>
                <c:formatCode>General</c:formatCode>
                <c:ptCount val="22"/>
                <c:pt idx="0">
                  <c:v>74.0</c:v>
                </c:pt>
                <c:pt idx="1">
                  <c:v>74.0</c:v>
                </c:pt>
                <c:pt idx="2">
                  <c:v>74.0</c:v>
                </c:pt>
                <c:pt idx="3">
                  <c:v>74.0</c:v>
                </c:pt>
                <c:pt idx="4">
                  <c:v>72.0</c:v>
                </c:pt>
                <c:pt idx="5">
                  <c:v>69.0</c:v>
                </c:pt>
                <c:pt idx="6">
                  <c:v>67.0</c:v>
                </c:pt>
                <c:pt idx="7">
                  <c:v>61.0</c:v>
                </c:pt>
                <c:pt idx="8">
                  <c:v>61.0</c:v>
                </c:pt>
                <c:pt idx="9">
                  <c:v>61.0</c:v>
                </c:pt>
                <c:pt idx="10">
                  <c:v>61.0</c:v>
                </c:pt>
                <c:pt idx="11">
                  <c:v>61.0</c:v>
                </c:pt>
                <c:pt idx="12">
                  <c:v>60.0</c:v>
                </c:pt>
                <c:pt idx="13">
                  <c:v>51.0</c:v>
                </c:pt>
                <c:pt idx="14">
                  <c:v>49.0</c:v>
                </c:pt>
                <c:pt idx="15">
                  <c:v>46.0</c:v>
                </c:pt>
                <c:pt idx="16">
                  <c:v>42.0</c:v>
                </c:pt>
                <c:pt idx="17">
                  <c:v>40.0</c:v>
                </c:pt>
                <c:pt idx="18">
                  <c:v>39.0</c:v>
                </c:pt>
                <c:pt idx="19">
                  <c:v>37.0</c:v>
                </c:pt>
                <c:pt idx="20">
                  <c:v>37.0</c:v>
                </c:pt>
                <c:pt idx="21">
                  <c:v>34.0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'SPRINT 2 - BACKLOG'!$D$6:$Y$6</c:f>
              <c:numCache>
                <c:formatCode>d\-mmm</c:formatCode>
                <c:ptCount val="22"/>
                <c:pt idx="0">
                  <c:v>41256.0</c:v>
                </c:pt>
                <c:pt idx="1">
                  <c:v>41257.0</c:v>
                </c:pt>
                <c:pt idx="2">
                  <c:v>41258.0</c:v>
                </c:pt>
                <c:pt idx="3">
                  <c:v>41259.0</c:v>
                </c:pt>
                <c:pt idx="4">
                  <c:v>41260.0</c:v>
                </c:pt>
                <c:pt idx="5">
                  <c:v>41261.0</c:v>
                </c:pt>
                <c:pt idx="6">
                  <c:v>41262.0</c:v>
                </c:pt>
                <c:pt idx="7">
                  <c:v>41263.0</c:v>
                </c:pt>
                <c:pt idx="8">
                  <c:v>41264.0</c:v>
                </c:pt>
                <c:pt idx="9">
                  <c:v>41265.0</c:v>
                </c:pt>
                <c:pt idx="10">
                  <c:v>41266.0</c:v>
                </c:pt>
                <c:pt idx="11">
                  <c:v>41267.0</c:v>
                </c:pt>
                <c:pt idx="12">
                  <c:v>41268.0</c:v>
                </c:pt>
                <c:pt idx="13">
                  <c:v>41269.0</c:v>
                </c:pt>
                <c:pt idx="14">
                  <c:v>41270.0</c:v>
                </c:pt>
                <c:pt idx="15">
                  <c:v>41271.0</c:v>
                </c:pt>
                <c:pt idx="16">
                  <c:v>41272.0</c:v>
                </c:pt>
                <c:pt idx="17">
                  <c:v>41273.0</c:v>
                </c:pt>
                <c:pt idx="18">
                  <c:v>41274.0</c:v>
                </c:pt>
                <c:pt idx="19">
                  <c:v>41275.0</c:v>
                </c:pt>
                <c:pt idx="20">
                  <c:v>41276.0</c:v>
                </c:pt>
                <c:pt idx="21">
                  <c:v>41277.0</c:v>
                </c:pt>
              </c:numCache>
            </c:numRef>
          </c:cat>
          <c:val>
            <c:numRef>
              <c:f>'SPRINT 2 - BACKLOG'!$D$1:$Y$1</c:f>
              <c:numCache>
                <c:formatCode>General</c:formatCode>
                <c:ptCount val="22"/>
                <c:pt idx="0">
                  <c:v>74.0</c:v>
                </c:pt>
                <c:pt idx="1">
                  <c:v>70.63636363636364</c:v>
                </c:pt>
                <c:pt idx="2">
                  <c:v>67.27272727272728</c:v>
                </c:pt>
                <c:pt idx="3">
                  <c:v>63.90909090909091</c:v>
                </c:pt>
                <c:pt idx="4">
                  <c:v>60.54545454545455</c:v>
                </c:pt>
                <c:pt idx="5">
                  <c:v>57.18181818181818</c:v>
                </c:pt>
                <c:pt idx="6">
                  <c:v>53.81818181818181</c:v>
                </c:pt>
                <c:pt idx="7">
                  <c:v>50.45454545454545</c:v>
                </c:pt>
                <c:pt idx="8">
                  <c:v>47.09090909090907</c:v>
                </c:pt>
                <c:pt idx="9">
                  <c:v>43.72727272727271</c:v>
                </c:pt>
                <c:pt idx="10">
                  <c:v>40.36363636363635</c:v>
                </c:pt>
                <c:pt idx="11">
                  <c:v>36.99999999999997</c:v>
                </c:pt>
                <c:pt idx="12">
                  <c:v>33.63636363636361</c:v>
                </c:pt>
                <c:pt idx="13">
                  <c:v>30.27272727272725</c:v>
                </c:pt>
                <c:pt idx="14">
                  <c:v>26.90909090909089</c:v>
                </c:pt>
                <c:pt idx="15">
                  <c:v>23.54545454545452</c:v>
                </c:pt>
                <c:pt idx="16">
                  <c:v>20.18181818181816</c:v>
                </c:pt>
                <c:pt idx="17">
                  <c:v>16.8181818181818</c:v>
                </c:pt>
                <c:pt idx="18">
                  <c:v>13.45454545454543</c:v>
                </c:pt>
                <c:pt idx="19">
                  <c:v>10.09090909090907</c:v>
                </c:pt>
                <c:pt idx="20">
                  <c:v>6.727272727272705</c:v>
                </c:pt>
                <c:pt idx="21">
                  <c:v>3.363636363636341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233064"/>
        <c:axId val="570236184"/>
      </c:lineChart>
      <c:dateAx>
        <c:axId val="5702330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0236184"/>
        <c:crosses val="autoZero"/>
        <c:auto val="1"/>
        <c:lblOffset val="100"/>
        <c:baseTimeUnit val="days"/>
        <c:majorUnit val="1.0"/>
        <c:minorUnit val="1.0"/>
      </c:dateAx>
      <c:valAx>
        <c:axId val="570236184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Uren</a:t>
                </a:r>
              </a:p>
            </c:rich>
          </c:tx>
          <c:layout>
            <c:manualLayout>
              <c:xMode val="edge"/>
              <c:yMode val="edge"/>
              <c:x val="0.0380313199105145"/>
              <c:y val="0.4428152492668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02330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SPRINT BURNDOWN CHART</a:t>
            </a:r>
          </a:p>
        </c:rich>
      </c:tx>
      <c:layout>
        <c:manualLayout>
          <c:xMode val="edge"/>
          <c:yMode val="edge"/>
          <c:x val="0.322148355616622"/>
          <c:y val="0.0351906158357771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25611991427"/>
          <c:y val="0.120234604105572"/>
          <c:w val="0.816556593777514"/>
          <c:h val="0.736070381231672"/>
        </c:manualLayout>
      </c:layout>
      <c:lineChart>
        <c:grouping val="standard"/>
        <c:varyColors val="0"/>
        <c:ser>
          <c:idx val="0"/>
          <c:order val="0"/>
          <c:tx>
            <c:v>Hours Effort Remaining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'SPRINT 3 - BACKLOG'!$D$6:$R$6</c:f>
              <c:numCache>
                <c:formatCode>[$-413]d/mmm;@</c:formatCode>
                <c:ptCount val="15"/>
                <c:pt idx="0">
                  <c:v>40912.0</c:v>
                </c:pt>
                <c:pt idx="1">
                  <c:v>40913.0</c:v>
                </c:pt>
                <c:pt idx="2">
                  <c:v>40914.0</c:v>
                </c:pt>
                <c:pt idx="3">
                  <c:v>40915.0</c:v>
                </c:pt>
                <c:pt idx="4">
                  <c:v>40916.0</c:v>
                </c:pt>
                <c:pt idx="5">
                  <c:v>40917.0</c:v>
                </c:pt>
                <c:pt idx="6">
                  <c:v>40918.0</c:v>
                </c:pt>
                <c:pt idx="7">
                  <c:v>40919.0</c:v>
                </c:pt>
                <c:pt idx="8">
                  <c:v>40920.0</c:v>
                </c:pt>
                <c:pt idx="9">
                  <c:v>40921.0</c:v>
                </c:pt>
                <c:pt idx="10">
                  <c:v>40922.0</c:v>
                </c:pt>
                <c:pt idx="11">
                  <c:v>40923.0</c:v>
                </c:pt>
                <c:pt idx="12">
                  <c:v>40924.0</c:v>
                </c:pt>
                <c:pt idx="13">
                  <c:v>40925.0</c:v>
                </c:pt>
                <c:pt idx="14">
                  <c:v>40926.0</c:v>
                </c:pt>
              </c:numCache>
            </c:numRef>
          </c:cat>
          <c:val>
            <c:numRef>
              <c:f>'SPRINT 3 - BACKLOG'!$D$7:$R$7</c:f>
              <c:numCache>
                <c:formatCode>General</c:formatCode>
                <c:ptCount val="15"/>
                <c:pt idx="0">
                  <c:v>60.0</c:v>
                </c:pt>
                <c:pt idx="1">
                  <c:v>62.0</c:v>
                </c:pt>
                <c:pt idx="2">
                  <c:v>62.0</c:v>
                </c:pt>
                <c:pt idx="3">
                  <c:v>59.0</c:v>
                </c:pt>
                <c:pt idx="4">
                  <c:v>58.0</c:v>
                </c:pt>
                <c:pt idx="5">
                  <c:v>58.0</c:v>
                </c:pt>
                <c:pt idx="6">
                  <c:v>52.0</c:v>
                </c:pt>
                <c:pt idx="7">
                  <c:v>48.0</c:v>
                </c:pt>
                <c:pt idx="8">
                  <c:v>48.0</c:v>
                </c:pt>
                <c:pt idx="9">
                  <c:v>45.0</c:v>
                </c:pt>
                <c:pt idx="10">
                  <c:v>39.0</c:v>
                </c:pt>
                <c:pt idx="11">
                  <c:v>39.0</c:v>
                </c:pt>
                <c:pt idx="12">
                  <c:v>38.0</c:v>
                </c:pt>
                <c:pt idx="13">
                  <c:v>33.0</c:v>
                </c:pt>
                <c:pt idx="14">
                  <c:v>33.0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'SPRINT 3 - BACKLOG'!$D$1:$R$1</c:f>
              <c:numCache>
                <c:formatCode>General</c:formatCode>
                <c:ptCount val="15"/>
                <c:pt idx="0">
                  <c:v>60.0</c:v>
                </c:pt>
                <c:pt idx="1">
                  <c:v>57.27272727272727</c:v>
                </c:pt>
                <c:pt idx="2">
                  <c:v>54.54545454545455</c:v>
                </c:pt>
                <c:pt idx="3">
                  <c:v>51.81818181818182</c:v>
                </c:pt>
                <c:pt idx="4">
                  <c:v>49.0909090909091</c:v>
                </c:pt>
                <c:pt idx="5">
                  <c:v>46.36363636363637</c:v>
                </c:pt>
                <c:pt idx="6">
                  <c:v>43.63636363636364</c:v>
                </c:pt>
                <c:pt idx="7">
                  <c:v>40.90909090909091</c:v>
                </c:pt>
                <c:pt idx="8">
                  <c:v>38.18181818181819</c:v>
                </c:pt>
                <c:pt idx="9">
                  <c:v>35.45454545454546</c:v>
                </c:pt>
                <c:pt idx="10">
                  <c:v>32.72727272727273</c:v>
                </c:pt>
                <c:pt idx="11">
                  <c:v>30.00000000000001</c:v>
                </c:pt>
                <c:pt idx="12">
                  <c:v>27.27272727272728</c:v>
                </c:pt>
                <c:pt idx="13">
                  <c:v>24.54545454545455</c:v>
                </c:pt>
                <c:pt idx="14">
                  <c:v>21.81818181818183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314024"/>
        <c:axId val="570317240"/>
      </c:lineChart>
      <c:dateAx>
        <c:axId val="570314024"/>
        <c:scaling>
          <c:orientation val="minMax"/>
        </c:scaling>
        <c:delete val="0"/>
        <c:axPos val="b"/>
        <c:numFmt formatCode="[$-413]d/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0317240"/>
        <c:crosses val="autoZero"/>
        <c:auto val="1"/>
        <c:lblOffset val="100"/>
        <c:baseTimeUnit val="days"/>
        <c:majorUnit val="1.0"/>
        <c:minorUnit val="1.0"/>
      </c:dateAx>
      <c:valAx>
        <c:axId val="570317240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Uren</a:t>
                </a:r>
              </a:p>
            </c:rich>
          </c:tx>
          <c:layout>
            <c:manualLayout>
              <c:xMode val="edge"/>
              <c:yMode val="edge"/>
              <c:x val="0.0380313199105145"/>
              <c:y val="0.4428152492668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03140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SPRINT BURNDOWN CHART</a:t>
            </a:r>
          </a:p>
        </c:rich>
      </c:tx>
      <c:layout>
        <c:manualLayout>
          <c:xMode val="edge"/>
          <c:yMode val="edge"/>
          <c:x val="0.322148445729998"/>
          <c:y val="0.0351906158357771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25611991427"/>
          <c:y val="0.120234604105572"/>
          <c:w val="0.816556593777514"/>
          <c:h val="0.736070381231672"/>
        </c:manualLayout>
      </c:layout>
      <c:lineChart>
        <c:grouping val="standard"/>
        <c:varyColors val="0"/>
        <c:ser>
          <c:idx val="0"/>
          <c:order val="0"/>
          <c:tx>
            <c:v>Hours Effort Remaining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'SPRINT 3 - BACKLOG'!$D$6:$Y$6</c:f>
              <c:numCache>
                <c:formatCode>[$-413]d/mmm;@</c:formatCode>
                <c:ptCount val="22"/>
                <c:pt idx="0">
                  <c:v>40912.0</c:v>
                </c:pt>
                <c:pt idx="1">
                  <c:v>40913.0</c:v>
                </c:pt>
                <c:pt idx="2">
                  <c:v>40914.0</c:v>
                </c:pt>
                <c:pt idx="3">
                  <c:v>40915.0</c:v>
                </c:pt>
                <c:pt idx="4">
                  <c:v>40916.0</c:v>
                </c:pt>
                <c:pt idx="5">
                  <c:v>40917.0</c:v>
                </c:pt>
                <c:pt idx="6">
                  <c:v>40918.0</c:v>
                </c:pt>
                <c:pt idx="7">
                  <c:v>40919.0</c:v>
                </c:pt>
                <c:pt idx="8">
                  <c:v>40920.0</c:v>
                </c:pt>
                <c:pt idx="9">
                  <c:v>40921.0</c:v>
                </c:pt>
                <c:pt idx="10">
                  <c:v>40922.0</c:v>
                </c:pt>
                <c:pt idx="11">
                  <c:v>40923.0</c:v>
                </c:pt>
                <c:pt idx="12">
                  <c:v>40924.0</c:v>
                </c:pt>
                <c:pt idx="13">
                  <c:v>40925.0</c:v>
                </c:pt>
                <c:pt idx="14">
                  <c:v>40926.0</c:v>
                </c:pt>
                <c:pt idx="15">
                  <c:v>40927.0</c:v>
                </c:pt>
                <c:pt idx="16">
                  <c:v>40928.0</c:v>
                </c:pt>
                <c:pt idx="17">
                  <c:v>40929.0</c:v>
                </c:pt>
                <c:pt idx="18">
                  <c:v>40930.0</c:v>
                </c:pt>
                <c:pt idx="19">
                  <c:v>40931.0</c:v>
                </c:pt>
                <c:pt idx="20">
                  <c:v>40932.0</c:v>
                </c:pt>
                <c:pt idx="21">
                  <c:v>40933.0</c:v>
                </c:pt>
              </c:numCache>
            </c:numRef>
          </c:cat>
          <c:val>
            <c:numRef>
              <c:f>'SPRINT 3 - BACKLOG'!$D$7:$Y$7</c:f>
              <c:numCache>
                <c:formatCode>General</c:formatCode>
                <c:ptCount val="22"/>
                <c:pt idx="0">
                  <c:v>60.0</c:v>
                </c:pt>
                <c:pt idx="1">
                  <c:v>62.0</c:v>
                </c:pt>
                <c:pt idx="2">
                  <c:v>62.0</c:v>
                </c:pt>
                <c:pt idx="3">
                  <c:v>59.0</c:v>
                </c:pt>
                <c:pt idx="4">
                  <c:v>58.0</c:v>
                </c:pt>
                <c:pt idx="5">
                  <c:v>58.0</c:v>
                </c:pt>
                <c:pt idx="6">
                  <c:v>52.0</c:v>
                </c:pt>
                <c:pt idx="7">
                  <c:v>48.0</c:v>
                </c:pt>
                <c:pt idx="8">
                  <c:v>48.0</c:v>
                </c:pt>
                <c:pt idx="9">
                  <c:v>45.0</c:v>
                </c:pt>
                <c:pt idx="10">
                  <c:v>39.0</c:v>
                </c:pt>
                <c:pt idx="11">
                  <c:v>39.0</c:v>
                </c:pt>
                <c:pt idx="12">
                  <c:v>38.0</c:v>
                </c:pt>
                <c:pt idx="13">
                  <c:v>33.0</c:v>
                </c:pt>
                <c:pt idx="14">
                  <c:v>33.0</c:v>
                </c:pt>
                <c:pt idx="15">
                  <c:v>31.0</c:v>
                </c:pt>
                <c:pt idx="16">
                  <c:v>26.0</c:v>
                </c:pt>
                <c:pt idx="17">
                  <c:v>16.0</c:v>
                </c:pt>
                <c:pt idx="18">
                  <c:v>16.0</c:v>
                </c:pt>
                <c:pt idx="19">
                  <c:v>14.0</c:v>
                </c:pt>
                <c:pt idx="20">
                  <c:v>4.0</c:v>
                </c:pt>
                <c:pt idx="21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'SPRINT 3 - BACKLOG'!$D$6:$Y$6</c:f>
              <c:numCache>
                <c:formatCode>[$-413]d/mmm;@</c:formatCode>
                <c:ptCount val="22"/>
                <c:pt idx="0">
                  <c:v>40912.0</c:v>
                </c:pt>
                <c:pt idx="1">
                  <c:v>40913.0</c:v>
                </c:pt>
                <c:pt idx="2">
                  <c:v>40914.0</c:v>
                </c:pt>
                <c:pt idx="3">
                  <c:v>40915.0</c:v>
                </c:pt>
                <c:pt idx="4">
                  <c:v>40916.0</c:v>
                </c:pt>
                <c:pt idx="5">
                  <c:v>40917.0</c:v>
                </c:pt>
                <c:pt idx="6">
                  <c:v>40918.0</c:v>
                </c:pt>
                <c:pt idx="7">
                  <c:v>40919.0</c:v>
                </c:pt>
                <c:pt idx="8">
                  <c:v>40920.0</c:v>
                </c:pt>
                <c:pt idx="9">
                  <c:v>40921.0</c:v>
                </c:pt>
                <c:pt idx="10">
                  <c:v>40922.0</c:v>
                </c:pt>
                <c:pt idx="11">
                  <c:v>40923.0</c:v>
                </c:pt>
                <c:pt idx="12">
                  <c:v>40924.0</c:v>
                </c:pt>
                <c:pt idx="13">
                  <c:v>40925.0</c:v>
                </c:pt>
                <c:pt idx="14">
                  <c:v>40926.0</c:v>
                </c:pt>
                <c:pt idx="15">
                  <c:v>40927.0</c:v>
                </c:pt>
                <c:pt idx="16">
                  <c:v>40928.0</c:v>
                </c:pt>
                <c:pt idx="17">
                  <c:v>40929.0</c:v>
                </c:pt>
                <c:pt idx="18">
                  <c:v>40930.0</c:v>
                </c:pt>
                <c:pt idx="19">
                  <c:v>40931.0</c:v>
                </c:pt>
                <c:pt idx="20">
                  <c:v>40932.0</c:v>
                </c:pt>
                <c:pt idx="21">
                  <c:v>40933.0</c:v>
                </c:pt>
              </c:numCache>
            </c:numRef>
          </c:cat>
          <c:val>
            <c:numRef>
              <c:f>'SPRINT 3 - BACKLOG'!$D$1:$Y$1</c:f>
              <c:numCache>
                <c:formatCode>General</c:formatCode>
                <c:ptCount val="22"/>
                <c:pt idx="0">
                  <c:v>60.0</c:v>
                </c:pt>
                <c:pt idx="1">
                  <c:v>57.27272727272727</c:v>
                </c:pt>
                <c:pt idx="2">
                  <c:v>54.54545454545455</c:v>
                </c:pt>
                <c:pt idx="3">
                  <c:v>51.81818181818182</c:v>
                </c:pt>
                <c:pt idx="4">
                  <c:v>49.0909090909091</c:v>
                </c:pt>
                <c:pt idx="5">
                  <c:v>46.36363636363637</c:v>
                </c:pt>
                <c:pt idx="6">
                  <c:v>43.63636363636364</c:v>
                </c:pt>
                <c:pt idx="7">
                  <c:v>40.90909090909091</c:v>
                </c:pt>
                <c:pt idx="8">
                  <c:v>38.18181818181819</c:v>
                </c:pt>
                <c:pt idx="9">
                  <c:v>35.45454545454546</c:v>
                </c:pt>
                <c:pt idx="10">
                  <c:v>32.72727272727273</c:v>
                </c:pt>
                <c:pt idx="11">
                  <c:v>30.00000000000001</c:v>
                </c:pt>
                <c:pt idx="12">
                  <c:v>27.27272727272728</c:v>
                </c:pt>
                <c:pt idx="13">
                  <c:v>24.54545454545455</c:v>
                </c:pt>
                <c:pt idx="14">
                  <c:v>21.81818181818183</c:v>
                </c:pt>
                <c:pt idx="15">
                  <c:v>19.0909090909091</c:v>
                </c:pt>
                <c:pt idx="16">
                  <c:v>16.36363636363637</c:v>
                </c:pt>
                <c:pt idx="17">
                  <c:v>13.63636363636365</c:v>
                </c:pt>
                <c:pt idx="18">
                  <c:v>10.90909090909092</c:v>
                </c:pt>
                <c:pt idx="19">
                  <c:v>8.181818181818194</c:v>
                </c:pt>
                <c:pt idx="20">
                  <c:v>5.454545454545467</c:v>
                </c:pt>
                <c:pt idx="21">
                  <c:v>2.72727272727274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359480"/>
        <c:axId val="570362616"/>
      </c:lineChart>
      <c:dateAx>
        <c:axId val="570359480"/>
        <c:scaling>
          <c:orientation val="minMax"/>
        </c:scaling>
        <c:delete val="0"/>
        <c:axPos val="b"/>
        <c:numFmt formatCode="[$-413]d/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0362616"/>
        <c:crosses val="autoZero"/>
        <c:auto val="1"/>
        <c:lblOffset val="100"/>
        <c:baseTimeUnit val="days"/>
        <c:majorUnit val="1.0"/>
        <c:majorTimeUnit val="days"/>
        <c:minorUnit val="1.0"/>
        <c:minorTimeUnit val="days"/>
      </c:dateAx>
      <c:valAx>
        <c:axId val="570362616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Uren</a:t>
                </a:r>
              </a:p>
            </c:rich>
          </c:tx>
          <c:layout>
            <c:manualLayout>
              <c:xMode val="edge"/>
              <c:yMode val="edge"/>
              <c:x val="0.0380313889335262"/>
              <c:y val="0.4428152492668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03594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5353050</xdr:colOff>
      <xdr:row>2</xdr:row>
      <xdr:rowOff>0</xdr:rowOff>
    </xdr:from>
    <xdr:to>
      <xdr:col>18</xdr:col>
      <xdr:colOff>209550</xdr:colOff>
      <xdr:row>4</xdr:row>
      <xdr:rowOff>1533525</xdr:rowOff>
    </xdr:to>
    <xdr:graphicFrame macro="">
      <xdr:nvGraphicFramePr>
        <xdr:cNvPr id="209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4676775</xdr:colOff>
      <xdr:row>2</xdr:row>
      <xdr:rowOff>9525</xdr:rowOff>
    </xdr:from>
    <xdr:to>
      <xdr:col>18</xdr:col>
      <xdr:colOff>257175</xdr:colOff>
      <xdr:row>4</xdr:row>
      <xdr:rowOff>1543050</xdr:rowOff>
    </xdr:to>
    <xdr:graphicFrame macro="">
      <xdr:nvGraphicFramePr>
        <xdr:cNvPr id="1540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9525</xdr:rowOff>
    </xdr:from>
    <xdr:to>
      <xdr:col>18</xdr:col>
      <xdr:colOff>257175</xdr:colOff>
      <xdr:row>4</xdr:row>
      <xdr:rowOff>1543050</xdr:rowOff>
    </xdr:to>
    <xdr:graphicFrame macro="">
      <xdr:nvGraphicFramePr>
        <xdr:cNvPr id="1745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5353050</xdr:colOff>
      <xdr:row>2</xdr:row>
      <xdr:rowOff>0</xdr:rowOff>
    </xdr:from>
    <xdr:to>
      <xdr:col>18</xdr:col>
      <xdr:colOff>209550</xdr:colOff>
      <xdr:row>4</xdr:row>
      <xdr:rowOff>1533525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A40"/>
  <sheetViews>
    <sheetView view="pageLayout" zoomScale="75" zoomScaleNormal="130" zoomScalePageLayoutView="130" workbookViewId="0">
      <selection activeCell="B4" sqref="B4"/>
    </sheetView>
  </sheetViews>
  <sheetFormatPr baseColWidth="10" defaultColWidth="8.83203125" defaultRowHeight="12" x14ac:dyDescent="0"/>
  <cols>
    <col min="1" max="1" width="3" bestFit="1" customWidth="1"/>
    <col min="2" max="2" width="90.5" customWidth="1"/>
    <col min="3" max="3" width="7.5" customWidth="1"/>
    <col min="4" max="4" width="6.33203125" customWidth="1"/>
    <col min="5" max="5" width="7" customWidth="1"/>
    <col min="6" max="7" width="6" style="1" customWidth="1"/>
    <col min="8" max="8" width="5.6640625" style="1" customWidth="1"/>
    <col min="9" max="9" width="5.5" style="1" customWidth="1"/>
    <col min="10" max="10" width="6" style="1" customWidth="1"/>
    <col min="11" max="11" width="4.5" style="1" customWidth="1"/>
    <col min="12" max="12" width="7.5" style="1" customWidth="1"/>
    <col min="13" max="14" width="8.83203125" customWidth="1"/>
    <col min="21" max="22" width="8.83203125" style="42"/>
  </cols>
  <sheetData>
    <row r="1" spans="1:27">
      <c r="B1" s="2"/>
      <c r="C1" s="2"/>
      <c r="D1" s="2"/>
    </row>
    <row r="2" spans="1:27">
      <c r="B2" s="2"/>
      <c r="C2" s="2"/>
      <c r="D2" s="2"/>
    </row>
    <row r="3" spans="1:27" ht="23">
      <c r="A3" s="47" t="s">
        <v>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9"/>
      <c r="N3" t="s">
        <v>0</v>
      </c>
    </row>
    <row r="4" spans="1:27" ht="61.5" customHeight="1">
      <c r="A4" s="22" t="s">
        <v>6</v>
      </c>
      <c r="B4" s="23" t="s">
        <v>2</v>
      </c>
      <c r="C4" s="23" t="s">
        <v>9</v>
      </c>
      <c r="D4" s="24" t="s">
        <v>15</v>
      </c>
      <c r="E4" s="23" t="s">
        <v>3</v>
      </c>
      <c r="F4" s="25" t="s">
        <v>16</v>
      </c>
      <c r="G4" s="25" t="s">
        <v>23</v>
      </c>
      <c r="H4" s="25" t="s">
        <v>17</v>
      </c>
      <c r="I4" s="25" t="s">
        <v>18</v>
      </c>
      <c r="J4" s="25" t="s">
        <v>19</v>
      </c>
      <c r="K4" s="25" t="s">
        <v>20</v>
      </c>
      <c r="L4" s="25" t="s">
        <v>21</v>
      </c>
      <c r="O4" s="41" t="s">
        <v>44</v>
      </c>
      <c r="P4" s="41" t="s">
        <v>46</v>
      </c>
      <c r="Q4" s="41" t="s">
        <v>45</v>
      </c>
      <c r="R4" s="41" t="s">
        <v>49</v>
      </c>
      <c r="S4" s="41" t="s">
        <v>49</v>
      </c>
      <c r="T4" s="41" t="s">
        <v>49</v>
      </c>
      <c r="U4" s="42" t="s">
        <v>47</v>
      </c>
      <c r="V4" s="42" t="s">
        <v>48</v>
      </c>
    </row>
    <row r="5" spans="1:27">
      <c r="A5" s="26" t="s">
        <v>0</v>
      </c>
      <c r="B5" s="26" t="s">
        <v>22</v>
      </c>
      <c r="C5" s="26"/>
      <c r="D5" s="26"/>
      <c r="E5" s="26"/>
      <c r="F5" s="27">
        <f t="shared" ref="F5:K5" si="0">SUM(F1:F4)</f>
        <v>0</v>
      </c>
      <c r="G5" s="27">
        <f t="shared" si="0"/>
        <v>0</v>
      </c>
      <c r="H5" s="27">
        <f t="shared" si="0"/>
        <v>0</v>
      </c>
      <c r="I5" s="27">
        <f t="shared" si="0"/>
        <v>0</v>
      </c>
      <c r="J5" s="43">
        <f t="shared" si="0"/>
        <v>0</v>
      </c>
      <c r="K5" s="27">
        <f t="shared" si="0"/>
        <v>0</v>
      </c>
      <c r="L5" s="27" t="s">
        <v>0</v>
      </c>
      <c r="N5">
        <v>1</v>
      </c>
      <c r="O5">
        <v>5</v>
      </c>
      <c r="P5">
        <v>5</v>
      </c>
      <c r="Q5">
        <v>3</v>
      </c>
      <c r="R5">
        <f>100/O$24*O5</f>
        <v>1.8050541516245489</v>
      </c>
      <c r="S5">
        <f t="shared" ref="S5:T20" si="1">100/P$24*P5</f>
        <v>2.9411764705882355</v>
      </c>
      <c r="T5">
        <f t="shared" si="1"/>
        <v>0.88235294117647056</v>
      </c>
      <c r="U5" s="42">
        <f>AVERAGE(R5:T5)</f>
        <v>1.8761945211297515</v>
      </c>
      <c r="V5" s="42">
        <f>STDEV(R5:T5)</f>
        <v>1.0312537492997946</v>
      </c>
      <c r="W5">
        <f>AVERAGE(O5:Q5)</f>
        <v>4.333333333333333</v>
      </c>
      <c r="X5">
        <v>2</v>
      </c>
      <c r="Y5">
        <f>MAX(R5:T5)</f>
        <v>2.9411764705882355</v>
      </c>
      <c r="Z5">
        <v>3</v>
      </c>
      <c r="AA5">
        <f>Z5-X5</f>
        <v>1</v>
      </c>
    </row>
    <row r="6" spans="1:27">
      <c r="A6" s="5">
        <v>1</v>
      </c>
      <c r="B6" s="21" t="s">
        <v>41</v>
      </c>
      <c r="C6" s="21"/>
      <c r="D6" s="21"/>
      <c r="E6" s="5" t="s">
        <v>4</v>
      </c>
      <c r="F6" s="6">
        <v>10</v>
      </c>
      <c r="G6" s="6">
        <v>10</v>
      </c>
      <c r="H6" s="6">
        <f t="shared" ref="H6:H24" si="2">SUM(F6:G6)</f>
        <v>20</v>
      </c>
      <c r="I6" s="7">
        <f t="shared" ref="I6:I24" si="3">(H6/$H$40)*100</f>
        <v>5.3619302949061662</v>
      </c>
      <c r="J6">
        <v>3</v>
      </c>
      <c r="K6" s="7">
        <f t="shared" ref="K6:K24" si="4">(J6/$J$40)*100</f>
        <v>0.96670247046186897</v>
      </c>
      <c r="L6" s="8">
        <f>I6/K6</f>
        <v>5.5466190050640449</v>
      </c>
      <c r="N6">
        <v>2</v>
      </c>
      <c r="O6">
        <v>21</v>
      </c>
      <c r="P6">
        <v>8</v>
      </c>
      <c r="Q6">
        <v>8</v>
      </c>
      <c r="R6">
        <f t="shared" ref="R6:R23" si="5">100/O$24*O6</f>
        <v>7.581227436823105</v>
      </c>
      <c r="S6">
        <f t="shared" si="1"/>
        <v>4.7058823529411766</v>
      </c>
      <c r="T6">
        <f t="shared" si="1"/>
        <v>2.3529411764705883</v>
      </c>
      <c r="U6" s="42">
        <f t="shared" ref="U6:U23" si="6">AVERAGE(R6:T6)</f>
        <v>4.8800169887449565</v>
      </c>
      <c r="V6" s="42">
        <f t="shared" ref="V6:V23" si="7">STDEV(R6:T6)</f>
        <v>2.6184893466629973</v>
      </c>
      <c r="W6">
        <f t="shared" ref="W6:W23" si="8">AVERAGE(O6:Q6)</f>
        <v>12.333333333333334</v>
      </c>
      <c r="X6">
        <v>5</v>
      </c>
      <c r="Y6">
        <f t="shared" ref="Y6:Y23" si="9">MAX(R6:T6)</f>
        <v>7.581227436823105</v>
      </c>
      <c r="Z6">
        <v>8</v>
      </c>
      <c r="AA6">
        <f t="shared" ref="AA6:AA23" si="10">Z6-X6</f>
        <v>3</v>
      </c>
    </row>
    <row r="7" spans="1:27">
      <c r="A7" s="5">
        <v>19</v>
      </c>
      <c r="B7" s="21" t="s">
        <v>39</v>
      </c>
      <c r="C7" s="21"/>
      <c r="D7" s="21"/>
      <c r="E7" s="5" t="s">
        <v>4</v>
      </c>
      <c r="F7" s="6">
        <v>10</v>
      </c>
      <c r="G7" s="6">
        <v>10</v>
      </c>
      <c r="H7" s="6">
        <f t="shared" si="2"/>
        <v>20</v>
      </c>
      <c r="I7" s="7">
        <f t="shared" si="3"/>
        <v>5.3619302949061662</v>
      </c>
      <c r="J7">
        <v>3</v>
      </c>
      <c r="K7" s="7">
        <f t="shared" si="4"/>
        <v>0.96670247046186897</v>
      </c>
      <c r="L7" s="8">
        <f t="shared" ref="L7:L24" si="11">I7/K7</f>
        <v>5.5466190050640449</v>
      </c>
      <c r="N7">
        <v>3</v>
      </c>
      <c r="O7">
        <v>13</v>
      </c>
      <c r="P7">
        <v>2</v>
      </c>
      <c r="Q7">
        <v>5</v>
      </c>
      <c r="R7">
        <f t="shared" si="5"/>
        <v>4.6931407942238268</v>
      </c>
      <c r="S7">
        <f t="shared" si="1"/>
        <v>1.1764705882352942</v>
      </c>
      <c r="T7">
        <f t="shared" si="1"/>
        <v>1.4705882352941178</v>
      </c>
      <c r="U7" s="42">
        <f t="shared" si="6"/>
        <v>2.4467332059177465</v>
      </c>
      <c r="V7" s="42">
        <f t="shared" si="7"/>
        <v>1.9509963062951226</v>
      </c>
      <c r="W7">
        <f t="shared" si="8"/>
        <v>6.666666666666667</v>
      </c>
      <c r="X7">
        <v>2</v>
      </c>
      <c r="Y7">
        <f t="shared" si="9"/>
        <v>4.6931407942238268</v>
      </c>
      <c r="Z7">
        <v>5</v>
      </c>
      <c r="AA7">
        <f t="shared" si="10"/>
        <v>3</v>
      </c>
    </row>
    <row r="8" spans="1:27">
      <c r="A8" s="5">
        <v>7</v>
      </c>
      <c r="B8" s="21" t="s">
        <v>28</v>
      </c>
      <c r="C8" s="21"/>
      <c r="D8" s="21"/>
      <c r="E8" s="5" t="s">
        <v>4</v>
      </c>
      <c r="F8" s="6">
        <v>89</v>
      </c>
      <c r="G8" s="6">
        <v>89</v>
      </c>
      <c r="H8" s="6">
        <f t="shared" si="2"/>
        <v>178</v>
      </c>
      <c r="I8" s="7">
        <f t="shared" si="3"/>
        <v>47.721179624664877</v>
      </c>
      <c r="J8">
        <v>34</v>
      </c>
      <c r="K8" s="7">
        <f t="shared" si="4"/>
        <v>10.955961331901182</v>
      </c>
      <c r="L8" s="8">
        <f t="shared" si="11"/>
        <v>4.3557272775061762</v>
      </c>
      <c r="N8">
        <v>4</v>
      </c>
      <c r="O8">
        <v>3</v>
      </c>
      <c r="P8">
        <v>5</v>
      </c>
      <c r="Q8">
        <v>5</v>
      </c>
      <c r="R8">
        <f t="shared" si="5"/>
        <v>1.0830324909747293</v>
      </c>
      <c r="S8">
        <f t="shared" si="1"/>
        <v>2.9411764705882355</v>
      </c>
      <c r="T8">
        <f t="shared" si="1"/>
        <v>1.4705882352941178</v>
      </c>
      <c r="U8" s="42">
        <f t="shared" si="6"/>
        <v>1.8315990656190275</v>
      </c>
      <c r="V8" s="42">
        <f t="shared" si="7"/>
        <v>0.98026597255662717</v>
      </c>
      <c r="W8">
        <f t="shared" si="8"/>
        <v>4.333333333333333</v>
      </c>
      <c r="X8">
        <v>2</v>
      </c>
      <c r="Y8">
        <f t="shared" si="9"/>
        <v>2.9411764705882355</v>
      </c>
      <c r="Z8">
        <v>3</v>
      </c>
      <c r="AA8">
        <f t="shared" si="10"/>
        <v>1</v>
      </c>
    </row>
    <row r="9" spans="1:27">
      <c r="A9" s="5">
        <v>10</v>
      </c>
      <c r="B9" s="21" t="s">
        <v>30</v>
      </c>
      <c r="C9" s="21"/>
      <c r="D9" s="21"/>
      <c r="E9" s="5" t="s">
        <v>4</v>
      </c>
      <c r="F9" s="6">
        <v>10</v>
      </c>
      <c r="G9" s="6">
        <v>10</v>
      </c>
      <c r="H9" s="6">
        <f t="shared" si="2"/>
        <v>20</v>
      </c>
      <c r="I9" s="7">
        <f t="shared" si="3"/>
        <v>5.3619302949061662</v>
      </c>
      <c r="J9">
        <v>5</v>
      </c>
      <c r="K9" s="7">
        <f t="shared" si="4"/>
        <v>1.6111707841031151</v>
      </c>
      <c r="L9" s="8">
        <f t="shared" si="11"/>
        <v>3.3279714030384269</v>
      </c>
      <c r="N9">
        <v>5</v>
      </c>
      <c r="O9">
        <v>13</v>
      </c>
      <c r="P9">
        <v>8</v>
      </c>
      <c r="Q9">
        <v>21</v>
      </c>
      <c r="R9">
        <f t="shared" si="5"/>
        <v>4.6931407942238268</v>
      </c>
      <c r="S9">
        <f t="shared" si="1"/>
        <v>4.7058823529411766</v>
      </c>
      <c r="T9">
        <f t="shared" si="1"/>
        <v>6.1764705882352944</v>
      </c>
      <c r="U9" s="42">
        <f t="shared" si="6"/>
        <v>5.1918312451334323</v>
      </c>
      <c r="V9" s="42">
        <f t="shared" si="7"/>
        <v>0.85274648273545695</v>
      </c>
      <c r="W9">
        <f t="shared" si="8"/>
        <v>14</v>
      </c>
      <c r="X9">
        <v>5</v>
      </c>
      <c r="Y9">
        <f t="shared" si="9"/>
        <v>6.1764705882352944</v>
      </c>
      <c r="Z9">
        <v>5</v>
      </c>
      <c r="AA9">
        <f t="shared" si="10"/>
        <v>0</v>
      </c>
    </row>
    <row r="10" spans="1:27">
      <c r="A10" s="5">
        <v>18</v>
      </c>
      <c r="B10" s="21" t="s">
        <v>38</v>
      </c>
      <c r="C10" s="21"/>
      <c r="D10" s="21"/>
      <c r="E10" s="5" t="s">
        <v>4</v>
      </c>
      <c r="F10" s="6">
        <v>10</v>
      </c>
      <c r="G10" s="6">
        <v>10</v>
      </c>
      <c r="H10" s="6">
        <f t="shared" si="2"/>
        <v>20</v>
      </c>
      <c r="I10" s="7">
        <f t="shared" si="3"/>
        <v>5.3619302949061662</v>
      </c>
      <c r="J10">
        <v>5</v>
      </c>
      <c r="K10" s="7">
        <f t="shared" si="4"/>
        <v>1.6111707841031151</v>
      </c>
      <c r="L10" s="8">
        <f t="shared" si="11"/>
        <v>3.3279714030384269</v>
      </c>
      <c r="N10">
        <v>6</v>
      </c>
      <c r="O10">
        <v>5</v>
      </c>
      <c r="P10">
        <v>8</v>
      </c>
      <c r="Q10">
        <v>21</v>
      </c>
      <c r="R10">
        <f t="shared" si="5"/>
        <v>1.8050541516245489</v>
      </c>
      <c r="S10">
        <f t="shared" si="1"/>
        <v>4.7058823529411766</v>
      </c>
      <c r="T10">
        <f t="shared" si="1"/>
        <v>6.1764705882352944</v>
      </c>
      <c r="U10" s="42">
        <f t="shared" si="6"/>
        <v>4.2291356976003405</v>
      </c>
      <c r="V10" s="42">
        <f t="shared" si="7"/>
        <v>2.2243619187537016</v>
      </c>
      <c r="W10">
        <f t="shared" si="8"/>
        <v>11.333333333333334</v>
      </c>
      <c r="X10">
        <v>5</v>
      </c>
      <c r="Y10">
        <f t="shared" si="9"/>
        <v>6.1764705882352944</v>
      </c>
      <c r="Z10">
        <v>5</v>
      </c>
      <c r="AA10">
        <f t="shared" si="10"/>
        <v>0</v>
      </c>
    </row>
    <row r="11" spans="1:27">
      <c r="A11" s="5">
        <v>15</v>
      </c>
      <c r="B11" s="21" t="s">
        <v>35</v>
      </c>
      <c r="C11" s="21"/>
      <c r="D11" s="21"/>
      <c r="E11" s="5" t="s">
        <v>4</v>
      </c>
      <c r="F11" s="6">
        <v>5</v>
      </c>
      <c r="G11" s="6">
        <v>3</v>
      </c>
      <c r="H11" s="6">
        <f t="shared" si="2"/>
        <v>8</v>
      </c>
      <c r="I11" s="7">
        <f t="shared" si="3"/>
        <v>2.1447721179624666</v>
      </c>
      <c r="J11">
        <v>2</v>
      </c>
      <c r="K11" s="7">
        <f t="shared" si="4"/>
        <v>0.64446831364124602</v>
      </c>
      <c r="L11" s="8">
        <f t="shared" si="11"/>
        <v>3.3279714030384273</v>
      </c>
      <c r="N11">
        <v>7</v>
      </c>
      <c r="O11">
        <v>89</v>
      </c>
      <c r="P11">
        <v>55</v>
      </c>
      <c r="Q11">
        <v>89</v>
      </c>
      <c r="R11">
        <f t="shared" si="5"/>
        <v>32.129963898916969</v>
      </c>
      <c r="S11">
        <f t="shared" si="1"/>
        <v>32.352941176470587</v>
      </c>
      <c r="T11">
        <f t="shared" si="1"/>
        <v>26.176470588235293</v>
      </c>
      <c r="U11" s="42">
        <f t="shared" si="6"/>
        <v>30.21979188787428</v>
      </c>
      <c r="V11" s="42">
        <f t="shared" si="7"/>
        <v>3.5033933643914517</v>
      </c>
      <c r="W11">
        <f t="shared" si="8"/>
        <v>77.666666666666671</v>
      </c>
      <c r="X11">
        <v>34</v>
      </c>
      <c r="Y11">
        <f t="shared" si="9"/>
        <v>32.352941176470587</v>
      </c>
      <c r="Z11">
        <v>34</v>
      </c>
      <c r="AA11">
        <f t="shared" si="10"/>
        <v>0</v>
      </c>
    </row>
    <row r="12" spans="1:27">
      <c r="A12" s="5">
        <v>5</v>
      </c>
      <c r="B12" s="21" t="s">
        <v>43</v>
      </c>
      <c r="C12" s="21"/>
      <c r="D12" s="21"/>
      <c r="E12" s="5" t="s">
        <v>4</v>
      </c>
      <c r="F12" s="6">
        <v>10</v>
      </c>
      <c r="G12" s="6">
        <v>8</v>
      </c>
      <c r="H12" s="6">
        <f t="shared" si="2"/>
        <v>18</v>
      </c>
      <c r="I12" s="7">
        <f t="shared" si="3"/>
        <v>4.8257372654155493</v>
      </c>
      <c r="J12">
        <v>5</v>
      </c>
      <c r="K12" s="7">
        <f t="shared" si="4"/>
        <v>1.6111707841031151</v>
      </c>
      <c r="L12" s="8">
        <f t="shared" si="11"/>
        <v>2.9951742627345839</v>
      </c>
      <c r="N12">
        <v>8</v>
      </c>
      <c r="O12">
        <v>21</v>
      </c>
      <c r="P12">
        <v>5</v>
      </c>
      <c r="Q12">
        <v>34</v>
      </c>
      <c r="R12">
        <f t="shared" si="5"/>
        <v>7.581227436823105</v>
      </c>
      <c r="S12">
        <f t="shared" si="1"/>
        <v>2.9411764705882355</v>
      </c>
      <c r="T12">
        <f t="shared" si="1"/>
        <v>10</v>
      </c>
      <c r="U12" s="42">
        <f t="shared" si="6"/>
        <v>6.8408013024704468</v>
      </c>
      <c r="V12" s="42">
        <f t="shared" si="7"/>
        <v>3.5871883906715305</v>
      </c>
      <c r="W12">
        <f t="shared" si="8"/>
        <v>20</v>
      </c>
      <c r="X12">
        <v>8</v>
      </c>
      <c r="Y12">
        <f t="shared" si="9"/>
        <v>10</v>
      </c>
      <c r="Z12">
        <v>8</v>
      </c>
      <c r="AA12">
        <f t="shared" si="10"/>
        <v>0</v>
      </c>
    </row>
    <row r="13" spans="1:27">
      <c r="A13" s="5">
        <v>3</v>
      </c>
      <c r="B13" s="21" t="s">
        <v>25</v>
      </c>
      <c r="C13" s="21"/>
      <c r="D13" s="21"/>
      <c r="E13" s="5" t="s">
        <v>4</v>
      </c>
      <c r="F13" s="6">
        <v>10</v>
      </c>
      <c r="G13" s="6">
        <v>7</v>
      </c>
      <c r="H13" s="6">
        <f t="shared" si="2"/>
        <v>17</v>
      </c>
      <c r="I13" s="7">
        <f t="shared" si="3"/>
        <v>4.5576407506702417</v>
      </c>
      <c r="J13">
        <v>5</v>
      </c>
      <c r="K13" s="7">
        <f t="shared" si="4"/>
        <v>1.6111707841031151</v>
      </c>
      <c r="L13" s="8">
        <f t="shared" si="11"/>
        <v>2.828775692582663</v>
      </c>
      <c r="N13">
        <v>9</v>
      </c>
      <c r="O13">
        <v>5</v>
      </c>
      <c r="P13">
        <v>3</v>
      </c>
      <c r="Q13">
        <v>21</v>
      </c>
      <c r="R13">
        <f t="shared" si="5"/>
        <v>1.8050541516245489</v>
      </c>
      <c r="S13">
        <f t="shared" si="1"/>
        <v>1.7647058823529411</v>
      </c>
      <c r="T13">
        <f t="shared" si="1"/>
        <v>6.1764705882352944</v>
      </c>
      <c r="U13" s="42">
        <f t="shared" si="6"/>
        <v>3.2487435407375949</v>
      </c>
      <c r="V13" s="42">
        <f t="shared" si="7"/>
        <v>2.5355662571101352</v>
      </c>
      <c r="W13">
        <f t="shared" si="8"/>
        <v>9.6666666666666661</v>
      </c>
      <c r="X13">
        <v>3</v>
      </c>
      <c r="Y13">
        <f t="shared" si="9"/>
        <v>6.1764705882352944</v>
      </c>
      <c r="Z13">
        <v>5</v>
      </c>
      <c r="AA13">
        <f t="shared" si="10"/>
        <v>2</v>
      </c>
    </row>
    <row r="14" spans="1:27">
      <c r="A14" s="5">
        <v>11</v>
      </c>
      <c r="B14" s="21" t="s">
        <v>31</v>
      </c>
      <c r="C14" s="21"/>
      <c r="D14" s="21"/>
      <c r="E14" s="5" t="s">
        <v>4</v>
      </c>
      <c r="F14" s="6">
        <v>10</v>
      </c>
      <c r="G14" s="6">
        <v>10</v>
      </c>
      <c r="H14" s="6">
        <f t="shared" si="2"/>
        <v>20</v>
      </c>
      <c r="I14" s="7">
        <f t="shared" si="3"/>
        <v>5.3619302949061662</v>
      </c>
      <c r="J14">
        <v>8</v>
      </c>
      <c r="K14" s="7">
        <f t="shared" si="4"/>
        <v>2.5778732545649841</v>
      </c>
      <c r="L14" s="8">
        <f t="shared" si="11"/>
        <v>2.0799821268990168</v>
      </c>
      <c r="N14">
        <v>10</v>
      </c>
      <c r="O14">
        <v>13</v>
      </c>
      <c r="P14">
        <v>5</v>
      </c>
      <c r="Q14">
        <v>13</v>
      </c>
      <c r="R14">
        <f t="shared" si="5"/>
        <v>4.6931407942238268</v>
      </c>
      <c r="S14">
        <f t="shared" si="1"/>
        <v>2.9411764705882355</v>
      </c>
      <c r="T14">
        <f t="shared" si="1"/>
        <v>3.8235294117647061</v>
      </c>
      <c r="U14" s="42">
        <f t="shared" si="6"/>
        <v>3.8192822255255892</v>
      </c>
      <c r="V14" s="42">
        <f t="shared" si="7"/>
        <v>0.87598988394055777</v>
      </c>
      <c r="W14">
        <f t="shared" si="8"/>
        <v>10.333333333333334</v>
      </c>
      <c r="X14">
        <v>3</v>
      </c>
      <c r="Y14">
        <f t="shared" si="9"/>
        <v>4.6931407942238268</v>
      </c>
      <c r="Z14">
        <v>5</v>
      </c>
      <c r="AA14">
        <f t="shared" si="10"/>
        <v>2</v>
      </c>
    </row>
    <row r="15" spans="1:27">
      <c r="A15" s="5">
        <v>12</v>
      </c>
      <c r="B15" s="21" t="s">
        <v>32</v>
      </c>
      <c r="C15" s="21"/>
      <c r="D15" s="21"/>
      <c r="E15" s="5" t="s">
        <v>4</v>
      </c>
      <c r="F15" s="6">
        <v>7</v>
      </c>
      <c r="G15" s="6">
        <v>1</v>
      </c>
      <c r="H15" s="6">
        <f t="shared" si="2"/>
        <v>8</v>
      </c>
      <c r="I15" s="7">
        <f t="shared" si="3"/>
        <v>2.1447721179624666</v>
      </c>
      <c r="J15">
        <v>5</v>
      </c>
      <c r="K15" s="7">
        <f t="shared" si="4"/>
        <v>1.6111707841031151</v>
      </c>
      <c r="L15" s="8">
        <f t="shared" si="11"/>
        <v>1.3311885612153709</v>
      </c>
      <c r="N15">
        <v>11</v>
      </c>
      <c r="O15">
        <v>13</v>
      </c>
      <c r="P15">
        <v>5</v>
      </c>
      <c r="Q15">
        <v>34</v>
      </c>
      <c r="R15">
        <f t="shared" si="5"/>
        <v>4.6931407942238268</v>
      </c>
      <c r="S15">
        <f t="shared" si="1"/>
        <v>2.9411764705882355</v>
      </c>
      <c r="T15">
        <f t="shared" si="1"/>
        <v>10</v>
      </c>
      <c r="U15" s="42">
        <f t="shared" si="6"/>
        <v>5.8781057549373541</v>
      </c>
      <c r="V15" s="42">
        <f t="shared" si="7"/>
        <v>3.6755753118979086</v>
      </c>
      <c r="W15">
        <f t="shared" si="8"/>
        <v>17.333333333333332</v>
      </c>
      <c r="X15">
        <v>5</v>
      </c>
      <c r="Y15">
        <f t="shared" si="9"/>
        <v>10</v>
      </c>
      <c r="Z15">
        <v>8</v>
      </c>
      <c r="AA15">
        <f t="shared" si="10"/>
        <v>3</v>
      </c>
    </row>
    <row r="16" spans="1:27">
      <c r="A16" s="5">
        <v>6</v>
      </c>
      <c r="B16" s="21" t="s">
        <v>27</v>
      </c>
      <c r="C16" s="21"/>
      <c r="D16" s="21"/>
      <c r="E16" s="5" t="s">
        <v>4</v>
      </c>
      <c r="F16" s="6">
        <v>5</v>
      </c>
      <c r="G16" s="6">
        <v>1</v>
      </c>
      <c r="H16" s="6">
        <f t="shared" si="2"/>
        <v>6</v>
      </c>
      <c r="I16" s="7">
        <f t="shared" si="3"/>
        <v>1.6085790884718498</v>
      </c>
      <c r="J16">
        <v>5</v>
      </c>
      <c r="K16" s="7">
        <f t="shared" si="4"/>
        <v>1.6111707841031151</v>
      </c>
      <c r="L16" s="8">
        <f t="shared" si="11"/>
        <v>0.99839142091152799</v>
      </c>
      <c r="N16">
        <v>12</v>
      </c>
      <c r="O16">
        <v>5</v>
      </c>
      <c r="P16">
        <v>8</v>
      </c>
      <c r="Q16">
        <v>8</v>
      </c>
      <c r="R16">
        <f t="shared" si="5"/>
        <v>1.8050541516245489</v>
      </c>
      <c r="S16">
        <f t="shared" si="1"/>
        <v>4.7058823529411766</v>
      </c>
      <c r="T16">
        <f t="shared" si="1"/>
        <v>2.3529411764705883</v>
      </c>
      <c r="U16" s="42">
        <f t="shared" si="6"/>
        <v>2.9546258936787715</v>
      </c>
      <c r="V16" s="42">
        <f t="shared" si="7"/>
        <v>1.541174694049926</v>
      </c>
      <c r="W16">
        <f t="shared" si="8"/>
        <v>7</v>
      </c>
      <c r="X16">
        <v>3</v>
      </c>
      <c r="Y16">
        <f t="shared" si="9"/>
        <v>4.7058823529411766</v>
      </c>
      <c r="Z16">
        <v>5</v>
      </c>
      <c r="AA16">
        <f t="shared" si="10"/>
        <v>2</v>
      </c>
    </row>
    <row r="17" spans="1:27">
      <c r="A17" s="5">
        <v>16</v>
      </c>
      <c r="B17" s="21" t="s">
        <v>36</v>
      </c>
      <c r="C17" s="21"/>
      <c r="D17" s="21"/>
      <c r="E17" s="5" t="s">
        <v>4</v>
      </c>
      <c r="F17" s="6">
        <v>5</v>
      </c>
      <c r="G17" s="6">
        <v>1</v>
      </c>
      <c r="H17" s="6">
        <f t="shared" si="2"/>
        <v>6</v>
      </c>
      <c r="I17" s="7">
        <f t="shared" si="3"/>
        <v>1.6085790884718498</v>
      </c>
      <c r="J17">
        <v>5</v>
      </c>
      <c r="K17" s="7">
        <f t="shared" si="4"/>
        <v>1.6111707841031151</v>
      </c>
      <c r="L17" s="8">
        <f t="shared" si="11"/>
        <v>0.99839142091152799</v>
      </c>
      <c r="N17">
        <v>13</v>
      </c>
      <c r="O17">
        <v>13</v>
      </c>
      <c r="P17">
        <v>13</v>
      </c>
      <c r="Q17">
        <v>5</v>
      </c>
      <c r="R17">
        <f t="shared" si="5"/>
        <v>4.6931407942238268</v>
      </c>
      <c r="S17">
        <f t="shared" si="1"/>
        <v>7.6470588235294121</v>
      </c>
      <c r="T17">
        <f t="shared" si="1"/>
        <v>1.4705882352941178</v>
      </c>
      <c r="U17" s="42">
        <f t="shared" si="6"/>
        <v>4.6035959510157856</v>
      </c>
      <c r="V17" s="42">
        <f t="shared" si="7"/>
        <v>3.0892087888394291</v>
      </c>
      <c r="W17">
        <f t="shared" si="8"/>
        <v>10.333333333333334</v>
      </c>
      <c r="X17">
        <v>5</v>
      </c>
      <c r="Y17">
        <f t="shared" si="9"/>
        <v>7.6470588235294121</v>
      </c>
      <c r="Z17">
        <v>8</v>
      </c>
      <c r="AA17">
        <f t="shared" si="10"/>
        <v>3</v>
      </c>
    </row>
    <row r="18" spans="1:27">
      <c r="A18" s="5">
        <v>9</v>
      </c>
      <c r="B18" s="21" t="s">
        <v>29</v>
      </c>
      <c r="C18" s="21"/>
      <c r="D18" s="21"/>
      <c r="E18" s="5" t="s">
        <v>4</v>
      </c>
      <c r="F18" s="6">
        <v>3</v>
      </c>
      <c r="G18" s="6">
        <v>1</v>
      </c>
      <c r="H18" s="6">
        <f t="shared" si="2"/>
        <v>4</v>
      </c>
      <c r="I18" s="7">
        <f t="shared" si="3"/>
        <v>1.0723860589812333</v>
      </c>
      <c r="J18">
        <v>5</v>
      </c>
      <c r="K18" s="7">
        <f t="shared" si="4"/>
        <v>1.6111707841031151</v>
      </c>
      <c r="L18" s="8">
        <f t="shared" si="11"/>
        <v>0.66559428060768544</v>
      </c>
      <c r="N18">
        <v>14</v>
      </c>
      <c r="O18">
        <v>21</v>
      </c>
      <c r="P18">
        <v>5</v>
      </c>
      <c r="Q18">
        <v>21</v>
      </c>
      <c r="R18">
        <f t="shared" si="5"/>
        <v>7.581227436823105</v>
      </c>
      <c r="S18">
        <f t="shared" si="1"/>
        <v>2.9411764705882355</v>
      </c>
      <c r="T18">
        <f t="shared" si="1"/>
        <v>6.1764705882352944</v>
      </c>
      <c r="U18" s="42">
        <f t="shared" si="6"/>
        <v>5.5662914985488783</v>
      </c>
      <c r="V18" s="42">
        <f t="shared" si="7"/>
        <v>2.3794447111526247</v>
      </c>
      <c r="W18">
        <f t="shared" si="8"/>
        <v>15.666666666666666</v>
      </c>
      <c r="X18">
        <v>5</v>
      </c>
      <c r="Y18">
        <f t="shared" si="9"/>
        <v>7.581227436823105</v>
      </c>
      <c r="Z18">
        <v>8</v>
      </c>
      <c r="AA18">
        <f t="shared" si="10"/>
        <v>3</v>
      </c>
    </row>
    <row r="19" spans="1:27">
      <c r="A19" s="5">
        <v>13</v>
      </c>
      <c r="B19" s="21" t="s">
        <v>33</v>
      </c>
      <c r="C19" s="21"/>
      <c r="D19" s="21"/>
      <c r="E19" s="5" t="s">
        <v>4</v>
      </c>
      <c r="F19" s="6">
        <v>5</v>
      </c>
      <c r="G19" s="6">
        <v>1</v>
      </c>
      <c r="H19" s="6">
        <f t="shared" si="2"/>
        <v>6</v>
      </c>
      <c r="I19" s="7">
        <f t="shared" si="3"/>
        <v>1.6085790884718498</v>
      </c>
      <c r="J19">
        <v>8</v>
      </c>
      <c r="K19" s="7">
        <f t="shared" si="4"/>
        <v>2.5778732545649841</v>
      </c>
      <c r="L19" s="8">
        <f t="shared" si="11"/>
        <v>0.62399463806970501</v>
      </c>
      <c r="N19">
        <v>15</v>
      </c>
      <c r="O19">
        <v>3</v>
      </c>
      <c r="P19">
        <v>3</v>
      </c>
      <c r="Q19">
        <v>8</v>
      </c>
      <c r="R19">
        <f t="shared" si="5"/>
        <v>1.0830324909747293</v>
      </c>
      <c r="S19">
        <f t="shared" si="1"/>
        <v>1.7647058823529411</v>
      </c>
      <c r="T19">
        <f t="shared" si="1"/>
        <v>2.3529411764705883</v>
      </c>
      <c r="U19" s="42">
        <f t="shared" si="6"/>
        <v>1.7335598499327531</v>
      </c>
      <c r="V19" s="42">
        <f t="shared" si="7"/>
        <v>0.63552700483621738</v>
      </c>
      <c r="W19">
        <f t="shared" si="8"/>
        <v>4.666666666666667</v>
      </c>
      <c r="X19">
        <v>2</v>
      </c>
      <c r="Y19">
        <f t="shared" si="9"/>
        <v>2.3529411764705883</v>
      </c>
      <c r="Z19">
        <v>2</v>
      </c>
      <c r="AA19">
        <f t="shared" si="10"/>
        <v>0</v>
      </c>
    </row>
    <row r="20" spans="1:27">
      <c r="A20" s="5">
        <v>14</v>
      </c>
      <c r="B20" s="21" t="s">
        <v>34</v>
      </c>
      <c r="C20" s="21"/>
      <c r="D20" s="21"/>
      <c r="E20" s="5" t="s">
        <v>4</v>
      </c>
      <c r="F20" s="6">
        <v>5</v>
      </c>
      <c r="G20" s="6">
        <v>1</v>
      </c>
      <c r="H20" s="6">
        <f t="shared" si="2"/>
        <v>6</v>
      </c>
      <c r="I20" s="7">
        <f t="shared" si="3"/>
        <v>1.6085790884718498</v>
      </c>
      <c r="J20">
        <v>8</v>
      </c>
      <c r="K20" s="7">
        <f t="shared" si="4"/>
        <v>2.5778732545649841</v>
      </c>
      <c r="L20" s="8">
        <f t="shared" si="11"/>
        <v>0.62399463806970501</v>
      </c>
      <c r="N20">
        <v>16</v>
      </c>
      <c r="O20">
        <v>5</v>
      </c>
      <c r="P20">
        <v>8</v>
      </c>
      <c r="Q20">
        <v>13</v>
      </c>
      <c r="R20">
        <f t="shared" si="5"/>
        <v>1.8050541516245489</v>
      </c>
      <c r="S20">
        <f t="shared" si="1"/>
        <v>4.7058823529411766</v>
      </c>
      <c r="T20">
        <f t="shared" si="1"/>
        <v>3.8235294117647061</v>
      </c>
      <c r="U20" s="42">
        <f t="shared" si="6"/>
        <v>3.4448219721101441</v>
      </c>
      <c r="V20" s="42">
        <f t="shared" si="7"/>
        <v>1.4870324667019719</v>
      </c>
      <c r="W20">
        <f t="shared" si="8"/>
        <v>8.6666666666666661</v>
      </c>
      <c r="X20">
        <v>3</v>
      </c>
      <c r="Y20">
        <f t="shared" si="9"/>
        <v>4.7058823529411766</v>
      </c>
      <c r="Z20">
        <v>5</v>
      </c>
      <c r="AA20">
        <f t="shared" si="10"/>
        <v>2</v>
      </c>
    </row>
    <row r="21" spans="1:27">
      <c r="A21" s="5">
        <v>4</v>
      </c>
      <c r="B21" s="21" t="s">
        <v>26</v>
      </c>
      <c r="C21" s="21"/>
      <c r="D21" s="21"/>
      <c r="E21" s="5" t="s">
        <v>4</v>
      </c>
      <c r="F21" s="6">
        <v>1</v>
      </c>
      <c r="G21" s="6">
        <v>1</v>
      </c>
      <c r="H21" s="6">
        <f t="shared" si="2"/>
        <v>2</v>
      </c>
      <c r="I21" s="7">
        <f t="shared" si="3"/>
        <v>0.53619302949061665</v>
      </c>
      <c r="J21">
        <v>3</v>
      </c>
      <c r="K21" s="7">
        <f t="shared" si="4"/>
        <v>0.96670247046186897</v>
      </c>
      <c r="L21" s="8">
        <f t="shared" si="11"/>
        <v>0.55466190050640451</v>
      </c>
      <c r="N21">
        <v>17</v>
      </c>
      <c r="O21">
        <v>13</v>
      </c>
      <c r="P21">
        <v>13</v>
      </c>
      <c r="Q21">
        <v>13</v>
      </c>
      <c r="R21">
        <f t="shared" si="5"/>
        <v>4.6931407942238268</v>
      </c>
      <c r="S21">
        <f t="shared" ref="S21:S23" si="12">100/P$24*P21</f>
        <v>7.6470588235294121</v>
      </c>
      <c r="T21">
        <f t="shared" ref="T21:T23" si="13">100/Q$24*Q21</f>
        <v>3.8235294117647061</v>
      </c>
      <c r="U21" s="42">
        <f t="shared" si="6"/>
        <v>5.3879096765059815</v>
      </c>
      <c r="V21" s="42">
        <f t="shared" si="7"/>
        <v>2.0042135965256143</v>
      </c>
      <c r="W21">
        <f t="shared" si="8"/>
        <v>13</v>
      </c>
      <c r="X21">
        <v>5</v>
      </c>
      <c r="Y21">
        <f t="shared" si="9"/>
        <v>7.6470588235294121</v>
      </c>
      <c r="Z21">
        <v>8</v>
      </c>
      <c r="AA21">
        <f t="shared" si="10"/>
        <v>3</v>
      </c>
    </row>
    <row r="22" spans="1:27">
      <c r="A22" s="5">
        <v>8</v>
      </c>
      <c r="B22" s="21" t="s">
        <v>40</v>
      </c>
      <c r="C22" s="21"/>
      <c r="D22" s="21"/>
      <c r="E22" s="5" t="s">
        <v>4</v>
      </c>
      <c r="F22" s="6">
        <v>4</v>
      </c>
      <c r="G22" s="6">
        <v>1</v>
      </c>
      <c r="H22" s="6">
        <f t="shared" si="2"/>
        <v>5</v>
      </c>
      <c r="I22" s="7">
        <f t="shared" si="3"/>
        <v>1.3404825737265416</v>
      </c>
      <c r="J22">
        <v>8</v>
      </c>
      <c r="K22" s="7">
        <f t="shared" si="4"/>
        <v>2.5778732545649841</v>
      </c>
      <c r="L22" s="8">
        <f t="shared" si="11"/>
        <v>0.51999553172475421</v>
      </c>
      <c r="N22">
        <v>18</v>
      </c>
      <c r="O22">
        <v>8</v>
      </c>
      <c r="P22">
        <v>8</v>
      </c>
      <c r="Q22">
        <v>13</v>
      </c>
      <c r="R22">
        <f t="shared" si="5"/>
        <v>2.8880866425992782</v>
      </c>
      <c r="S22">
        <f t="shared" si="12"/>
        <v>4.7058823529411766</v>
      </c>
      <c r="T22">
        <f t="shared" si="13"/>
        <v>3.8235294117647061</v>
      </c>
      <c r="U22" s="42">
        <f t="shared" si="6"/>
        <v>3.8058328024350536</v>
      </c>
      <c r="V22" s="42">
        <f t="shared" si="7"/>
        <v>0.90902705604436052</v>
      </c>
      <c r="W22">
        <f t="shared" si="8"/>
        <v>9.6666666666666661</v>
      </c>
      <c r="X22">
        <v>3</v>
      </c>
      <c r="Y22">
        <f t="shared" si="9"/>
        <v>4.7058823529411766</v>
      </c>
      <c r="Z22">
        <v>5</v>
      </c>
      <c r="AA22">
        <f t="shared" si="10"/>
        <v>2</v>
      </c>
    </row>
    <row r="23" spans="1:27">
      <c r="A23" s="5">
        <v>17</v>
      </c>
      <c r="B23" s="21" t="s">
        <v>37</v>
      </c>
      <c r="C23" s="21"/>
      <c r="D23" s="21"/>
      <c r="E23" s="5" t="s">
        <v>4</v>
      </c>
      <c r="F23" s="6">
        <v>4</v>
      </c>
      <c r="G23" s="6">
        <v>1</v>
      </c>
      <c r="H23" s="6">
        <f t="shared" si="2"/>
        <v>5</v>
      </c>
      <c r="I23" s="7">
        <f t="shared" si="3"/>
        <v>1.3404825737265416</v>
      </c>
      <c r="J23">
        <v>8</v>
      </c>
      <c r="K23" s="7">
        <f t="shared" si="4"/>
        <v>2.5778732545649841</v>
      </c>
      <c r="L23" s="8">
        <f t="shared" si="11"/>
        <v>0.51999553172475421</v>
      </c>
      <c r="N23">
        <v>19</v>
      </c>
      <c r="O23">
        <v>8</v>
      </c>
      <c r="P23">
        <v>3</v>
      </c>
      <c r="Q23">
        <v>5</v>
      </c>
      <c r="R23">
        <f t="shared" si="5"/>
        <v>2.8880866425992782</v>
      </c>
      <c r="S23">
        <f t="shared" si="12"/>
        <v>1.7647058823529411</v>
      </c>
      <c r="T23">
        <f t="shared" si="13"/>
        <v>1.4705882352941178</v>
      </c>
      <c r="U23" s="42">
        <f t="shared" si="6"/>
        <v>2.0411269200821125</v>
      </c>
      <c r="V23" s="42">
        <f t="shared" si="7"/>
        <v>0.74808547389494162</v>
      </c>
      <c r="W23">
        <f t="shared" si="8"/>
        <v>5.333333333333333</v>
      </c>
      <c r="X23">
        <v>2</v>
      </c>
      <c r="Y23">
        <f t="shared" si="9"/>
        <v>2.8880866425992782</v>
      </c>
      <c r="Z23">
        <v>3</v>
      </c>
      <c r="AA23">
        <f t="shared" si="10"/>
        <v>1</v>
      </c>
    </row>
    <row r="24" spans="1:27">
      <c r="A24" s="5">
        <v>2</v>
      </c>
      <c r="B24" s="21" t="s">
        <v>42</v>
      </c>
      <c r="C24" s="21"/>
      <c r="D24" s="21"/>
      <c r="E24" s="5" t="s">
        <v>4</v>
      </c>
      <c r="F24" s="6">
        <v>3</v>
      </c>
      <c r="G24" s="6">
        <v>1</v>
      </c>
      <c r="H24" s="6">
        <f t="shared" si="2"/>
        <v>4</v>
      </c>
      <c r="I24" s="7">
        <f t="shared" si="3"/>
        <v>1.0723860589812333</v>
      </c>
      <c r="J24">
        <v>8</v>
      </c>
      <c r="K24" s="7">
        <f t="shared" si="4"/>
        <v>2.5778732545649841</v>
      </c>
      <c r="L24" s="8">
        <f t="shared" si="11"/>
        <v>0.41599642537980341</v>
      </c>
      <c r="O24">
        <f>SUM(O5:O23)</f>
        <v>277</v>
      </c>
      <c r="P24">
        <f t="shared" ref="P24:Q24" si="14">SUM(P5:P23)</f>
        <v>170</v>
      </c>
      <c r="Q24">
        <f t="shared" si="14"/>
        <v>340</v>
      </c>
    </row>
    <row r="25" spans="1:27">
      <c r="A25" s="5"/>
      <c r="B25" s="21"/>
      <c r="C25" s="21"/>
      <c r="D25" s="21"/>
      <c r="E25" s="5"/>
      <c r="F25" s="6"/>
      <c r="G25" s="6"/>
      <c r="H25" s="6"/>
      <c r="I25" s="7"/>
      <c r="J25" s="6"/>
      <c r="K25" s="7"/>
      <c r="L25" s="8"/>
      <c r="O25">
        <f>100/((P24+Q24)/2)*O24</f>
        <v>108.62745098039215</v>
      </c>
      <c r="P25">
        <f>100/((O24+Q24)/2)*P24</f>
        <v>55.105348460291737</v>
      </c>
      <c r="Q25">
        <f>100/((O24+P24)/2)*Q24</f>
        <v>152.12527964205816</v>
      </c>
    </row>
    <row r="26" spans="1:27">
      <c r="A26" s="5"/>
      <c r="B26" s="21"/>
      <c r="C26" s="21"/>
      <c r="D26" s="21"/>
      <c r="E26" s="5"/>
      <c r="F26" s="6"/>
      <c r="G26" s="6"/>
      <c r="H26" s="6"/>
      <c r="I26" s="7"/>
      <c r="J26" s="6">
        <f>SUM(J6:J24)</f>
        <v>133</v>
      </c>
      <c r="K26" s="7"/>
      <c r="L26" s="8"/>
    </row>
    <row r="27" spans="1:27">
      <c r="A27" s="5"/>
      <c r="B27" s="21"/>
      <c r="C27" s="21"/>
      <c r="D27" s="21"/>
      <c r="E27" s="5"/>
      <c r="F27" s="6"/>
      <c r="G27" s="6"/>
      <c r="H27" s="6"/>
      <c r="I27" s="7"/>
      <c r="J27" s="6">
        <f>J26/3</f>
        <v>44.333333333333336</v>
      </c>
      <c r="K27" s="7"/>
      <c r="L27" s="8"/>
    </row>
    <row r="28" spans="1:27">
      <c r="A28" s="5"/>
      <c r="B28" s="21"/>
      <c r="C28" s="21"/>
      <c r="D28" s="21"/>
      <c r="E28" s="5"/>
      <c r="F28" s="6"/>
      <c r="G28" s="6"/>
      <c r="H28" s="6"/>
      <c r="I28" s="7"/>
      <c r="J28" s="6"/>
      <c r="K28" s="7"/>
      <c r="L28" s="8"/>
    </row>
    <row r="29" spans="1:27">
      <c r="A29" s="5"/>
      <c r="B29" s="21"/>
      <c r="C29" s="21"/>
      <c r="D29" s="21"/>
      <c r="E29" s="5"/>
      <c r="F29" s="6"/>
      <c r="G29" s="6"/>
      <c r="H29" s="6"/>
      <c r="I29" s="7"/>
      <c r="J29" s="6"/>
      <c r="K29" s="7"/>
      <c r="L29" s="8"/>
    </row>
    <row r="30" spans="1:27">
      <c r="A30" s="5"/>
      <c r="B30" s="21"/>
      <c r="C30" s="21"/>
      <c r="D30" s="21"/>
      <c r="E30" s="5"/>
      <c r="F30" s="6"/>
      <c r="G30" s="6"/>
      <c r="H30" s="6"/>
      <c r="I30" s="7"/>
      <c r="J30" s="6"/>
      <c r="K30" s="7"/>
      <c r="L30" s="8"/>
    </row>
    <row r="31" spans="1:27">
      <c r="A31" s="5"/>
      <c r="B31" s="21"/>
      <c r="C31" s="21"/>
      <c r="D31" s="21"/>
      <c r="E31" s="5"/>
      <c r="F31" s="6"/>
      <c r="G31" s="6"/>
      <c r="H31" s="6"/>
      <c r="I31" s="7"/>
      <c r="J31" s="6"/>
      <c r="K31" s="7"/>
      <c r="L31" s="8"/>
    </row>
    <row r="32" spans="1:27">
      <c r="A32" s="5"/>
      <c r="B32" s="21"/>
      <c r="C32" s="21"/>
      <c r="D32" s="21"/>
      <c r="E32" s="5"/>
      <c r="F32" s="6"/>
      <c r="G32" s="6"/>
      <c r="H32" s="6"/>
      <c r="I32" s="7"/>
      <c r="J32" s="6"/>
      <c r="K32" s="7"/>
      <c r="L32" s="8"/>
    </row>
    <row r="33" spans="1:12">
      <c r="A33" s="5"/>
      <c r="B33" s="21"/>
      <c r="C33" s="21"/>
      <c r="D33" s="21"/>
      <c r="E33" s="5"/>
      <c r="F33" s="6"/>
      <c r="G33" s="6"/>
      <c r="H33" s="6"/>
      <c r="I33" s="7"/>
      <c r="J33" s="6"/>
      <c r="K33" s="7"/>
      <c r="L33" s="8"/>
    </row>
    <row r="34" spans="1:12">
      <c r="A34" s="5"/>
      <c r="B34" s="21"/>
      <c r="C34" s="21"/>
      <c r="D34" s="21"/>
      <c r="E34" s="5"/>
      <c r="F34" s="6"/>
      <c r="G34" s="6"/>
      <c r="H34" s="6"/>
      <c r="I34" s="7"/>
      <c r="J34" s="6"/>
      <c r="K34" s="7"/>
      <c r="L34" s="8"/>
    </row>
    <row r="35" spans="1:12">
      <c r="A35" s="5"/>
      <c r="B35" s="21"/>
      <c r="C35" s="21"/>
      <c r="D35" s="21"/>
      <c r="E35" s="5"/>
      <c r="F35" s="6"/>
      <c r="G35" s="6"/>
      <c r="H35" s="6"/>
      <c r="I35" s="7"/>
      <c r="J35" s="6"/>
      <c r="K35" s="7"/>
      <c r="L35" s="8"/>
    </row>
    <row r="36" spans="1:12">
      <c r="A36" s="5"/>
      <c r="B36" s="21"/>
      <c r="C36" s="21"/>
      <c r="D36" s="21"/>
      <c r="E36" s="5"/>
      <c r="F36" s="6"/>
      <c r="G36" s="6"/>
      <c r="H36" s="6"/>
      <c r="I36" s="7"/>
      <c r="J36" s="6"/>
      <c r="K36" s="7"/>
      <c r="L36" s="8"/>
    </row>
    <row r="37" spans="1:12">
      <c r="A37" s="5"/>
      <c r="B37" s="21"/>
      <c r="C37" s="21"/>
      <c r="D37" s="21"/>
      <c r="E37" s="5"/>
      <c r="F37" s="6"/>
      <c r="G37" s="6"/>
      <c r="H37" s="6"/>
      <c r="I37" s="7"/>
      <c r="J37" s="6"/>
      <c r="K37" s="7"/>
      <c r="L37" s="8"/>
    </row>
    <row r="40" spans="1:12">
      <c r="H40" s="1">
        <f>SUM(H6:H37)</f>
        <v>373</v>
      </c>
      <c r="J40" s="1">
        <f>SUM(J6:J37)</f>
        <v>310.33333333333331</v>
      </c>
    </row>
  </sheetData>
  <autoFilter ref="A4:L37">
    <sortState ref="A5:L37">
      <sortCondition descending="1" ref="L4:L37"/>
    </sortState>
  </autoFilter>
  <mergeCells count="1">
    <mergeCell ref="A3:L3"/>
  </mergeCells>
  <phoneticPr fontId="0" type="noConversion"/>
  <conditionalFormatting sqref="V5:V23">
    <cfRule type="colorScale" priority="1">
      <colorScale>
        <cfvo type="min"/>
        <cfvo type="max"/>
        <color rgb="FFFFFFFF"/>
        <color rgb="FFFA0000"/>
      </colorScale>
    </cfRule>
  </conditionalFormatting>
  <dataValidations disablePrompts="1" count="1">
    <dataValidation type="list" allowBlank="1" showInputMessage="1" showErrorMessage="1" sqref="E5:E36">
      <formula1>"Feature, Bug, Infrastructuur, Nieuwe feature"</formula1>
    </dataValidation>
  </dataValidations>
  <pageMargins left="0.75" right="0.75" top="1" bottom="1" header="0.5" footer="0.5"/>
  <pageSetup paperSize="9" scale="78" orientation="landscape"/>
  <headerFooter alignWithMargins="0"/>
  <extLst>
    <ext xmlns:mx="http://schemas.microsoft.com/office/mac/excel/2008/main" uri="{64002731-A6B0-56B0-2670-7721B7C09600}">
      <mx:PLV Mode="1" OnePage="0" WScale="78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28"/>
  <sheetViews>
    <sheetView view="pageLayout" workbookViewId="0">
      <selection activeCell="A19" sqref="A19:Y20"/>
    </sheetView>
  </sheetViews>
  <sheetFormatPr baseColWidth="10" defaultColWidth="8.83203125" defaultRowHeight="12" x14ac:dyDescent="0"/>
  <cols>
    <col min="1" max="1" width="51.1640625" customWidth="1"/>
    <col min="2" max="2" width="9.5" customWidth="1"/>
    <col min="3" max="3" width="11.33203125" bestFit="1" customWidth="1"/>
    <col min="4" max="4" width="4" bestFit="1" customWidth="1"/>
    <col min="5" max="5" width="4.1640625" customWidth="1"/>
    <col min="6" max="17" width="4" bestFit="1" customWidth="1"/>
    <col min="18" max="25" width="4" customWidth="1"/>
  </cols>
  <sheetData>
    <row r="1" spans="1:25">
      <c r="C1" s="20">
        <f>D7/22</f>
        <v>2.2727272727272729</v>
      </c>
      <c r="D1" s="20">
        <f>D7</f>
        <v>50</v>
      </c>
      <c r="E1" s="20">
        <f>D1-C1</f>
        <v>47.727272727272727</v>
      </c>
      <c r="F1" s="20">
        <f>E1-C1</f>
        <v>45.454545454545453</v>
      </c>
      <c r="G1" s="20">
        <f>F1-C1</f>
        <v>43.18181818181818</v>
      </c>
      <c r="H1" s="20">
        <f>G1-C1</f>
        <v>40.909090909090907</v>
      </c>
      <c r="I1" s="20">
        <f>H1-C1</f>
        <v>38.636363636363633</v>
      </c>
      <c r="J1" s="20">
        <f>I1-C1</f>
        <v>36.36363636363636</v>
      </c>
      <c r="K1" s="20">
        <f>J1-C1</f>
        <v>34.090909090909086</v>
      </c>
      <c r="L1" s="20">
        <f>K1-C1</f>
        <v>31.818181818181813</v>
      </c>
      <c r="M1" s="20">
        <f>L1-C1</f>
        <v>29.54545454545454</v>
      </c>
      <c r="N1" s="20">
        <f>M1-C1</f>
        <v>27.272727272727266</v>
      </c>
      <c r="O1" s="20">
        <f>N1-C1</f>
        <v>24.999999999999993</v>
      </c>
      <c r="P1" s="20">
        <f>O1-C1</f>
        <v>22.72727272727272</v>
      </c>
      <c r="Q1" s="20">
        <f>P1-C1</f>
        <v>20.454545454545446</v>
      </c>
      <c r="R1" s="20">
        <f>Q1-C1</f>
        <v>18.181818181818173</v>
      </c>
      <c r="S1" s="20">
        <f>R1-C1</f>
        <v>15.909090909090899</v>
      </c>
      <c r="T1" s="20">
        <f>S1-C1</f>
        <v>13.636363636363626</v>
      </c>
      <c r="U1" s="20">
        <f>T1-C1</f>
        <v>11.363636363636353</v>
      </c>
      <c r="V1" s="20">
        <f>U1-C1</f>
        <v>9.0909090909090793</v>
      </c>
      <c r="W1" s="20">
        <f>V1-C1</f>
        <v>6.8181818181818059</v>
      </c>
      <c r="X1" s="20">
        <f>W1-C1</f>
        <v>4.5454545454545325</v>
      </c>
      <c r="Y1" s="20">
        <f>X1-C1</f>
        <v>2.2727272727272596</v>
      </c>
    </row>
    <row r="2" spans="1:25" ht="15">
      <c r="A2" s="52" t="s">
        <v>5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39"/>
      <c r="U2" s="39"/>
      <c r="V2" s="39"/>
    </row>
    <row r="3" spans="1:25">
      <c r="A3" s="12" t="s">
        <v>11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3"/>
      <c r="T3" s="39"/>
      <c r="U3" s="39"/>
      <c r="V3" s="39"/>
    </row>
    <row r="4" spans="1:25" ht="122.25" customHeight="1">
      <c r="A4" s="15" t="s">
        <v>24</v>
      </c>
      <c r="B4" s="50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13"/>
      <c r="T4" s="39"/>
      <c r="U4" s="39"/>
      <c r="V4" s="39"/>
    </row>
    <row r="5" spans="1:25" ht="122.25" customHeight="1">
      <c r="A5" s="15"/>
      <c r="B5" s="50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13"/>
      <c r="T5" s="39"/>
      <c r="U5" s="39"/>
      <c r="V5" s="39"/>
    </row>
    <row r="6" spans="1:25" s="10" customFormat="1" ht="34">
      <c r="A6" s="16" t="s">
        <v>0</v>
      </c>
      <c r="B6" s="17" t="s">
        <v>0</v>
      </c>
      <c r="C6" s="18" t="s">
        <v>0</v>
      </c>
      <c r="D6" s="40">
        <v>40868</v>
      </c>
      <c r="E6" s="40">
        <v>40869</v>
      </c>
      <c r="F6" s="40">
        <v>40870</v>
      </c>
      <c r="G6" s="40">
        <v>40871</v>
      </c>
      <c r="H6" s="40">
        <v>40872</v>
      </c>
      <c r="I6" s="40">
        <v>40873</v>
      </c>
      <c r="J6" s="40">
        <v>40874</v>
      </c>
      <c r="K6" s="40">
        <v>40875</v>
      </c>
      <c r="L6" s="40">
        <v>40876</v>
      </c>
      <c r="M6" s="40">
        <v>40877</v>
      </c>
      <c r="N6" s="40">
        <v>40878</v>
      </c>
      <c r="O6" s="40">
        <v>40879</v>
      </c>
      <c r="P6" s="40">
        <v>40880</v>
      </c>
      <c r="Q6" s="40">
        <v>40881</v>
      </c>
      <c r="R6" s="40">
        <v>40882</v>
      </c>
      <c r="S6" s="40">
        <v>40883</v>
      </c>
      <c r="T6" s="40">
        <v>40884</v>
      </c>
      <c r="U6" s="40">
        <v>40885</v>
      </c>
      <c r="V6" s="40">
        <v>40886</v>
      </c>
      <c r="W6" s="40">
        <v>40887</v>
      </c>
      <c r="X6" s="40">
        <v>40888</v>
      </c>
      <c r="Y6" s="40">
        <v>40889</v>
      </c>
    </row>
    <row r="7" spans="1:25" s="11" customFormat="1" ht="37.5" customHeight="1">
      <c r="A7" s="31" t="s">
        <v>14</v>
      </c>
      <c r="B7" s="33" t="s">
        <v>13</v>
      </c>
      <c r="C7" s="35" t="s">
        <v>12</v>
      </c>
      <c r="D7" s="36">
        <f>SUM(D8:D21)</f>
        <v>50</v>
      </c>
      <c r="E7" s="36">
        <f t="shared" ref="E7:Y7" si="0">SUM(E8:E21)</f>
        <v>53</v>
      </c>
      <c r="F7" s="36">
        <f t="shared" si="0"/>
        <v>49</v>
      </c>
      <c r="G7" s="36">
        <f t="shared" si="0"/>
        <v>49</v>
      </c>
      <c r="H7" s="36">
        <f t="shared" si="0"/>
        <v>49</v>
      </c>
      <c r="I7" s="36">
        <f t="shared" si="0"/>
        <v>49</v>
      </c>
      <c r="J7" s="36">
        <f t="shared" si="0"/>
        <v>48</v>
      </c>
      <c r="K7" s="36">
        <f t="shared" si="0"/>
        <v>47</v>
      </c>
      <c r="L7" s="36">
        <f t="shared" si="0"/>
        <v>47</v>
      </c>
      <c r="M7" s="36">
        <f t="shared" si="0"/>
        <v>46</v>
      </c>
      <c r="N7" s="36">
        <f t="shared" si="0"/>
        <v>43</v>
      </c>
      <c r="O7" s="36">
        <f t="shared" si="0"/>
        <v>43</v>
      </c>
      <c r="P7" s="36">
        <f t="shared" si="0"/>
        <v>43</v>
      </c>
      <c r="Q7" s="36">
        <f t="shared" si="0"/>
        <v>43</v>
      </c>
      <c r="R7" s="36">
        <f t="shared" si="0"/>
        <v>42</v>
      </c>
      <c r="S7" s="36">
        <f t="shared" si="0"/>
        <v>39</v>
      </c>
      <c r="T7" s="36">
        <f t="shared" si="0"/>
        <v>39</v>
      </c>
      <c r="U7" s="36">
        <f t="shared" si="0"/>
        <v>39</v>
      </c>
      <c r="V7" s="36">
        <f t="shared" si="0"/>
        <v>39</v>
      </c>
      <c r="W7" s="36">
        <f t="shared" si="0"/>
        <v>39</v>
      </c>
      <c r="X7" s="36">
        <f t="shared" si="0"/>
        <v>39</v>
      </c>
      <c r="Y7" s="36">
        <f t="shared" si="0"/>
        <v>39</v>
      </c>
    </row>
    <row r="8" spans="1:25">
      <c r="A8" s="32" t="s">
        <v>0</v>
      </c>
      <c r="B8" s="34"/>
      <c r="C8" s="19">
        <f>SUM(C10:C22)</f>
        <v>50</v>
      </c>
      <c r="D8" s="37" t="s">
        <v>0</v>
      </c>
      <c r="E8" s="37" t="s">
        <v>0</v>
      </c>
      <c r="F8" s="37" t="s">
        <v>0</v>
      </c>
      <c r="G8" s="37" t="s">
        <v>0</v>
      </c>
      <c r="H8" s="37" t="s">
        <v>0</v>
      </c>
      <c r="I8" s="37" t="s">
        <v>0</v>
      </c>
      <c r="J8" s="37" t="s">
        <v>0</v>
      </c>
      <c r="K8" s="37" t="s">
        <v>0</v>
      </c>
      <c r="L8" s="37" t="s">
        <v>0</v>
      </c>
      <c r="M8" s="37" t="s">
        <v>0</v>
      </c>
      <c r="N8" s="37" t="s">
        <v>0</v>
      </c>
      <c r="O8" s="37" t="s">
        <v>0</v>
      </c>
      <c r="P8" s="37" t="s">
        <v>0</v>
      </c>
      <c r="Q8" s="37" t="s">
        <v>0</v>
      </c>
      <c r="R8" s="37" t="s">
        <v>0</v>
      </c>
      <c r="S8" s="37" t="s">
        <v>0</v>
      </c>
      <c r="T8" s="37" t="s">
        <v>0</v>
      </c>
      <c r="U8" s="37" t="s">
        <v>0</v>
      </c>
      <c r="V8" s="37" t="s">
        <v>0</v>
      </c>
      <c r="W8" s="37" t="s">
        <v>0</v>
      </c>
      <c r="X8" s="37" t="s">
        <v>0</v>
      </c>
      <c r="Y8" s="37" t="s">
        <v>0</v>
      </c>
    </row>
    <row r="9" spans="1:25">
      <c r="A9" s="28" t="s">
        <v>41</v>
      </c>
      <c r="B9" s="29"/>
      <c r="C9" s="30" t="s">
        <v>0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spans="1:25">
      <c r="A10" s="9" t="s">
        <v>50</v>
      </c>
      <c r="B10" s="3"/>
      <c r="C10" s="14">
        <v>1</v>
      </c>
      <c r="D10" s="14">
        <v>1</v>
      </c>
      <c r="E10" s="14">
        <v>3</v>
      </c>
      <c r="F10" s="14">
        <v>1</v>
      </c>
      <c r="G10" s="14">
        <f t="shared" ref="G10:Y10" si="1">F10</f>
        <v>1</v>
      </c>
      <c r="H10" s="14">
        <f t="shared" si="1"/>
        <v>1</v>
      </c>
      <c r="I10" s="14">
        <f t="shared" si="1"/>
        <v>1</v>
      </c>
      <c r="J10" s="14">
        <f t="shared" si="1"/>
        <v>1</v>
      </c>
      <c r="K10" s="14">
        <f t="shared" si="1"/>
        <v>1</v>
      </c>
      <c r="L10" s="14">
        <f t="shared" si="1"/>
        <v>1</v>
      </c>
      <c r="M10" s="14">
        <v>0</v>
      </c>
      <c r="N10" s="14">
        <v>0</v>
      </c>
      <c r="O10" s="14">
        <f t="shared" si="1"/>
        <v>0</v>
      </c>
      <c r="P10" s="14">
        <f t="shared" si="1"/>
        <v>0</v>
      </c>
      <c r="Q10" s="14">
        <f t="shared" si="1"/>
        <v>0</v>
      </c>
      <c r="R10" s="14">
        <f t="shared" si="1"/>
        <v>0</v>
      </c>
      <c r="S10" s="14">
        <f t="shared" si="1"/>
        <v>0</v>
      </c>
      <c r="T10" s="14">
        <f t="shared" si="1"/>
        <v>0</v>
      </c>
      <c r="U10" s="14">
        <f t="shared" si="1"/>
        <v>0</v>
      </c>
      <c r="V10" s="14">
        <f t="shared" si="1"/>
        <v>0</v>
      </c>
      <c r="W10" s="14">
        <f t="shared" si="1"/>
        <v>0</v>
      </c>
      <c r="X10" s="14">
        <f t="shared" si="1"/>
        <v>0</v>
      </c>
      <c r="Y10" s="14">
        <f t="shared" si="1"/>
        <v>0</v>
      </c>
    </row>
    <row r="11" spans="1:25">
      <c r="A11" s="9" t="s">
        <v>51</v>
      </c>
      <c r="B11" s="3"/>
      <c r="C11" s="14">
        <v>1</v>
      </c>
      <c r="D11" s="14">
        <v>1</v>
      </c>
      <c r="E11" s="14">
        <v>3</v>
      </c>
      <c r="F11" s="14">
        <v>1</v>
      </c>
      <c r="G11" s="14">
        <f t="shared" ref="G11:Y11" si="2">F11</f>
        <v>1</v>
      </c>
      <c r="H11" s="14">
        <f t="shared" si="2"/>
        <v>1</v>
      </c>
      <c r="I11" s="14">
        <f t="shared" si="2"/>
        <v>1</v>
      </c>
      <c r="J11" s="14">
        <f t="shared" si="2"/>
        <v>1</v>
      </c>
      <c r="K11" s="14">
        <f t="shared" si="2"/>
        <v>1</v>
      </c>
      <c r="L11" s="14">
        <f t="shared" si="2"/>
        <v>1</v>
      </c>
      <c r="M11" s="14">
        <f t="shared" si="2"/>
        <v>1</v>
      </c>
      <c r="N11" s="14">
        <v>0</v>
      </c>
      <c r="O11" s="14">
        <f t="shared" si="2"/>
        <v>0</v>
      </c>
      <c r="P11" s="14">
        <f t="shared" si="2"/>
        <v>0</v>
      </c>
      <c r="Q11" s="14">
        <f t="shared" si="2"/>
        <v>0</v>
      </c>
      <c r="R11" s="14">
        <f t="shared" si="2"/>
        <v>0</v>
      </c>
      <c r="S11" s="14">
        <f t="shared" si="2"/>
        <v>0</v>
      </c>
      <c r="T11" s="14">
        <f t="shared" si="2"/>
        <v>0</v>
      </c>
      <c r="U11" s="14">
        <f t="shared" si="2"/>
        <v>0</v>
      </c>
      <c r="V11" s="14">
        <f t="shared" si="2"/>
        <v>0</v>
      </c>
      <c r="W11" s="14">
        <f t="shared" si="2"/>
        <v>0</v>
      </c>
      <c r="X11" s="14">
        <f t="shared" si="2"/>
        <v>0</v>
      </c>
      <c r="Y11" s="14">
        <f t="shared" si="2"/>
        <v>0</v>
      </c>
    </row>
    <row r="12" spans="1:25">
      <c r="A12" s="9" t="s">
        <v>57</v>
      </c>
      <c r="B12" s="3"/>
      <c r="C12" s="14">
        <v>1</v>
      </c>
      <c r="D12" s="14">
        <v>1</v>
      </c>
      <c r="E12" s="14">
        <v>3</v>
      </c>
      <c r="F12" s="14">
        <f t="shared" ref="F12:Y14" si="3">E12</f>
        <v>3</v>
      </c>
      <c r="G12" s="14">
        <f t="shared" si="3"/>
        <v>3</v>
      </c>
      <c r="H12" s="14">
        <f t="shared" si="3"/>
        <v>3</v>
      </c>
      <c r="I12" s="14">
        <f t="shared" si="3"/>
        <v>3</v>
      </c>
      <c r="J12" s="14">
        <v>2</v>
      </c>
      <c r="K12" s="14">
        <f t="shared" si="3"/>
        <v>2</v>
      </c>
      <c r="L12" s="14">
        <f t="shared" si="3"/>
        <v>2</v>
      </c>
      <c r="M12" s="14">
        <f t="shared" si="3"/>
        <v>2</v>
      </c>
      <c r="N12" s="14">
        <v>0</v>
      </c>
      <c r="O12" s="14">
        <f t="shared" si="3"/>
        <v>0</v>
      </c>
      <c r="P12" s="14">
        <f t="shared" si="3"/>
        <v>0</v>
      </c>
      <c r="Q12" s="14">
        <f t="shared" si="3"/>
        <v>0</v>
      </c>
      <c r="R12" s="14">
        <f t="shared" si="3"/>
        <v>0</v>
      </c>
      <c r="S12" s="14">
        <f t="shared" si="3"/>
        <v>0</v>
      </c>
      <c r="T12" s="14">
        <f t="shared" si="3"/>
        <v>0</v>
      </c>
      <c r="U12" s="14">
        <f t="shared" si="3"/>
        <v>0</v>
      </c>
      <c r="V12" s="14">
        <f t="shared" si="3"/>
        <v>0</v>
      </c>
      <c r="W12" s="14">
        <f t="shared" si="3"/>
        <v>0</v>
      </c>
      <c r="X12" s="14">
        <f t="shared" si="3"/>
        <v>0</v>
      </c>
      <c r="Y12" s="14">
        <f t="shared" si="3"/>
        <v>0</v>
      </c>
    </row>
    <row r="13" spans="1:25">
      <c r="A13" s="28" t="s">
        <v>39</v>
      </c>
      <c r="B13" s="29"/>
      <c r="C13" s="30" t="s">
        <v>0</v>
      </c>
      <c r="D13" s="30" t="s">
        <v>0</v>
      </c>
      <c r="E13" s="30" t="s">
        <v>0</v>
      </c>
      <c r="F13" s="30" t="s">
        <v>0</v>
      </c>
      <c r="G13" s="30" t="s">
        <v>0</v>
      </c>
      <c r="H13" s="30" t="s">
        <v>0</v>
      </c>
      <c r="I13" s="30" t="s">
        <v>0</v>
      </c>
      <c r="J13" s="30" t="s">
        <v>0</v>
      </c>
      <c r="K13" s="30" t="s">
        <v>0</v>
      </c>
      <c r="L13" s="30" t="s">
        <v>0</v>
      </c>
      <c r="M13" s="30" t="s">
        <v>0</v>
      </c>
      <c r="N13" s="30" t="s">
        <v>0</v>
      </c>
      <c r="O13" s="30" t="s">
        <v>0</v>
      </c>
      <c r="P13" s="30" t="s">
        <v>0</v>
      </c>
      <c r="Q13" s="30" t="s">
        <v>0</v>
      </c>
      <c r="R13" s="30" t="s">
        <v>0</v>
      </c>
      <c r="S13" s="30" t="s">
        <v>0</v>
      </c>
      <c r="T13" s="30" t="s">
        <v>0</v>
      </c>
      <c r="U13" s="30" t="s">
        <v>0</v>
      </c>
      <c r="V13" s="30" t="s">
        <v>0</v>
      </c>
      <c r="W13" s="30" t="s">
        <v>0</v>
      </c>
      <c r="X13" s="30" t="s">
        <v>0</v>
      </c>
      <c r="Y13" s="30" t="s">
        <v>0</v>
      </c>
    </row>
    <row r="14" spans="1:25">
      <c r="A14" s="9" t="s">
        <v>52</v>
      </c>
      <c r="B14" s="3"/>
      <c r="C14" s="14">
        <v>3</v>
      </c>
      <c r="D14" s="14">
        <f t="shared" ref="D14" si="4">C14</f>
        <v>3</v>
      </c>
      <c r="E14" s="14">
        <v>0</v>
      </c>
      <c r="F14" s="14">
        <f t="shared" si="3"/>
        <v>0</v>
      </c>
      <c r="G14" s="14">
        <f t="shared" si="3"/>
        <v>0</v>
      </c>
      <c r="H14" s="14">
        <f t="shared" si="3"/>
        <v>0</v>
      </c>
      <c r="I14" s="14">
        <f t="shared" si="3"/>
        <v>0</v>
      </c>
      <c r="J14" s="14">
        <f t="shared" si="3"/>
        <v>0</v>
      </c>
      <c r="K14" s="14">
        <f t="shared" si="3"/>
        <v>0</v>
      </c>
      <c r="L14" s="14">
        <f t="shared" si="3"/>
        <v>0</v>
      </c>
      <c r="M14" s="14">
        <f t="shared" si="3"/>
        <v>0</v>
      </c>
      <c r="N14" s="14">
        <f t="shared" si="3"/>
        <v>0</v>
      </c>
      <c r="O14" s="14">
        <f t="shared" si="3"/>
        <v>0</v>
      </c>
      <c r="P14" s="14">
        <f t="shared" si="3"/>
        <v>0</v>
      </c>
      <c r="Q14" s="14">
        <f t="shared" si="3"/>
        <v>0</v>
      </c>
      <c r="R14" s="14">
        <f t="shared" si="3"/>
        <v>0</v>
      </c>
      <c r="S14" s="14">
        <f t="shared" si="3"/>
        <v>0</v>
      </c>
      <c r="T14" s="14">
        <f t="shared" si="3"/>
        <v>0</v>
      </c>
      <c r="U14" s="14">
        <f t="shared" si="3"/>
        <v>0</v>
      </c>
      <c r="V14" s="14">
        <f t="shared" si="3"/>
        <v>0</v>
      </c>
      <c r="W14" s="14">
        <f t="shared" si="3"/>
        <v>0</v>
      </c>
      <c r="X14" s="14">
        <f t="shared" si="3"/>
        <v>0</v>
      </c>
      <c r="Y14" s="14">
        <f t="shared" si="3"/>
        <v>0</v>
      </c>
    </row>
    <row r="15" spans="1:25">
      <c r="A15" s="28" t="s">
        <v>28</v>
      </c>
      <c r="B15" s="29"/>
      <c r="C15" s="30" t="s">
        <v>0</v>
      </c>
      <c r="D15" s="30" t="s">
        <v>0</v>
      </c>
      <c r="E15" s="30" t="s">
        <v>0</v>
      </c>
      <c r="F15" s="30" t="s">
        <v>0</v>
      </c>
      <c r="G15" s="30" t="s">
        <v>0</v>
      </c>
      <c r="H15" s="30" t="s">
        <v>0</v>
      </c>
      <c r="I15" s="30" t="s">
        <v>0</v>
      </c>
      <c r="J15" s="30" t="s">
        <v>0</v>
      </c>
      <c r="K15" s="30" t="s">
        <v>0</v>
      </c>
      <c r="L15" s="30" t="s">
        <v>0</v>
      </c>
      <c r="M15" s="30" t="s">
        <v>0</v>
      </c>
      <c r="N15" s="30" t="s">
        <v>0</v>
      </c>
      <c r="O15" s="30" t="s">
        <v>0</v>
      </c>
      <c r="P15" s="30" t="s">
        <v>0</v>
      </c>
      <c r="Q15" s="30" t="s">
        <v>0</v>
      </c>
      <c r="R15" s="30" t="s">
        <v>0</v>
      </c>
      <c r="S15" s="30" t="s">
        <v>0</v>
      </c>
      <c r="T15" s="30" t="s">
        <v>0</v>
      </c>
      <c r="U15" s="30" t="s">
        <v>0</v>
      </c>
      <c r="V15" s="30" t="s">
        <v>0</v>
      </c>
      <c r="W15" s="30" t="s">
        <v>0</v>
      </c>
      <c r="X15" s="30" t="s">
        <v>0</v>
      </c>
      <c r="Y15" s="30" t="s">
        <v>0</v>
      </c>
    </row>
    <row r="16" spans="1:25">
      <c r="A16" s="9" t="s">
        <v>53</v>
      </c>
      <c r="B16" s="3"/>
      <c r="C16" s="14">
        <v>10</v>
      </c>
      <c r="D16" s="14">
        <f t="shared" ref="D16:D18" si="5">C16</f>
        <v>10</v>
      </c>
      <c r="E16" s="14">
        <f t="shared" ref="E16:E18" si="6">D16</f>
        <v>10</v>
      </c>
      <c r="F16" s="14">
        <f t="shared" ref="F16:F18" si="7">E16</f>
        <v>10</v>
      </c>
      <c r="G16" s="14">
        <f t="shared" ref="G16:G18" si="8">F16</f>
        <v>10</v>
      </c>
      <c r="H16" s="14">
        <f t="shared" ref="H16:H18" si="9">G16</f>
        <v>10</v>
      </c>
      <c r="I16" s="14">
        <f t="shared" ref="I16:I18" si="10">H16</f>
        <v>10</v>
      </c>
      <c r="J16" s="14">
        <f t="shared" ref="J16:J18" si="11">I16</f>
        <v>10</v>
      </c>
      <c r="K16" s="14">
        <f t="shared" ref="K16:K18" si="12">J16</f>
        <v>10</v>
      </c>
      <c r="L16" s="14">
        <f t="shared" ref="L16:L18" si="13">K16</f>
        <v>10</v>
      </c>
      <c r="M16" s="14">
        <f t="shared" ref="M16:M18" si="14">L16</f>
        <v>10</v>
      </c>
      <c r="N16" s="14">
        <f t="shared" ref="N16:N18" si="15">M16</f>
        <v>10</v>
      </c>
      <c r="O16" s="14">
        <f t="shared" ref="O16:O18" si="16">N16</f>
        <v>10</v>
      </c>
      <c r="P16" s="14">
        <f t="shared" ref="P16:P18" si="17">O16</f>
        <v>10</v>
      </c>
      <c r="Q16" s="14">
        <f t="shared" ref="Q16:Q18" si="18">P16</f>
        <v>10</v>
      </c>
      <c r="R16" s="14">
        <f t="shared" ref="R16:R18" si="19">Q16</f>
        <v>10</v>
      </c>
      <c r="S16" s="14">
        <f t="shared" ref="S16:S18" si="20">R16</f>
        <v>10</v>
      </c>
      <c r="T16" s="14">
        <f t="shared" ref="T16:T18" si="21">S16</f>
        <v>10</v>
      </c>
      <c r="U16" s="14">
        <f t="shared" ref="U16:U18" si="22">T16</f>
        <v>10</v>
      </c>
      <c r="V16" s="14">
        <f t="shared" ref="V16:V18" si="23">U16</f>
        <v>10</v>
      </c>
      <c r="W16" s="14">
        <f t="shared" ref="W16:W18" si="24">V16</f>
        <v>10</v>
      </c>
      <c r="X16" s="14">
        <f t="shared" ref="X16:X18" si="25">W16</f>
        <v>10</v>
      </c>
      <c r="Y16" s="14">
        <f t="shared" ref="Y16:Y18" si="26">X16</f>
        <v>10</v>
      </c>
    </row>
    <row r="17" spans="1:25">
      <c r="A17" s="9" t="s">
        <v>54</v>
      </c>
      <c r="B17" s="3" t="s">
        <v>0</v>
      </c>
      <c r="C17" s="14">
        <v>19</v>
      </c>
      <c r="D17" s="14">
        <f t="shared" si="5"/>
        <v>19</v>
      </c>
      <c r="E17" s="14">
        <f t="shared" si="6"/>
        <v>19</v>
      </c>
      <c r="F17" s="14">
        <f t="shared" si="7"/>
        <v>19</v>
      </c>
      <c r="G17" s="14">
        <f t="shared" si="8"/>
        <v>19</v>
      </c>
      <c r="H17" s="14">
        <f t="shared" si="9"/>
        <v>19</v>
      </c>
      <c r="I17" s="14">
        <f t="shared" si="10"/>
        <v>19</v>
      </c>
      <c r="J17" s="14">
        <f t="shared" si="11"/>
        <v>19</v>
      </c>
      <c r="K17" s="14">
        <f t="shared" si="12"/>
        <v>19</v>
      </c>
      <c r="L17" s="14">
        <f t="shared" si="13"/>
        <v>19</v>
      </c>
      <c r="M17" s="14">
        <f t="shared" si="14"/>
        <v>19</v>
      </c>
      <c r="N17" s="14">
        <f t="shared" si="15"/>
        <v>19</v>
      </c>
      <c r="O17" s="14">
        <f t="shared" si="16"/>
        <v>19</v>
      </c>
      <c r="P17" s="14">
        <f t="shared" si="17"/>
        <v>19</v>
      </c>
      <c r="Q17" s="14">
        <f t="shared" si="18"/>
        <v>19</v>
      </c>
      <c r="R17" s="14">
        <f t="shared" si="19"/>
        <v>19</v>
      </c>
      <c r="S17" s="14">
        <f t="shared" si="20"/>
        <v>19</v>
      </c>
      <c r="T17" s="14">
        <f t="shared" si="21"/>
        <v>19</v>
      </c>
      <c r="U17" s="14">
        <f t="shared" si="22"/>
        <v>19</v>
      </c>
      <c r="V17" s="14">
        <f t="shared" si="23"/>
        <v>19</v>
      </c>
      <c r="W17" s="14">
        <f t="shared" si="24"/>
        <v>19</v>
      </c>
      <c r="X17" s="14">
        <f t="shared" si="25"/>
        <v>19</v>
      </c>
      <c r="Y17" s="14">
        <f t="shared" si="26"/>
        <v>19</v>
      </c>
    </row>
    <row r="18" spans="1:25">
      <c r="A18" s="9" t="s">
        <v>56</v>
      </c>
      <c r="B18" s="3" t="s">
        <v>0</v>
      </c>
      <c r="C18" s="14">
        <v>5</v>
      </c>
      <c r="D18" s="14">
        <f t="shared" si="5"/>
        <v>5</v>
      </c>
      <c r="E18" s="14">
        <f t="shared" si="6"/>
        <v>5</v>
      </c>
      <c r="F18" s="14">
        <f t="shared" si="7"/>
        <v>5</v>
      </c>
      <c r="G18" s="14">
        <f t="shared" si="8"/>
        <v>5</v>
      </c>
      <c r="H18" s="14">
        <f t="shared" si="9"/>
        <v>5</v>
      </c>
      <c r="I18" s="14">
        <f t="shared" si="10"/>
        <v>5</v>
      </c>
      <c r="J18" s="14">
        <f t="shared" si="11"/>
        <v>5</v>
      </c>
      <c r="K18" s="14">
        <f t="shared" si="12"/>
        <v>5</v>
      </c>
      <c r="L18" s="14">
        <f t="shared" si="13"/>
        <v>5</v>
      </c>
      <c r="M18" s="14">
        <f t="shared" si="14"/>
        <v>5</v>
      </c>
      <c r="N18" s="14">
        <f t="shared" si="15"/>
        <v>5</v>
      </c>
      <c r="O18" s="14">
        <f t="shared" si="16"/>
        <v>5</v>
      </c>
      <c r="P18" s="14">
        <f t="shared" si="17"/>
        <v>5</v>
      </c>
      <c r="Q18" s="14">
        <f t="shared" si="18"/>
        <v>5</v>
      </c>
      <c r="R18" s="14">
        <f t="shared" si="19"/>
        <v>5</v>
      </c>
      <c r="S18" s="14">
        <f t="shared" si="20"/>
        <v>5</v>
      </c>
      <c r="T18" s="14">
        <f t="shared" si="21"/>
        <v>5</v>
      </c>
      <c r="U18" s="14">
        <f t="shared" si="22"/>
        <v>5</v>
      </c>
      <c r="V18" s="14">
        <f t="shared" si="23"/>
        <v>5</v>
      </c>
      <c r="W18" s="14">
        <f t="shared" si="24"/>
        <v>5</v>
      </c>
      <c r="X18" s="14">
        <f t="shared" si="25"/>
        <v>5</v>
      </c>
      <c r="Y18" s="14">
        <f t="shared" si="26"/>
        <v>5</v>
      </c>
    </row>
    <row r="19" spans="1:25">
      <c r="A19" s="28" t="s">
        <v>30</v>
      </c>
      <c r="B19" s="29"/>
      <c r="C19" s="30" t="s">
        <v>0</v>
      </c>
      <c r="D19" s="30" t="s">
        <v>0</v>
      </c>
      <c r="E19" s="30" t="s">
        <v>0</v>
      </c>
      <c r="F19" s="30" t="s">
        <v>0</v>
      </c>
      <c r="G19" s="30" t="s">
        <v>0</v>
      </c>
      <c r="H19" s="30" t="s">
        <v>0</v>
      </c>
      <c r="I19" s="30" t="s">
        <v>0</v>
      </c>
      <c r="J19" s="30" t="s">
        <v>0</v>
      </c>
      <c r="K19" s="30" t="s">
        <v>0</v>
      </c>
      <c r="L19" s="30" t="s">
        <v>0</v>
      </c>
      <c r="M19" s="30" t="s">
        <v>0</v>
      </c>
      <c r="N19" s="30" t="s">
        <v>0</v>
      </c>
      <c r="O19" s="30" t="s">
        <v>0</v>
      </c>
      <c r="P19" s="30" t="s">
        <v>0</v>
      </c>
      <c r="Q19" s="30" t="s">
        <v>0</v>
      </c>
      <c r="R19" s="30" t="s">
        <v>0</v>
      </c>
      <c r="S19" s="30" t="s">
        <v>0</v>
      </c>
      <c r="T19" s="30" t="s">
        <v>0</v>
      </c>
      <c r="U19" s="30" t="s">
        <v>0</v>
      </c>
      <c r="V19" s="30" t="s">
        <v>0</v>
      </c>
      <c r="W19" s="30" t="s">
        <v>0</v>
      </c>
      <c r="X19" s="30" t="s">
        <v>0</v>
      </c>
      <c r="Y19" s="30" t="s">
        <v>0</v>
      </c>
    </row>
    <row r="20" spans="1:25">
      <c r="A20" s="9" t="s">
        <v>55</v>
      </c>
      <c r="B20" s="3"/>
      <c r="C20" s="14">
        <v>5</v>
      </c>
      <c r="D20" s="14">
        <f t="shared" ref="D20:D21" si="27">C20</f>
        <v>5</v>
      </c>
      <c r="E20" s="14">
        <f t="shared" ref="E20:E21" si="28">D20</f>
        <v>5</v>
      </c>
      <c r="F20" s="14">
        <f t="shared" ref="F20:F21" si="29">E20</f>
        <v>5</v>
      </c>
      <c r="G20" s="14">
        <f t="shared" ref="G20:G21" si="30">F20</f>
        <v>5</v>
      </c>
      <c r="H20" s="14">
        <f t="shared" ref="H20:H21" si="31">G20</f>
        <v>5</v>
      </c>
      <c r="I20" s="14">
        <f t="shared" ref="I20:I21" si="32">H20</f>
        <v>5</v>
      </c>
      <c r="J20" s="14">
        <f t="shared" ref="J20:J21" si="33">I20</f>
        <v>5</v>
      </c>
      <c r="K20" s="14">
        <f t="shared" ref="K20" si="34">J20</f>
        <v>5</v>
      </c>
      <c r="L20" s="14">
        <f t="shared" ref="L20:L21" si="35">K20</f>
        <v>5</v>
      </c>
      <c r="M20" s="14">
        <f t="shared" ref="M20:M21" si="36">L20</f>
        <v>5</v>
      </c>
      <c r="N20" s="14">
        <f t="shared" ref="N20:N21" si="37">M20</f>
        <v>5</v>
      </c>
      <c r="O20" s="14">
        <f t="shared" ref="O20:O21" si="38">N20</f>
        <v>5</v>
      </c>
      <c r="P20" s="14">
        <f t="shared" ref="P20:P21" si="39">O20</f>
        <v>5</v>
      </c>
      <c r="Q20" s="14">
        <f t="shared" ref="Q20:Q21" si="40">P20</f>
        <v>5</v>
      </c>
      <c r="R20" s="14">
        <f t="shared" ref="R20" si="41">Q20</f>
        <v>5</v>
      </c>
      <c r="S20" s="14">
        <f t="shared" ref="S20" si="42">R20</f>
        <v>5</v>
      </c>
      <c r="T20" s="14">
        <f t="shared" ref="T20:T21" si="43">S20</f>
        <v>5</v>
      </c>
      <c r="U20" s="14">
        <f t="shared" ref="U20:U21" si="44">T20</f>
        <v>5</v>
      </c>
      <c r="V20" s="14">
        <f t="shared" ref="V20:V21" si="45">U20</f>
        <v>5</v>
      </c>
      <c r="W20" s="14">
        <f t="shared" ref="W20:W21" si="46">V20</f>
        <v>5</v>
      </c>
      <c r="X20" s="14">
        <f t="shared" ref="X20:X21" si="47">W20</f>
        <v>5</v>
      </c>
      <c r="Y20" s="14">
        <f t="shared" ref="Y20:Y21" si="48">X20</f>
        <v>5</v>
      </c>
    </row>
    <row r="21" spans="1:25">
      <c r="A21" s="9" t="s">
        <v>58</v>
      </c>
      <c r="B21" s="3"/>
      <c r="C21" s="14">
        <v>5</v>
      </c>
      <c r="D21" s="14">
        <f t="shared" si="27"/>
        <v>5</v>
      </c>
      <c r="E21" s="14">
        <f t="shared" si="28"/>
        <v>5</v>
      </c>
      <c r="F21" s="14">
        <f t="shared" si="29"/>
        <v>5</v>
      </c>
      <c r="G21" s="14">
        <f t="shared" si="30"/>
        <v>5</v>
      </c>
      <c r="H21" s="14">
        <f t="shared" si="31"/>
        <v>5</v>
      </c>
      <c r="I21" s="14">
        <f t="shared" si="32"/>
        <v>5</v>
      </c>
      <c r="J21" s="14">
        <f t="shared" si="33"/>
        <v>5</v>
      </c>
      <c r="K21" s="14">
        <v>4</v>
      </c>
      <c r="L21" s="14">
        <f t="shared" si="35"/>
        <v>4</v>
      </c>
      <c r="M21" s="14">
        <f t="shared" si="36"/>
        <v>4</v>
      </c>
      <c r="N21" s="14">
        <f t="shared" si="37"/>
        <v>4</v>
      </c>
      <c r="O21" s="14">
        <f t="shared" si="38"/>
        <v>4</v>
      </c>
      <c r="P21" s="14">
        <f t="shared" si="39"/>
        <v>4</v>
      </c>
      <c r="Q21" s="14">
        <f t="shared" si="40"/>
        <v>4</v>
      </c>
      <c r="R21" s="14">
        <v>3</v>
      </c>
      <c r="S21" s="14">
        <v>0</v>
      </c>
      <c r="T21" s="14">
        <f t="shared" si="43"/>
        <v>0</v>
      </c>
      <c r="U21" s="14">
        <f t="shared" si="44"/>
        <v>0</v>
      </c>
      <c r="V21" s="14">
        <f t="shared" si="45"/>
        <v>0</v>
      </c>
      <c r="W21" s="14">
        <f t="shared" si="46"/>
        <v>0</v>
      </c>
      <c r="X21" s="14">
        <f t="shared" si="47"/>
        <v>0</v>
      </c>
      <c r="Y21" s="14">
        <f t="shared" si="48"/>
        <v>0</v>
      </c>
    </row>
    <row r="22" spans="1: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 spans="1:25">
      <c r="T23" s="39"/>
      <c r="U23" s="39"/>
      <c r="V23" s="39"/>
    </row>
    <row r="24" spans="1:25">
      <c r="A24" s="44"/>
      <c r="T24" s="39"/>
      <c r="U24" s="39"/>
      <c r="V24" s="39"/>
    </row>
    <row r="25" spans="1:25">
      <c r="A25" s="44"/>
      <c r="T25" s="39"/>
      <c r="U25" s="39"/>
      <c r="V25" s="39"/>
    </row>
    <row r="26" spans="1:25">
      <c r="A26" s="44"/>
    </row>
    <row r="27" spans="1:25">
      <c r="A27" s="44"/>
    </row>
    <row r="28" spans="1:25">
      <c r="A28" s="45"/>
    </row>
  </sheetData>
  <mergeCells count="3">
    <mergeCell ref="B4:R4"/>
    <mergeCell ref="B5:R5"/>
    <mergeCell ref="A2:S2"/>
  </mergeCells>
  <phoneticPr fontId="0" type="noConversion"/>
  <pageMargins left="0.75" right="0.75" top="1" bottom="1" header="0.5" footer="0.5"/>
  <pageSetup paperSize="9" scale="72" orientation="landscape"/>
  <headerFooter alignWithMargins="0"/>
  <drawing r:id="rId1"/>
  <legacyDrawing r:id="rId2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24"/>
  <sheetViews>
    <sheetView view="pageLayout" workbookViewId="0">
      <selection activeCell="M10" sqref="M10"/>
    </sheetView>
  </sheetViews>
  <sheetFormatPr baseColWidth="10" defaultColWidth="8.83203125" defaultRowHeight="12" x14ac:dyDescent="0"/>
  <cols>
    <col min="1" max="1" width="50.33203125" customWidth="1"/>
    <col min="2" max="2" width="9.5" customWidth="1"/>
    <col min="3" max="3" width="11.33203125" bestFit="1" customWidth="1"/>
    <col min="4" max="25" width="4" customWidth="1"/>
  </cols>
  <sheetData>
    <row r="1" spans="1:25">
      <c r="C1" s="20">
        <f>D7/22</f>
        <v>3.3636363636363638</v>
      </c>
      <c r="D1" s="20">
        <f>D7</f>
        <v>74</v>
      </c>
      <c r="E1" s="20">
        <f>D1-C1</f>
        <v>70.63636363636364</v>
      </c>
      <c r="F1" s="20">
        <f>E1-C1</f>
        <v>67.27272727272728</v>
      </c>
      <c r="G1" s="20">
        <f>F1-C1</f>
        <v>63.909090909090914</v>
      </c>
      <c r="H1" s="20">
        <f>G1-C1</f>
        <v>60.545454545454547</v>
      </c>
      <c r="I1" s="20">
        <f>H1-C1</f>
        <v>57.18181818181818</v>
      </c>
      <c r="J1" s="20">
        <f>I1-C1</f>
        <v>53.818181818181813</v>
      </c>
      <c r="K1" s="20">
        <f>J1-C1</f>
        <v>50.454545454545446</v>
      </c>
      <c r="L1" s="20">
        <f>K1-C1</f>
        <v>47.090909090909079</v>
      </c>
      <c r="M1" s="20">
        <f>L1-C1</f>
        <v>43.727272727272712</v>
      </c>
      <c r="N1" s="20">
        <f>M1-C1</f>
        <v>40.363636363636346</v>
      </c>
      <c r="O1" s="20">
        <f>N1-C1</f>
        <v>36.999999999999979</v>
      </c>
      <c r="P1" s="20">
        <f>O1-C1</f>
        <v>33.636363636363612</v>
      </c>
      <c r="Q1" s="20">
        <f>P1-C1</f>
        <v>30.272727272727249</v>
      </c>
      <c r="R1" s="20">
        <f>Q1-C1</f>
        <v>26.909090909090885</v>
      </c>
      <c r="S1" s="20">
        <f>R1-C1</f>
        <v>23.545454545454522</v>
      </c>
      <c r="T1" s="20">
        <f>S1-C1</f>
        <v>20.181818181818159</v>
      </c>
      <c r="U1" s="20">
        <f>T1-C1</f>
        <v>16.818181818181795</v>
      </c>
      <c r="V1" s="20">
        <f>U1-C1</f>
        <v>13.454545454545432</v>
      </c>
      <c r="W1" s="20">
        <f>V1-C1</f>
        <v>10.090909090909069</v>
      </c>
      <c r="X1" s="20">
        <f>W1-C1</f>
        <v>6.7272727272727053</v>
      </c>
      <c r="Y1" s="20">
        <f>X1-C1</f>
        <v>3.3636363636363416</v>
      </c>
    </row>
    <row r="2" spans="1:25" ht="15">
      <c r="A2" s="52" t="s">
        <v>7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39"/>
      <c r="U2" s="39"/>
      <c r="V2" s="39"/>
    </row>
    <row r="3" spans="1:25">
      <c r="A3" s="12" t="s">
        <v>11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3"/>
      <c r="T3" s="39"/>
      <c r="U3" s="39"/>
      <c r="V3" s="39"/>
    </row>
    <row r="4" spans="1:25" ht="122.25" customHeight="1">
      <c r="A4" s="15" t="s">
        <v>10</v>
      </c>
      <c r="B4" s="50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13"/>
      <c r="T4" s="39"/>
      <c r="U4" s="39"/>
      <c r="V4" s="39"/>
    </row>
    <row r="5" spans="1:25" ht="122.25" customHeight="1">
      <c r="A5" s="15"/>
      <c r="B5" s="50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13"/>
      <c r="T5" s="39"/>
      <c r="U5" s="39"/>
      <c r="V5" s="39"/>
    </row>
    <row r="6" spans="1:25" s="10" customFormat="1" ht="35.25" customHeight="1">
      <c r="A6" s="16" t="s">
        <v>0</v>
      </c>
      <c r="B6" s="17" t="s">
        <v>0</v>
      </c>
      <c r="C6" s="18" t="s">
        <v>0</v>
      </c>
      <c r="D6" s="46">
        <v>41256</v>
      </c>
      <c r="E6" s="46">
        <v>41257</v>
      </c>
      <c r="F6" s="46">
        <v>41258</v>
      </c>
      <c r="G6" s="46">
        <v>41259</v>
      </c>
      <c r="H6" s="46">
        <v>41260</v>
      </c>
      <c r="I6" s="46">
        <v>41261</v>
      </c>
      <c r="J6" s="46">
        <v>41262</v>
      </c>
      <c r="K6" s="46">
        <v>41263</v>
      </c>
      <c r="L6" s="46">
        <v>41264</v>
      </c>
      <c r="M6" s="46">
        <v>41265</v>
      </c>
      <c r="N6" s="46">
        <v>41266</v>
      </c>
      <c r="O6" s="46">
        <v>41267</v>
      </c>
      <c r="P6" s="46">
        <v>41268</v>
      </c>
      <c r="Q6" s="46">
        <v>41269</v>
      </c>
      <c r="R6" s="46">
        <v>41270</v>
      </c>
      <c r="S6" s="46">
        <v>41271</v>
      </c>
      <c r="T6" s="46">
        <v>41272</v>
      </c>
      <c r="U6" s="46">
        <v>41273</v>
      </c>
      <c r="V6" s="46">
        <v>41274</v>
      </c>
      <c r="W6" s="46">
        <v>41275</v>
      </c>
      <c r="X6" s="46">
        <v>41276</v>
      </c>
      <c r="Y6" s="46">
        <v>41277</v>
      </c>
    </row>
    <row r="7" spans="1:25" s="11" customFormat="1" ht="37.5" customHeight="1">
      <c r="A7" s="31" t="s">
        <v>14</v>
      </c>
      <c r="B7" s="33" t="s">
        <v>13</v>
      </c>
      <c r="C7" s="35" t="s">
        <v>12</v>
      </c>
      <c r="D7" s="36">
        <f t="shared" ref="D7:Y7" si="0">SUM(D8:D21)</f>
        <v>74</v>
      </c>
      <c r="E7" s="36">
        <f t="shared" si="0"/>
        <v>74</v>
      </c>
      <c r="F7" s="36">
        <f t="shared" si="0"/>
        <v>74</v>
      </c>
      <c r="G7" s="36">
        <f t="shared" si="0"/>
        <v>74</v>
      </c>
      <c r="H7" s="36">
        <f t="shared" si="0"/>
        <v>72</v>
      </c>
      <c r="I7" s="36">
        <f t="shared" si="0"/>
        <v>69</v>
      </c>
      <c r="J7" s="36">
        <f t="shared" si="0"/>
        <v>67</v>
      </c>
      <c r="K7" s="36">
        <f t="shared" si="0"/>
        <v>61</v>
      </c>
      <c r="L7" s="36">
        <f t="shared" si="0"/>
        <v>61</v>
      </c>
      <c r="M7" s="36">
        <f t="shared" si="0"/>
        <v>61</v>
      </c>
      <c r="N7" s="36">
        <f t="shared" si="0"/>
        <v>61</v>
      </c>
      <c r="O7" s="36">
        <f t="shared" si="0"/>
        <v>61</v>
      </c>
      <c r="P7" s="36">
        <f t="shared" si="0"/>
        <v>60</v>
      </c>
      <c r="Q7" s="36">
        <f t="shared" si="0"/>
        <v>51</v>
      </c>
      <c r="R7" s="36">
        <f t="shared" si="0"/>
        <v>49</v>
      </c>
      <c r="S7" s="36">
        <f t="shared" si="0"/>
        <v>46</v>
      </c>
      <c r="T7" s="36">
        <f t="shared" si="0"/>
        <v>42</v>
      </c>
      <c r="U7" s="36">
        <f t="shared" si="0"/>
        <v>40</v>
      </c>
      <c r="V7" s="36">
        <f t="shared" si="0"/>
        <v>39</v>
      </c>
      <c r="W7" s="36">
        <f t="shared" si="0"/>
        <v>37</v>
      </c>
      <c r="X7" s="36">
        <f t="shared" si="0"/>
        <v>37</v>
      </c>
      <c r="Y7" s="36">
        <f t="shared" si="0"/>
        <v>34</v>
      </c>
    </row>
    <row r="8" spans="1:25">
      <c r="A8" s="32" t="s">
        <v>0</v>
      </c>
      <c r="B8" s="34"/>
      <c r="C8" s="19">
        <f>SUM(C10:C24)</f>
        <v>79</v>
      </c>
      <c r="D8" s="37" t="s">
        <v>0</v>
      </c>
      <c r="E8" s="37" t="s">
        <v>0</v>
      </c>
      <c r="F8" s="37" t="s">
        <v>0</v>
      </c>
      <c r="G8" s="37" t="s">
        <v>0</v>
      </c>
      <c r="H8" s="37" t="s">
        <v>0</v>
      </c>
      <c r="I8" s="37" t="s">
        <v>0</v>
      </c>
      <c r="J8" s="37" t="s">
        <v>0</v>
      </c>
      <c r="K8" s="37" t="s">
        <v>0</v>
      </c>
      <c r="L8" s="37" t="s">
        <v>0</v>
      </c>
      <c r="M8" s="37" t="s">
        <v>0</v>
      </c>
      <c r="N8" s="37" t="s">
        <v>0</v>
      </c>
      <c r="O8" s="37" t="s">
        <v>0</v>
      </c>
      <c r="P8" s="37" t="s">
        <v>0</v>
      </c>
      <c r="Q8" s="37" t="s">
        <v>0</v>
      </c>
      <c r="R8" s="37" t="s">
        <v>0</v>
      </c>
      <c r="S8" s="37" t="s">
        <v>0</v>
      </c>
      <c r="T8" s="37" t="s">
        <v>0</v>
      </c>
      <c r="U8" s="37" t="s">
        <v>0</v>
      </c>
      <c r="V8" s="37" t="s">
        <v>0</v>
      </c>
      <c r="W8" s="37" t="s">
        <v>0</v>
      </c>
      <c r="X8" s="37" t="s">
        <v>0</v>
      </c>
      <c r="Y8" s="37" t="s">
        <v>0</v>
      </c>
    </row>
    <row r="9" spans="1:25">
      <c r="A9" s="28" t="s">
        <v>43</v>
      </c>
      <c r="B9" s="29"/>
      <c r="C9" s="30" t="s">
        <v>0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spans="1:25">
      <c r="A10" s="9" t="s">
        <v>68</v>
      </c>
      <c r="B10" s="3"/>
      <c r="C10" s="14">
        <v>3</v>
      </c>
      <c r="D10" s="14">
        <f t="shared" ref="D10:H13" si="1">C10</f>
        <v>3</v>
      </c>
      <c r="E10" s="14">
        <f t="shared" si="1"/>
        <v>3</v>
      </c>
      <c r="F10" s="14">
        <f t="shared" si="1"/>
        <v>3</v>
      </c>
      <c r="G10" s="14">
        <f t="shared" si="1"/>
        <v>3</v>
      </c>
      <c r="H10" s="14">
        <v>1</v>
      </c>
      <c r="I10" s="14">
        <f t="shared" ref="I10:X13" si="2">H10</f>
        <v>1</v>
      </c>
      <c r="J10" s="14">
        <f t="shared" si="2"/>
        <v>1</v>
      </c>
      <c r="K10" s="14">
        <v>0</v>
      </c>
      <c r="L10" s="14">
        <f t="shared" si="2"/>
        <v>0</v>
      </c>
      <c r="M10" s="14">
        <f t="shared" si="2"/>
        <v>0</v>
      </c>
      <c r="N10" s="14">
        <f t="shared" si="2"/>
        <v>0</v>
      </c>
      <c r="O10" s="14">
        <f t="shared" si="2"/>
        <v>0</v>
      </c>
      <c r="P10" s="14">
        <f t="shared" si="2"/>
        <v>0</v>
      </c>
      <c r="Q10" s="14">
        <f t="shared" si="2"/>
        <v>0</v>
      </c>
      <c r="R10" s="14">
        <f t="shared" si="2"/>
        <v>0</v>
      </c>
      <c r="S10" s="14">
        <f t="shared" si="2"/>
        <v>0</v>
      </c>
      <c r="T10" s="14">
        <f t="shared" si="2"/>
        <v>0</v>
      </c>
      <c r="U10" s="14">
        <f t="shared" si="2"/>
        <v>0</v>
      </c>
      <c r="V10" s="14">
        <f t="shared" si="2"/>
        <v>0</v>
      </c>
      <c r="W10" s="14">
        <f t="shared" si="2"/>
        <v>0</v>
      </c>
      <c r="X10" s="14">
        <f t="shared" si="2"/>
        <v>0</v>
      </c>
      <c r="Y10" s="14">
        <f t="shared" ref="Y10:Y13" si="3">X10</f>
        <v>0</v>
      </c>
    </row>
    <row r="11" spans="1:25">
      <c r="A11" s="9" t="s">
        <v>69</v>
      </c>
      <c r="B11" s="3"/>
      <c r="C11" s="14">
        <v>5</v>
      </c>
      <c r="D11" s="14">
        <f t="shared" si="1"/>
        <v>5</v>
      </c>
      <c r="E11" s="14">
        <f t="shared" si="1"/>
        <v>5</v>
      </c>
      <c r="F11" s="14">
        <f t="shared" si="1"/>
        <v>5</v>
      </c>
      <c r="G11" s="14">
        <f t="shared" si="1"/>
        <v>5</v>
      </c>
      <c r="H11" s="14">
        <f t="shared" si="1"/>
        <v>5</v>
      </c>
      <c r="I11" s="14">
        <f t="shared" si="2"/>
        <v>5</v>
      </c>
      <c r="J11" s="14">
        <v>3</v>
      </c>
      <c r="K11" s="14">
        <f t="shared" si="2"/>
        <v>3</v>
      </c>
      <c r="L11" s="14">
        <f t="shared" si="2"/>
        <v>3</v>
      </c>
      <c r="M11" s="14">
        <f t="shared" si="2"/>
        <v>3</v>
      </c>
      <c r="N11" s="14">
        <f t="shared" si="2"/>
        <v>3</v>
      </c>
      <c r="O11" s="14">
        <f t="shared" si="2"/>
        <v>3</v>
      </c>
      <c r="P11" s="14">
        <f t="shared" si="2"/>
        <v>3</v>
      </c>
      <c r="Q11" s="14">
        <v>2</v>
      </c>
      <c r="R11" s="14">
        <f t="shared" si="2"/>
        <v>2</v>
      </c>
      <c r="S11" s="14">
        <f t="shared" si="2"/>
        <v>2</v>
      </c>
      <c r="T11" s="14">
        <f t="shared" si="2"/>
        <v>2</v>
      </c>
      <c r="U11" s="14">
        <v>0</v>
      </c>
      <c r="V11" s="14">
        <f t="shared" si="2"/>
        <v>0</v>
      </c>
      <c r="W11" s="14">
        <f t="shared" si="2"/>
        <v>0</v>
      </c>
      <c r="X11" s="14">
        <f t="shared" si="2"/>
        <v>0</v>
      </c>
      <c r="Y11" s="14">
        <f t="shared" si="3"/>
        <v>0</v>
      </c>
    </row>
    <row r="12" spans="1:25">
      <c r="A12" s="9" t="s">
        <v>71</v>
      </c>
      <c r="B12" s="3"/>
      <c r="C12" s="14">
        <v>8</v>
      </c>
      <c r="D12" s="14">
        <f t="shared" si="1"/>
        <v>8</v>
      </c>
      <c r="E12" s="14">
        <f t="shared" si="1"/>
        <v>8</v>
      </c>
      <c r="F12" s="14">
        <f t="shared" si="1"/>
        <v>8</v>
      </c>
      <c r="G12" s="14">
        <f t="shared" si="1"/>
        <v>8</v>
      </c>
      <c r="H12" s="14">
        <f t="shared" si="1"/>
        <v>8</v>
      </c>
      <c r="I12" s="14">
        <f t="shared" si="2"/>
        <v>8</v>
      </c>
      <c r="J12" s="14">
        <f t="shared" si="2"/>
        <v>8</v>
      </c>
      <c r="K12" s="14">
        <f t="shared" si="2"/>
        <v>8</v>
      </c>
      <c r="L12" s="14">
        <f t="shared" si="2"/>
        <v>8</v>
      </c>
      <c r="M12" s="14">
        <f t="shared" si="2"/>
        <v>8</v>
      </c>
      <c r="N12" s="14">
        <f t="shared" si="2"/>
        <v>8</v>
      </c>
      <c r="O12" s="14">
        <f t="shared" si="2"/>
        <v>8</v>
      </c>
      <c r="P12" s="14">
        <f t="shared" si="2"/>
        <v>8</v>
      </c>
      <c r="Q12" s="14">
        <v>6</v>
      </c>
      <c r="R12" s="14">
        <f t="shared" si="2"/>
        <v>6</v>
      </c>
      <c r="S12" s="14">
        <f t="shared" ref="S12" si="4">R12</f>
        <v>6</v>
      </c>
      <c r="T12" s="14">
        <f t="shared" ref="T12" si="5">S12</f>
        <v>6</v>
      </c>
      <c r="U12" s="14">
        <f t="shared" ref="U12" si="6">T12</f>
        <v>6</v>
      </c>
      <c r="V12" s="14">
        <v>5</v>
      </c>
      <c r="W12" s="14">
        <f t="shared" ref="W12" si="7">V12</f>
        <v>5</v>
      </c>
      <c r="X12" s="14">
        <f t="shared" ref="X12" si="8">W12</f>
        <v>5</v>
      </c>
      <c r="Y12" s="14">
        <f t="shared" si="3"/>
        <v>5</v>
      </c>
    </row>
    <row r="13" spans="1:25">
      <c r="A13" s="9" t="s">
        <v>70</v>
      </c>
      <c r="B13" s="3"/>
      <c r="C13" s="14">
        <v>10</v>
      </c>
      <c r="D13" s="14">
        <f t="shared" si="1"/>
        <v>10</v>
      </c>
      <c r="E13" s="14">
        <f t="shared" si="1"/>
        <v>10</v>
      </c>
      <c r="F13" s="14">
        <f t="shared" si="1"/>
        <v>10</v>
      </c>
      <c r="G13" s="14">
        <f t="shared" si="1"/>
        <v>10</v>
      </c>
      <c r="H13" s="14">
        <f t="shared" si="1"/>
        <v>10</v>
      </c>
      <c r="I13" s="14">
        <f t="shared" si="2"/>
        <v>10</v>
      </c>
      <c r="J13" s="14">
        <f t="shared" si="2"/>
        <v>10</v>
      </c>
      <c r="K13" s="14">
        <v>8</v>
      </c>
      <c r="L13" s="14">
        <f t="shared" si="2"/>
        <v>8</v>
      </c>
      <c r="M13" s="14">
        <f t="shared" si="2"/>
        <v>8</v>
      </c>
      <c r="N13" s="14">
        <f t="shared" si="2"/>
        <v>8</v>
      </c>
      <c r="O13" s="14">
        <f t="shared" si="2"/>
        <v>8</v>
      </c>
      <c r="P13" s="14">
        <f t="shared" si="2"/>
        <v>8</v>
      </c>
      <c r="Q13" s="14">
        <v>6</v>
      </c>
      <c r="R13" s="14">
        <f t="shared" si="2"/>
        <v>6</v>
      </c>
      <c r="S13" s="14">
        <f t="shared" si="2"/>
        <v>6</v>
      </c>
      <c r="T13" s="14">
        <f t="shared" si="2"/>
        <v>6</v>
      </c>
      <c r="U13" s="14">
        <f t="shared" ref="U13" si="9">T13</f>
        <v>6</v>
      </c>
      <c r="V13" s="14">
        <f t="shared" ref="V13" si="10">U13</f>
        <v>6</v>
      </c>
      <c r="W13" s="14">
        <f t="shared" ref="W13" si="11">V13</f>
        <v>6</v>
      </c>
      <c r="X13" s="14">
        <f t="shared" ref="X13" si="12">W13</f>
        <v>6</v>
      </c>
      <c r="Y13" s="14">
        <f t="shared" si="3"/>
        <v>6</v>
      </c>
    </row>
    <row r="14" spans="1:25">
      <c r="A14" s="28" t="s">
        <v>28</v>
      </c>
      <c r="B14" s="29"/>
      <c r="C14" s="30" t="s">
        <v>0</v>
      </c>
      <c r="D14" s="30" t="s">
        <v>0</v>
      </c>
      <c r="E14" s="30" t="s">
        <v>0</v>
      </c>
      <c r="F14" s="30" t="s">
        <v>0</v>
      </c>
      <c r="G14" s="30" t="s">
        <v>0</v>
      </c>
      <c r="H14" s="30" t="s">
        <v>0</v>
      </c>
      <c r="I14" s="30" t="s">
        <v>0</v>
      </c>
      <c r="J14" s="30" t="s">
        <v>0</v>
      </c>
      <c r="K14" s="30" t="s">
        <v>0</v>
      </c>
      <c r="L14" s="30" t="s">
        <v>0</v>
      </c>
      <c r="M14" s="30" t="s">
        <v>0</v>
      </c>
      <c r="N14" s="30" t="s">
        <v>0</v>
      </c>
      <c r="O14" s="30" t="s">
        <v>0</v>
      </c>
      <c r="P14" s="30" t="s">
        <v>0</v>
      </c>
      <c r="Q14" s="30" t="s">
        <v>0</v>
      </c>
      <c r="R14" s="30" t="s">
        <v>0</v>
      </c>
      <c r="S14" s="30" t="s">
        <v>0</v>
      </c>
      <c r="T14" s="30" t="s">
        <v>0</v>
      </c>
      <c r="U14" s="30" t="s">
        <v>0</v>
      </c>
      <c r="V14" s="30" t="s">
        <v>0</v>
      </c>
      <c r="W14" s="30" t="s">
        <v>0</v>
      </c>
      <c r="X14" s="30" t="s">
        <v>0</v>
      </c>
      <c r="Y14" s="30" t="s">
        <v>0</v>
      </c>
    </row>
    <row r="15" spans="1:25">
      <c r="A15" s="9" t="s">
        <v>53</v>
      </c>
      <c r="B15" s="3"/>
      <c r="C15" s="14">
        <v>15</v>
      </c>
      <c r="D15" s="14">
        <f t="shared" ref="D15:S17" si="13">C15</f>
        <v>15</v>
      </c>
      <c r="E15" s="14">
        <f t="shared" si="13"/>
        <v>15</v>
      </c>
      <c r="F15" s="14">
        <f t="shared" si="13"/>
        <v>15</v>
      </c>
      <c r="G15" s="14">
        <f t="shared" si="13"/>
        <v>15</v>
      </c>
      <c r="H15" s="14">
        <f t="shared" si="13"/>
        <v>15</v>
      </c>
      <c r="I15" s="14">
        <f t="shared" si="13"/>
        <v>15</v>
      </c>
      <c r="J15" s="14">
        <f t="shared" si="13"/>
        <v>15</v>
      </c>
      <c r="K15" s="14">
        <v>12</v>
      </c>
      <c r="L15" s="14">
        <f t="shared" si="13"/>
        <v>12</v>
      </c>
      <c r="M15" s="14">
        <f t="shared" si="13"/>
        <v>12</v>
      </c>
      <c r="N15" s="14">
        <f t="shared" si="13"/>
        <v>12</v>
      </c>
      <c r="O15" s="14">
        <f t="shared" si="13"/>
        <v>12</v>
      </c>
      <c r="P15" s="14">
        <f t="shared" si="13"/>
        <v>12</v>
      </c>
      <c r="Q15" s="14">
        <v>10</v>
      </c>
      <c r="R15" s="14">
        <f t="shared" si="13"/>
        <v>10</v>
      </c>
      <c r="S15" s="14">
        <f t="shared" si="13"/>
        <v>10</v>
      </c>
      <c r="T15" s="14">
        <v>6</v>
      </c>
      <c r="U15" s="14">
        <f t="shared" ref="T15:Y17" si="14">T15</f>
        <v>6</v>
      </c>
      <c r="V15" s="14">
        <f t="shared" si="14"/>
        <v>6</v>
      </c>
      <c r="W15" s="14">
        <f t="shared" si="14"/>
        <v>6</v>
      </c>
      <c r="X15" s="14">
        <f t="shared" si="14"/>
        <v>6</v>
      </c>
      <c r="Y15" s="14">
        <f t="shared" si="14"/>
        <v>6</v>
      </c>
    </row>
    <row r="16" spans="1:25">
      <c r="A16" s="9" t="s">
        <v>54</v>
      </c>
      <c r="B16" s="3" t="s">
        <v>0</v>
      </c>
      <c r="C16" s="14">
        <v>19</v>
      </c>
      <c r="D16" s="14">
        <f t="shared" si="13"/>
        <v>19</v>
      </c>
      <c r="E16" s="14">
        <f t="shared" si="13"/>
        <v>19</v>
      </c>
      <c r="F16" s="14">
        <f t="shared" si="13"/>
        <v>19</v>
      </c>
      <c r="G16" s="14">
        <f t="shared" si="13"/>
        <v>19</v>
      </c>
      <c r="H16" s="14">
        <f t="shared" si="13"/>
        <v>19</v>
      </c>
      <c r="I16" s="14">
        <f t="shared" si="13"/>
        <v>19</v>
      </c>
      <c r="J16" s="14">
        <f t="shared" si="13"/>
        <v>19</v>
      </c>
      <c r="K16" s="14">
        <f t="shared" si="13"/>
        <v>19</v>
      </c>
      <c r="L16" s="14">
        <f t="shared" si="13"/>
        <v>19</v>
      </c>
      <c r="M16" s="14">
        <f t="shared" si="13"/>
        <v>19</v>
      </c>
      <c r="N16" s="14">
        <f t="shared" si="13"/>
        <v>19</v>
      </c>
      <c r="O16" s="14">
        <f t="shared" si="13"/>
        <v>19</v>
      </c>
      <c r="P16" s="14">
        <f t="shared" si="13"/>
        <v>19</v>
      </c>
      <c r="Q16" s="14">
        <f t="shared" si="13"/>
        <v>19</v>
      </c>
      <c r="R16" s="14">
        <f t="shared" si="13"/>
        <v>19</v>
      </c>
      <c r="S16" s="14">
        <f t="shared" si="13"/>
        <v>19</v>
      </c>
      <c r="T16" s="14">
        <f t="shared" si="14"/>
        <v>19</v>
      </c>
      <c r="U16" s="14">
        <f t="shared" si="14"/>
        <v>19</v>
      </c>
      <c r="V16" s="14">
        <f t="shared" si="14"/>
        <v>19</v>
      </c>
      <c r="W16" s="14">
        <v>17</v>
      </c>
      <c r="X16" s="14">
        <f t="shared" si="14"/>
        <v>17</v>
      </c>
      <c r="Y16" s="14">
        <f t="shared" si="14"/>
        <v>17</v>
      </c>
    </row>
    <row r="17" spans="1:25">
      <c r="A17" s="9" t="s">
        <v>62</v>
      </c>
      <c r="B17" s="3" t="s">
        <v>0</v>
      </c>
      <c r="C17" s="14">
        <v>5</v>
      </c>
      <c r="D17" s="14">
        <f t="shared" si="13"/>
        <v>5</v>
      </c>
      <c r="E17" s="14">
        <f t="shared" si="13"/>
        <v>5</v>
      </c>
      <c r="F17" s="14">
        <f t="shared" si="13"/>
        <v>5</v>
      </c>
      <c r="G17" s="14">
        <f t="shared" si="13"/>
        <v>5</v>
      </c>
      <c r="H17" s="14">
        <f t="shared" si="13"/>
        <v>5</v>
      </c>
      <c r="I17" s="14">
        <f t="shared" si="13"/>
        <v>5</v>
      </c>
      <c r="J17" s="14">
        <f t="shared" si="13"/>
        <v>5</v>
      </c>
      <c r="K17" s="14">
        <f t="shared" si="13"/>
        <v>5</v>
      </c>
      <c r="L17" s="14">
        <f t="shared" si="13"/>
        <v>5</v>
      </c>
      <c r="M17" s="14">
        <f t="shared" si="13"/>
        <v>5</v>
      </c>
      <c r="N17" s="14">
        <f t="shared" si="13"/>
        <v>5</v>
      </c>
      <c r="O17" s="14">
        <f t="shared" si="13"/>
        <v>5</v>
      </c>
      <c r="P17" s="14">
        <f t="shared" si="13"/>
        <v>5</v>
      </c>
      <c r="Q17" s="14">
        <v>3</v>
      </c>
      <c r="R17" s="14">
        <v>1</v>
      </c>
      <c r="S17" s="14">
        <v>0</v>
      </c>
      <c r="T17" s="14">
        <f t="shared" si="14"/>
        <v>0</v>
      </c>
      <c r="U17" s="14">
        <f t="shared" si="14"/>
        <v>0</v>
      </c>
      <c r="V17" s="14">
        <f t="shared" si="14"/>
        <v>0</v>
      </c>
      <c r="W17" s="14">
        <f t="shared" si="14"/>
        <v>0</v>
      </c>
      <c r="X17" s="14">
        <f t="shared" si="14"/>
        <v>0</v>
      </c>
      <c r="Y17" s="14">
        <f t="shared" si="14"/>
        <v>0</v>
      </c>
    </row>
    <row r="18" spans="1:25">
      <c r="A18" s="28" t="s">
        <v>25</v>
      </c>
      <c r="B18" s="29"/>
      <c r="C18" s="30" t="s">
        <v>0</v>
      </c>
      <c r="D18" s="30" t="s">
        <v>0</v>
      </c>
      <c r="E18" s="30" t="s">
        <v>0</v>
      </c>
      <c r="F18" s="30" t="s">
        <v>0</v>
      </c>
      <c r="G18" s="30" t="s">
        <v>0</v>
      </c>
      <c r="H18" s="30" t="s">
        <v>0</v>
      </c>
      <c r="I18" s="30" t="s">
        <v>0</v>
      </c>
      <c r="J18" s="30" t="s">
        <v>0</v>
      </c>
      <c r="K18" s="30" t="s">
        <v>0</v>
      </c>
      <c r="L18" s="30" t="s">
        <v>0</v>
      </c>
      <c r="M18" s="30" t="s">
        <v>0</v>
      </c>
      <c r="N18" s="30" t="s">
        <v>0</v>
      </c>
      <c r="O18" s="30" t="s">
        <v>0</v>
      </c>
      <c r="P18" s="30" t="s">
        <v>0</v>
      </c>
      <c r="Q18" s="30" t="s">
        <v>0</v>
      </c>
      <c r="R18" s="30" t="s">
        <v>0</v>
      </c>
      <c r="S18" s="30" t="s">
        <v>0</v>
      </c>
      <c r="T18" s="30" t="s">
        <v>0</v>
      </c>
      <c r="U18" s="30" t="s">
        <v>0</v>
      </c>
      <c r="V18" s="30" t="s">
        <v>0</v>
      </c>
      <c r="W18" s="30" t="s">
        <v>0</v>
      </c>
      <c r="X18" s="30" t="s">
        <v>0</v>
      </c>
      <c r="Y18" s="30" t="s">
        <v>0</v>
      </c>
    </row>
    <row r="19" spans="1:25">
      <c r="A19" s="9" t="s">
        <v>63</v>
      </c>
      <c r="B19" s="3"/>
      <c r="C19" s="14">
        <v>3</v>
      </c>
      <c r="D19" s="14">
        <f t="shared" ref="D19:F21" si="15">C19</f>
        <v>3</v>
      </c>
      <c r="E19" s="14">
        <f t="shared" si="15"/>
        <v>3</v>
      </c>
      <c r="F19" s="14">
        <f t="shared" si="15"/>
        <v>3</v>
      </c>
      <c r="G19" s="14">
        <f t="shared" ref="G19:G21" si="16">F19</f>
        <v>3</v>
      </c>
      <c r="H19" s="14">
        <f t="shared" ref="H19:H21" si="17">G19</f>
        <v>3</v>
      </c>
      <c r="I19" s="14">
        <f t="shared" ref="I19" si="18">H19</f>
        <v>3</v>
      </c>
      <c r="J19" s="14">
        <f t="shared" ref="J19:J21" si="19">I19</f>
        <v>3</v>
      </c>
      <c r="K19" s="14">
        <f t="shared" ref="K19:K21" si="20">J19</f>
        <v>3</v>
      </c>
      <c r="L19" s="14">
        <f t="shared" ref="L19:L21" si="21">K19</f>
        <v>3</v>
      </c>
      <c r="M19" s="14">
        <f t="shared" ref="M19:M21" si="22">L19</f>
        <v>3</v>
      </c>
      <c r="N19" s="14">
        <f t="shared" ref="N19:N21" si="23">M19</f>
        <v>3</v>
      </c>
      <c r="O19" s="14">
        <f t="shared" ref="O19:O21" si="24">N19</f>
        <v>3</v>
      </c>
      <c r="P19" s="14">
        <f t="shared" ref="P19:P20" si="25">O19</f>
        <v>3</v>
      </c>
      <c r="Q19" s="14">
        <f t="shared" ref="Q19:Q21" si="26">P19</f>
        <v>3</v>
      </c>
      <c r="R19" s="14">
        <f t="shared" ref="R19:R21" si="27">Q19</f>
        <v>3</v>
      </c>
      <c r="S19" s="14">
        <f t="shared" ref="S19:S20" si="28">R19</f>
        <v>3</v>
      </c>
      <c r="T19" s="14">
        <f t="shared" ref="T19:Y21" si="29">S19</f>
        <v>3</v>
      </c>
      <c r="U19" s="14">
        <f t="shared" si="29"/>
        <v>3</v>
      </c>
      <c r="V19" s="14">
        <f t="shared" si="29"/>
        <v>3</v>
      </c>
      <c r="W19" s="14">
        <f t="shared" si="29"/>
        <v>3</v>
      </c>
      <c r="X19" s="14">
        <f t="shared" si="29"/>
        <v>3</v>
      </c>
      <c r="Y19" s="14">
        <v>0</v>
      </c>
    </row>
    <row r="20" spans="1:25">
      <c r="A20" s="9" t="s">
        <v>60</v>
      </c>
      <c r="B20" s="3"/>
      <c r="C20" s="14">
        <v>2</v>
      </c>
      <c r="D20" s="14">
        <f t="shared" ref="D20" si="30">C20</f>
        <v>2</v>
      </c>
      <c r="E20" s="14">
        <f t="shared" ref="E20" si="31">D20</f>
        <v>2</v>
      </c>
      <c r="F20" s="14">
        <f t="shared" ref="F20" si="32">E20</f>
        <v>2</v>
      </c>
      <c r="G20" s="14">
        <f t="shared" si="16"/>
        <v>2</v>
      </c>
      <c r="H20" s="14">
        <f t="shared" si="17"/>
        <v>2</v>
      </c>
      <c r="I20" s="14">
        <v>0</v>
      </c>
      <c r="J20" s="14">
        <f t="shared" si="19"/>
        <v>0</v>
      </c>
      <c r="K20" s="14">
        <f t="shared" si="20"/>
        <v>0</v>
      </c>
      <c r="L20" s="14">
        <f t="shared" si="21"/>
        <v>0</v>
      </c>
      <c r="M20" s="14">
        <f t="shared" si="22"/>
        <v>0</v>
      </c>
      <c r="N20" s="14">
        <f t="shared" si="23"/>
        <v>0</v>
      </c>
      <c r="O20" s="14">
        <f t="shared" si="24"/>
        <v>0</v>
      </c>
      <c r="P20" s="14">
        <f t="shared" si="25"/>
        <v>0</v>
      </c>
      <c r="Q20" s="14">
        <f t="shared" si="26"/>
        <v>0</v>
      </c>
      <c r="R20" s="14">
        <f t="shared" si="27"/>
        <v>0</v>
      </c>
      <c r="S20" s="14">
        <f t="shared" si="28"/>
        <v>0</v>
      </c>
      <c r="T20" s="14">
        <f t="shared" ref="T20" si="33">S20</f>
        <v>0</v>
      </c>
      <c r="U20" s="14">
        <f t="shared" ref="U20" si="34">T20</f>
        <v>0</v>
      </c>
      <c r="V20" s="14">
        <f t="shared" ref="V20" si="35">U20</f>
        <v>0</v>
      </c>
      <c r="W20" s="14">
        <f t="shared" ref="W20" si="36">V20</f>
        <v>0</v>
      </c>
      <c r="X20" s="14">
        <f t="shared" ref="X20" si="37">W20</f>
        <v>0</v>
      </c>
      <c r="Y20" s="14">
        <f t="shared" ref="Y20" si="38">X20</f>
        <v>0</v>
      </c>
    </row>
    <row r="21" spans="1:25">
      <c r="A21" s="9" t="s">
        <v>61</v>
      </c>
      <c r="B21" s="3"/>
      <c r="C21" s="14">
        <v>4</v>
      </c>
      <c r="D21" s="14">
        <f t="shared" si="15"/>
        <v>4</v>
      </c>
      <c r="E21" s="14">
        <f t="shared" si="15"/>
        <v>4</v>
      </c>
      <c r="F21" s="14">
        <f t="shared" si="15"/>
        <v>4</v>
      </c>
      <c r="G21" s="14">
        <f t="shared" si="16"/>
        <v>4</v>
      </c>
      <c r="H21" s="14">
        <f t="shared" si="17"/>
        <v>4</v>
      </c>
      <c r="I21" s="14">
        <v>3</v>
      </c>
      <c r="J21" s="14">
        <f t="shared" si="19"/>
        <v>3</v>
      </c>
      <c r="K21" s="14">
        <f t="shared" si="20"/>
        <v>3</v>
      </c>
      <c r="L21" s="14">
        <f t="shared" si="21"/>
        <v>3</v>
      </c>
      <c r="M21" s="14">
        <f t="shared" si="22"/>
        <v>3</v>
      </c>
      <c r="N21" s="14">
        <f t="shared" si="23"/>
        <v>3</v>
      </c>
      <c r="O21" s="14">
        <f t="shared" si="24"/>
        <v>3</v>
      </c>
      <c r="P21" s="14">
        <v>2</v>
      </c>
      <c r="Q21" s="14">
        <f t="shared" si="26"/>
        <v>2</v>
      </c>
      <c r="R21" s="14">
        <f t="shared" si="27"/>
        <v>2</v>
      </c>
      <c r="S21" s="14">
        <v>0</v>
      </c>
      <c r="T21" s="14">
        <f t="shared" si="29"/>
        <v>0</v>
      </c>
      <c r="U21" s="14">
        <f t="shared" si="29"/>
        <v>0</v>
      </c>
      <c r="V21" s="14">
        <f t="shared" si="29"/>
        <v>0</v>
      </c>
      <c r="W21" s="14">
        <f t="shared" si="29"/>
        <v>0</v>
      </c>
      <c r="X21" s="14">
        <f t="shared" si="29"/>
        <v>0</v>
      </c>
      <c r="Y21" s="14">
        <f t="shared" si="29"/>
        <v>0</v>
      </c>
    </row>
    <row r="22" spans="1:25">
      <c r="A22" s="28" t="s">
        <v>30</v>
      </c>
      <c r="B22" s="29"/>
      <c r="C22" s="30" t="s">
        <v>0</v>
      </c>
      <c r="D22" s="30" t="s">
        <v>0</v>
      </c>
      <c r="E22" s="30" t="s">
        <v>0</v>
      </c>
      <c r="F22" s="30" t="s">
        <v>0</v>
      </c>
      <c r="G22" s="30" t="s">
        <v>0</v>
      </c>
      <c r="H22" s="30" t="s">
        <v>0</v>
      </c>
      <c r="I22" s="30" t="s">
        <v>0</v>
      </c>
      <c r="J22" s="30" t="s">
        <v>0</v>
      </c>
      <c r="K22" s="30" t="s">
        <v>0</v>
      </c>
      <c r="L22" s="30" t="s">
        <v>0</v>
      </c>
      <c r="M22" s="30" t="s">
        <v>0</v>
      </c>
      <c r="N22" s="30" t="s">
        <v>0</v>
      </c>
      <c r="O22" s="30" t="s">
        <v>0</v>
      </c>
      <c r="P22" s="30" t="s">
        <v>0</v>
      </c>
      <c r="Q22" s="30" t="s">
        <v>0</v>
      </c>
      <c r="R22" s="30" t="s">
        <v>0</v>
      </c>
      <c r="S22" s="30" t="s">
        <v>0</v>
      </c>
      <c r="T22" s="30" t="s">
        <v>0</v>
      </c>
      <c r="U22" s="30" t="s">
        <v>0</v>
      </c>
      <c r="V22" s="30" t="s">
        <v>0</v>
      </c>
      <c r="W22" s="30" t="s">
        <v>0</v>
      </c>
      <c r="X22" s="30" t="s">
        <v>0</v>
      </c>
      <c r="Y22" s="30" t="s">
        <v>0</v>
      </c>
    </row>
    <row r="23" spans="1:25">
      <c r="A23" s="9" t="s">
        <v>55</v>
      </c>
      <c r="B23" s="3"/>
      <c r="C23" s="14">
        <v>5</v>
      </c>
      <c r="D23" s="14">
        <f t="shared" ref="D23:Y23" si="39">C23</f>
        <v>5</v>
      </c>
      <c r="E23" s="14">
        <f t="shared" si="39"/>
        <v>5</v>
      </c>
      <c r="F23" s="14">
        <f t="shared" si="39"/>
        <v>5</v>
      </c>
      <c r="G23" s="14">
        <f t="shared" si="39"/>
        <v>5</v>
      </c>
      <c r="H23" s="14">
        <f t="shared" si="39"/>
        <v>5</v>
      </c>
      <c r="I23" s="14">
        <f t="shared" si="39"/>
        <v>5</v>
      </c>
      <c r="J23" s="14">
        <f t="shared" si="39"/>
        <v>5</v>
      </c>
      <c r="K23" s="14">
        <v>3</v>
      </c>
      <c r="L23" s="14">
        <f t="shared" si="39"/>
        <v>3</v>
      </c>
      <c r="M23" s="14">
        <f t="shared" si="39"/>
        <v>3</v>
      </c>
      <c r="N23" s="14">
        <f t="shared" si="39"/>
        <v>3</v>
      </c>
      <c r="O23" s="14">
        <f t="shared" si="39"/>
        <v>3</v>
      </c>
      <c r="P23" s="14">
        <f t="shared" si="39"/>
        <v>3</v>
      </c>
      <c r="Q23" s="14">
        <f t="shared" si="39"/>
        <v>3</v>
      </c>
      <c r="R23" s="14">
        <f t="shared" si="39"/>
        <v>3</v>
      </c>
      <c r="S23" s="14">
        <v>2</v>
      </c>
      <c r="T23" s="14">
        <f t="shared" si="39"/>
        <v>2</v>
      </c>
      <c r="U23" s="14">
        <f t="shared" si="39"/>
        <v>2</v>
      </c>
      <c r="V23" s="14">
        <f t="shared" si="39"/>
        <v>2</v>
      </c>
      <c r="W23" s="14">
        <v>1</v>
      </c>
      <c r="X23" s="14">
        <v>0</v>
      </c>
      <c r="Y23" s="14">
        <f t="shared" si="39"/>
        <v>0</v>
      </c>
    </row>
    <row r="24" spans="1: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</sheetData>
  <mergeCells count="3">
    <mergeCell ref="B4:R4"/>
    <mergeCell ref="B5:R5"/>
    <mergeCell ref="A2:S2"/>
  </mergeCells>
  <phoneticPr fontId="0" type="noConversion"/>
  <pageMargins left="0.75" right="0.75" top="1" bottom="1" header="0.5" footer="0.5"/>
  <pageSetup paperSize="9" scale="72" orientation="landscape"/>
  <headerFooter alignWithMargins="0"/>
  <drawing r:id="rId1"/>
  <legacyDrawing r:id="rId2"/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23"/>
  <sheetViews>
    <sheetView tabSelected="1" view="pageLayout" workbookViewId="0">
      <selection activeCell="A2" sqref="A2:S2"/>
    </sheetView>
  </sheetViews>
  <sheetFormatPr baseColWidth="10" defaultColWidth="8.83203125" defaultRowHeight="12" x14ac:dyDescent="0"/>
  <cols>
    <col min="1" max="1" width="51.6640625" customWidth="1"/>
    <col min="2" max="2" width="9.5" customWidth="1"/>
    <col min="3" max="3" width="11.33203125" bestFit="1" customWidth="1"/>
    <col min="4" max="25" width="4" customWidth="1"/>
  </cols>
  <sheetData>
    <row r="1" spans="1:25">
      <c r="C1" s="20">
        <f>D7/22</f>
        <v>2.7272727272727271</v>
      </c>
      <c r="D1" s="20">
        <f>D7</f>
        <v>60</v>
      </c>
      <c r="E1" s="20">
        <f>D1-C1</f>
        <v>57.272727272727273</v>
      </c>
      <c r="F1" s="20">
        <f>E1-C1</f>
        <v>54.545454545454547</v>
      </c>
      <c r="G1" s="20">
        <f>F1-C1</f>
        <v>51.81818181818182</v>
      </c>
      <c r="H1" s="20">
        <f>G1-C1</f>
        <v>49.090909090909093</v>
      </c>
      <c r="I1" s="20">
        <f>H1-C1</f>
        <v>46.363636363636367</v>
      </c>
      <c r="J1" s="20">
        <f>I1-C1</f>
        <v>43.63636363636364</v>
      </c>
      <c r="K1" s="20">
        <f>J1-C1</f>
        <v>40.909090909090914</v>
      </c>
      <c r="L1" s="20">
        <f>K1-C1</f>
        <v>38.181818181818187</v>
      </c>
      <c r="M1" s="20">
        <f>L1-C1</f>
        <v>35.45454545454546</v>
      </c>
      <c r="N1" s="20">
        <f>M1-C1</f>
        <v>32.727272727272734</v>
      </c>
      <c r="O1" s="20">
        <f>N1-C1</f>
        <v>30.000000000000007</v>
      </c>
      <c r="P1" s="20">
        <f>O1-C1</f>
        <v>27.27272727272728</v>
      </c>
      <c r="Q1" s="20">
        <f>P1-C1</f>
        <v>24.545454545454554</v>
      </c>
      <c r="R1" s="20">
        <f>Q1-C1</f>
        <v>21.818181818181827</v>
      </c>
      <c r="S1" s="20">
        <f>R1-C1</f>
        <v>19.090909090909101</v>
      </c>
      <c r="T1" s="20">
        <f>S1-C1</f>
        <v>16.363636363636374</v>
      </c>
      <c r="U1" s="20">
        <f>T1-C1</f>
        <v>13.636363636363647</v>
      </c>
      <c r="V1" s="20">
        <f>U1-C1</f>
        <v>10.909090909090921</v>
      </c>
      <c r="W1" s="20">
        <f>V1-C1</f>
        <v>8.1818181818181941</v>
      </c>
      <c r="X1" s="20">
        <f>W1-C1</f>
        <v>5.4545454545454675</v>
      </c>
      <c r="Y1" s="20">
        <f>X1-C1</f>
        <v>2.7272727272727404</v>
      </c>
    </row>
    <row r="2" spans="1:25" ht="15">
      <c r="A2" s="52" t="s">
        <v>8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39"/>
      <c r="U2" s="39"/>
      <c r="V2" s="39"/>
    </row>
    <row r="3" spans="1:25">
      <c r="A3" s="12" t="s">
        <v>11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3"/>
      <c r="T3" s="39"/>
      <c r="U3" s="39"/>
      <c r="V3" s="39"/>
    </row>
    <row r="4" spans="1:25" ht="122.25" customHeight="1">
      <c r="A4" s="15" t="s">
        <v>24</v>
      </c>
      <c r="B4" s="50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13"/>
      <c r="T4" s="39"/>
      <c r="U4" s="39"/>
      <c r="V4" s="39"/>
    </row>
    <row r="5" spans="1:25" ht="122.25" customHeight="1">
      <c r="A5" s="15"/>
      <c r="B5" s="50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13"/>
      <c r="T5" s="39"/>
      <c r="U5" s="39"/>
      <c r="V5" s="39"/>
    </row>
    <row r="6" spans="1:25" s="10" customFormat="1" ht="32">
      <c r="A6" s="16" t="s">
        <v>0</v>
      </c>
      <c r="B6" s="17" t="s">
        <v>0</v>
      </c>
      <c r="C6" s="18" t="s">
        <v>0</v>
      </c>
      <c r="D6" s="40">
        <v>40912</v>
      </c>
      <c r="E6" s="40">
        <v>40913</v>
      </c>
      <c r="F6" s="40">
        <v>40914</v>
      </c>
      <c r="G6" s="40">
        <v>40915</v>
      </c>
      <c r="H6" s="40">
        <v>40916</v>
      </c>
      <c r="I6" s="40">
        <v>40917</v>
      </c>
      <c r="J6" s="40">
        <v>40918</v>
      </c>
      <c r="K6" s="40">
        <v>40919</v>
      </c>
      <c r="L6" s="40">
        <v>40920</v>
      </c>
      <c r="M6" s="40">
        <v>40921</v>
      </c>
      <c r="N6" s="40">
        <v>40922</v>
      </c>
      <c r="O6" s="40">
        <v>40923</v>
      </c>
      <c r="P6" s="40">
        <v>40924</v>
      </c>
      <c r="Q6" s="40">
        <v>40925</v>
      </c>
      <c r="R6" s="40">
        <v>40926</v>
      </c>
      <c r="S6" s="40">
        <v>40927</v>
      </c>
      <c r="T6" s="40">
        <v>40928</v>
      </c>
      <c r="U6" s="40">
        <v>40929</v>
      </c>
      <c r="V6" s="40">
        <v>40930</v>
      </c>
      <c r="W6" s="40">
        <v>40931</v>
      </c>
      <c r="X6" s="40">
        <v>40932</v>
      </c>
      <c r="Y6" s="40">
        <v>40933</v>
      </c>
    </row>
    <row r="7" spans="1:25" s="11" customFormat="1" ht="37.5" customHeight="1">
      <c r="A7" s="31" t="s">
        <v>14</v>
      </c>
      <c r="B7" s="33" t="s">
        <v>13</v>
      </c>
      <c r="C7" s="35" t="s">
        <v>12</v>
      </c>
      <c r="D7" s="36">
        <f t="shared" ref="D7:Y7" si="0">SUM(D8:D22)</f>
        <v>60</v>
      </c>
      <c r="E7" s="36">
        <f t="shared" si="0"/>
        <v>62</v>
      </c>
      <c r="F7" s="36">
        <f t="shared" si="0"/>
        <v>62</v>
      </c>
      <c r="G7" s="36">
        <f t="shared" si="0"/>
        <v>59</v>
      </c>
      <c r="H7" s="36">
        <f t="shared" si="0"/>
        <v>58</v>
      </c>
      <c r="I7" s="36">
        <f t="shared" si="0"/>
        <v>58</v>
      </c>
      <c r="J7" s="36">
        <f t="shared" si="0"/>
        <v>52</v>
      </c>
      <c r="K7" s="36">
        <f t="shared" si="0"/>
        <v>48</v>
      </c>
      <c r="L7" s="36">
        <f t="shared" si="0"/>
        <v>48</v>
      </c>
      <c r="M7" s="36">
        <f t="shared" si="0"/>
        <v>45</v>
      </c>
      <c r="N7" s="36">
        <f t="shared" si="0"/>
        <v>39</v>
      </c>
      <c r="O7" s="36">
        <f t="shared" si="0"/>
        <v>39</v>
      </c>
      <c r="P7" s="36">
        <f t="shared" si="0"/>
        <v>38</v>
      </c>
      <c r="Q7" s="36">
        <f t="shared" si="0"/>
        <v>33</v>
      </c>
      <c r="R7" s="36">
        <f t="shared" si="0"/>
        <v>33</v>
      </c>
      <c r="S7" s="36">
        <f t="shared" si="0"/>
        <v>31</v>
      </c>
      <c r="T7" s="36">
        <f t="shared" si="0"/>
        <v>26</v>
      </c>
      <c r="U7" s="36">
        <f t="shared" si="0"/>
        <v>16</v>
      </c>
      <c r="V7" s="36">
        <f t="shared" si="0"/>
        <v>16</v>
      </c>
      <c r="W7" s="36">
        <f t="shared" si="0"/>
        <v>14</v>
      </c>
      <c r="X7" s="36">
        <f t="shared" si="0"/>
        <v>4</v>
      </c>
      <c r="Y7" s="36">
        <f t="shared" si="0"/>
        <v>0</v>
      </c>
    </row>
    <row r="8" spans="1:25">
      <c r="A8" s="32" t="s">
        <v>0</v>
      </c>
      <c r="B8" s="34"/>
      <c r="C8" s="19">
        <f>SUM(C10:C23)</f>
        <v>60</v>
      </c>
      <c r="D8" s="37" t="s">
        <v>0</v>
      </c>
      <c r="E8" s="37" t="s">
        <v>0</v>
      </c>
      <c r="F8" s="37" t="s">
        <v>0</v>
      </c>
      <c r="G8" s="37" t="s">
        <v>0</v>
      </c>
      <c r="H8" s="37" t="s">
        <v>0</v>
      </c>
      <c r="I8" s="37" t="s">
        <v>0</v>
      </c>
      <c r="J8" s="37" t="s">
        <v>0</v>
      </c>
      <c r="K8" s="37" t="s">
        <v>0</v>
      </c>
      <c r="L8" s="37" t="s">
        <v>0</v>
      </c>
      <c r="M8" s="37" t="s">
        <v>0</v>
      </c>
      <c r="N8" s="37" t="s">
        <v>0</v>
      </c>
      <c r="O8" s="37" t="s">
        <v>0</v>
      </c>
      <c r="P8" s="37" t="s">
        <v>0</v>
      </c>
      <c r="Q8" s="37" t="s">
        <v>0</v>
      </c>
      <c r="R8" s="37" t="s">
        <v>0</v>
      </c>
      <c r="S8" s="37" t="s">
        <v>0</v>
      </c>
      <c r="T8" s="37" t="s">
        <v>0</v>
      </c>
      <c r="U8" s="37" t="s">
        <v>0</v>
      </c>
      <c r="V8" s="37" t="s">
        <v>0</v>
      </c>
      <c r="W8" s="37" t="s">
        <v>0</v>
      </c>
      <c r="X8" s="37" t="s">
        <v>0</v>
      </c>
      <c r="Y8" s="37" t="s">
        <v>0</v>
      </c>
    </row>
    <row r="9" spans="1:25">
      <c r="A9" s="28" t="s">
        <v>43</v>
      </c>
      <c r="B9" s="29"/>
      <c r="C9" s="30" t="s">
        <v>0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spans="1:25">
      <c r="A10" s="9" t="s">
        <v>71</v>
      </c>
      <c r="B10" s="3"/>
      <c r="C10" s="14">
        <v>5</v>
      </c>
      <c r="D10" s="14">
        <f t="shared" ref="D10:D11" si="1">C10</f>
        <v>5</v>
      </c>
      <c r="E10" s="14">
        <f t="shared" ref="E10:E11" si="2">D10</f>
        <v>5</v>
      </c>
      <c r="F10" s="14">
        <f t="shared" ref="F10:F11" si="3">E10</f>
        <v>5</v>
      </c>
      <c r="G10" s="14">
        <f t="shared" ref="G10:G11" si="4">F10</f>
        <v>5</v>
      </c>
      <c r="H10" s="14">
        <f t="shared" ref="H10:I11" si="5">G10</f>
        <v>5</v>
      </c>
      <c r="I10" s="14">
        <f t="shared" si="5"/>
        <v>5</v>
      </c>
      <c r="J10" s="14">
        <f t="shared" ref="J10" si="6">I10</f>
        <v>5</v>
      </c>
      <c r="K10" s="14">
        <v>3</v>
      </c>
      <c r="L10" s="14">
        <f t="shared" ref="L10:L11" si="7">K10</f>
        <v>3</v>
      </c>
      <c r="M10" s="14">
        <f t="shared" ref="M10:M11" si="8">L10</f>
        <v>3</v>
      </c>
      <c r="N10" s="14">
        <f t="shared" ref="N10" si="9">M10</f>
        <v>3</v>
      </c>
      <c r="O10" s="14">
        <f t="shared" ref="O10" si="10">N10</f>
        <v>3</v>
      </c>
      <c r="P10" s="14">
        <f t="shared" ref="O10:P11" si="11">O10</f>
        <v>3</v>
      </c>
      <c r="Q10" s="14">
        <v>0</v>
      </c>
      <c r="R10" s="14">
        <f t="shared" ref="R10:R11" si="12">Q10</f>
        <v>0</v>
      </c>
      <c r="S10" s="14">
        <f t="shared" ref="S10" si="13">R10</f>
        <v>0</v>
      </c>
      <c r="T10" s="14">
        <f t="shared" ref="T10:T11" si="14">S10</f>
        <v>0</v>
      </c>
      <c r="U10" s="14">
        <f t="shared" ref="U10" si="15">T10</f>
        <v>0</v>
      </c>
      <c r="V10" s="14">
        <f t="shared" ref="V10:V11" si="16">U10</f>
        <v>0</v>
      </c>
      <c r="W10" s="14">
        <f t="shared" ref="W10:W11" si="17">V10</f>
        <v>0</v>
      </c>
      <c r="X10" s="14">
        <f t="shared" ref="X10:X11" si="18">W10</f>
        <v>0</v>
      </c>
      <c r="Y10" s="14">
        <f t="shared" ref="Y10:Y11" si="19">X10</f>
        <v>0</v>
      </c>
    </row>
    <row r="11" spans="1:25">
      <c r="A11" s="9" t="s">
        <v>70</v>
      </c>
      <c r="B11" s="3"/>
      <c r="C11" s="14">
        <v>6</v>
      </c>
      <c r="D11" s="14">
        <f t="shared" si="1"/>
        <v>6</v>
      </c>
      <c r="E11" s="14">
        <f t="shared" si="2"/>
        <v>6</v>
      </c>
      <c r="F11" s="14">
        <f t="shared" si="3"/>
        <v>6</v>
      </c>
      <c r="G11" s="14">
        <f t="shared" si="4"/>
        <v>6</v>
      </c>
      <c r="H11" s="14">
        <f t="shared" ref="H11" si="20">G11</f>
        <v>6</v>
      </c>
      <c r="I11" s="14">
        <f t="shared" si="5"/>
        <v>6</v>
      </c>
      <c r="J11" s="14">
        <v>5</v>
      </c>
      <c r="K11" s="14">
        <f t="shared" ref="K11" si="21">J11</f>
        <v>5</v>
      </c>
      <c r="L11" s="14">
        <f t="shared" si="7"/>
        <v>5</v>
      </c>
      <c r="M11" s="14">
        <f t="shared" si="8"/>
        <v>5</v>
      </c>
      <c r="N11" s="14">
        <v>3</v>
      </c>
      <c r="O11" s="14">
        <f t="shared" si="11"/>
        <v>3</v>
      </c>
      <c r="P11" s="14">
        <f t="shared" si="11"/>
        <v>3</v>
      </c>
      <c r="Q11" s="14">
        <f t="shared" ref="Q11" si="22">P11</f>
        <v>3</v>
      </c>
      <c r="R11" s="14">
        <f t="shared" si="12"/>
        <v>3</v>
      </c>
      <c r="S11" s="14">
        <v>1</v>
      </c>
      <c r="T11" s="14">
        <f t="shared" si="14"/>
        <v>1</v>
      </c>
      <c r="U11" s="14">
        <v>0</v>
      </c>
      <c r="V11" s="14">
        <f t="shared" si="16"/>
        <v>0</v>
      </c>
      <c r="W11" s="14">
        <f t="shared" si="17"/>
        <v>0</v>
      </c>
      <c r="X11" s="14">
        <f t="shared" si="18"/>
        <v>0</v>
      </c>
      <c r="Y11" s="14">
        <f t="shared" si="19"/>
        <v>0</v>
      </c>
    </row>
    <row r="12" spans="1:25">
      <c r="A12" s="28" t="s">
        <v>33</v>
      </c>
      <c r="B12" s="29"/>
      <c r="C12" s="30"/>
      <c r="D12" s="30" t="s">
        <v>0</v>
      </c>
      <c r="E12" s="30" t="s">
        <v>0</v>
      </c>
      <c r="F12" s="30" t="s">
        <v>0</v>
      </c>
      <c r="G12" s="30" t="s">
        <v>0</v>
      </c>
      <c r="H12" s="30" t="s">
        <v>0</v>
      </c>
      <c r="I12" s="30" t="s">
        <v>0</v>
      </c>
      <c r="J12" s="30" t="s">
        <v>0</v>
      </c>
      <c r="K12" s="30" t="s">
        <v>0</v>
      </c>
      <c r="L12" s="30" t="s">
        <v>0</v>
      </c>
      <c r="M12" s="30" t="s">
        <v>0</v>
      </c>
      <c r="N12" s="30" t="s">
        <v>0</v>
      </c>
      <c r="O12" s="30" t="s">
        <v>0</v>
      </c>
      <c r="P12" s="30" t="s">
        <v>0</v>
      </c>
      <c r="Q12" s="30" t="s">
        <v>0</v>
      </c>
      <c r="R12" s="30" t="s">
        <v>0</v>
      </c>
      <c r="S12" s="30" t="s">
        <v>0</v>
      </c>
      <c r="T12" s="30" t="s">
        <v>0</v>
      </c>
      <c r="U12" s="30" t="s">
        <v>0</v>
      </c>
      <c r="V12" s="30" t="s">
        <v>0</v>
      </c>
      <c r="W12" s="30" t="s">
        <v>0</v>
      </c>
      <c r="X12" s="30" t="s">
        <v>0</v>
      </c>
      <c r="Y12" s="30" t="s">
        <v>0</v>
      </c>
    </row>
    <row r="13" spans="1:25">
      <c r="A13" s="9" t="s">
        <v>65</v>
      </c>
      <c r="B13" s="3"/>
      <c r="C13" s="14">
        <v>8</v>
      </c>
      <c r="D13" s="14">
        <f t="shared" ref="D13" si="23">C13</f>
        <v>8</v>
      </c>
      <c r="E13" s="14">
        <v>10</v>
      </c>
      <c r="F13" s="14">
        <f t="shared" ref="F13:S13" si="24">E13</f>
        <v>10</v>
      </c>
      <c r="G13" s="14">
        <f t="shared" si="24"/>
        <v>10</v>
      </c>
      <c r="H13" s="14">
        <v>9</v>
      </c>
      <c r="I13" s="14">
        <f t="shared" si="24"/>
        <v>9</v>
      </c>
      <c r="J13" s="14">
        <f t="shared" si="24"/>
        <v>9</v>
      </c>
      <c r="K13" s="14">
        <v>7</v>
      </c>
      <c r="L13" s="14">
        <f t="shared" si="24"/>
        <v>7</v>
      </c>
      <c r="M13" s="14">
        <v>6</v>
      </c>
      <c r="N13" s="14">
        <f t="shared" si="24"/>
        <v>6</v>
      </c>
      <c r="O13" s="14">
        <f t="shared" si="24"/>
        <v>6</v>
      </c>
      <c r="P13" s="14">
        <v>5</v>
      </c>
      <c r="Q13" s="14">
        <f t="shared" si="24"/>
        <v>5</v>
      </c>
      <c r="R13" s="14">
        <v>6</v>
      </c>
      <c r="S13" s="14">
        <f t="shared" si="24"/>
        <v>6</v>
      </c>
      <c r="T13" s="14">
        <v>3</v>
      </c>
      <c r="U13" s="14">
        <v>1</v>
      </c>
      <c r="V13" s="14">
        <v>2</v>
      </c>
      <c r="W13" s="14">
        <v>2</v>
      </c>
      <c r="X13" s="14">
        <v>2</v>
      </c>
      <c r="Y13" s="14">
        <v>0</v>
      </c>
    </row>
    <row r="14" spans="1:25">
      <c r="A14" s="9" t="s">
        <v>66</v>
      </c>
      <c r="B14" s="3"/>
      <c r="C14" s="14">
        <v>5</v>
      </c>
      <c r="D14" s="14">
        <f t="shared" ref="D14:D15" si="25">C14</f>
        <v>5</v>
      </c>
      <c r="E14" s="14">
        <f t="shared" ref="E14:E15" si="26">D14</f>
        <v>5</v>
      </c>
      <c r="F14" s="14">
        <f t="shared" ref="F14:F15" si="27">E14</f>
        <v>5</v>
      </c>
      <c r="G14" s="14">
        <f t="shared" ref="G14:G15" si="28">F14</f>
        <v>5</v>
      </c>
      <c r="H14" s="14">
        <f t="shared" ref="H14:H15" si="29">G14</f>
        <v>5</v>
      </c>
      <c r="I14" s="14">
        <f t="shared" ref="I14:I15" si="30">H14</f>
        <v>5</v>
      </c>
      <c r="J14" s="14">
        <f t="shared" ref="J14:J15" si="31">I14</f>
        <v>5</v>
      </c>
      <c r="K14" s="14">
        <f t="shared" ref="K14:K15" si="32">J14</f>
        <v>5</v>
      </c>
      <c r="L14" s="14">
        <f t="shared" ref="L14:L15" si="33">K14</f>
        <v>5</v>
      </c>
      <c r="M14" s="14">
        <f t="shared" ref="M14:M15" si="34">L14</f>
        <v>5</v>
      </c>
      <c r="N14" s="14">
        <f t="shared" ref="N14:N15" si="35">M14</f>
        <v>5</v>
      </c>
      <c r="O14" s="14">
        <f t="shared" ref="O14:O15" si="36">N14</f>
        <v>5</v>
      </c>
      <c r="P14" s="14">
        <f t="shared" ref="P14:P15" si="37">O14</f>
        <v>5</v>
      </c>
      <c r="Q14" s="14">
        <f t="shared" ref="Q14:Q15" si="38">P14</f>
        <v>5</v>
      </c>
      <c r="R14" s="14">
        <v>4</v>
      </c>
      <c r="S14" s="14">
        <f t="shared" ref="S14:S15" si="39">R14</f>
        <v>4</v>
      </c>
      <c r="T14" s="14">
        <f t="shared" ref="T14:T15" si="40">S14</f>
        <v>4</v>
      </c>
      <c r="U14" s="14">
        <f t="shared" ref="U14:U15" si="41">T14</f>
        <v>4</v>
      </c>
      <c r="V14" s="14">
        <f t="shared" ref="V14:V15" si="42">U14</f>
        <v>4</v>
      </c>
      <c r="W14" s="14">
        <v>2</v>
      </c>
      <c r="X14" s="14">
        <v>1</v>
      </c>
      <c r="Y14" s="14">
        <v>0</v>
      </c>
    </row>
    <row r="15" spans="1:25">
      <c r="A15" s="9" t="s">
        <v>64</v>
      </c>
      <c r="B15" s="3"/>
      <c r="C15" s="14">
        <v>2</v>
      </c>
      <c r="D15" s="14">
        <f t="shared" si="25"/>
        <v>2</v>
      </c>
      <c r="E15" s="14">
        <f t="shared" si="26"/>
        <v>2</v>
      </c>
      <c r="F15" s="14">
        <f t="shared" si="27"/>
        <v>2</v>
      </c>
      <c r="G15" s="14">
        <f t="shared" si="28"/>
        <v>2</v>
      </c>
      <c r="H15" s="14">
        <f t="shared" si="29"/>
        <v>2</v>
      </c>
      <c r="I15" s="14">
        <f t="shared" si="30"/>
        <v>2</v>
      </c>
      <c r="J15" s="14">
        <f t="shared" si="31"/>
        <v>2</v>
      </c>
      <c r="K15" s="14">
        <f t="shared" si="32"/>
        <v>2</v>
      </c>
      <c r="L15" s="14">
        <f t="shared" si="33"/>
        <v>2</v>
      </c>
      <c r="M15" s="14">
        <f t="shared" si="34"/>
        <v>2</v>
      </c>
      <c r="N15" s="14">
        <f t="shared" si="35"/>
        <v>2</v>
      </c>
      <c r="O15" s="14">
        <f t="shared" si="36"/>
        <v>2</v>
      </c>
      <c r="P15" s="14">
        <f t="shared" si="37"/>
        <v>2</v>
      </c>
      <c r="Q15" s="14">
        <f t="shared" si="38"/>
        <v>2</v>
      </c>
      <c r="R15" s="14">
        <f t="shared" ref="R15" si="43">Q15</f>
        <v>2</v>
      </c>
      <c r="S15" s="14">
        <f t="shared" si="39"/>
        <v>2</v>
      </c>
      <c r="T15" s="14">
        <f t="shared" si="40"/>
        <v>2</v>
      </c>
      <c r="U15" s="14">
        <f t="shared" si="41"/>
        <v>2</v>
      </c>
      <c r="V15" s="14">
        <f t="shared" si="42"/>
        <v>2</v>
      </c>
      <c r="W15" s="14">
        <f t="shared" ref="W15" si="44">V15</f>
        <v>2</v>
      </c>
      <c r="X15" s="14">
        <v>1</v>
      </c>
      <c r="Y15" s="14">
        <v>0</v>
      </c>
    </row>
    <row r="16" spans="1:25">
      <c r="A16" s="28" t="s">
        <v>28</v>
      </c>
      <c r="B16" s="29"/>
      <c r="C16" s="30" t="s">
        <v>0</v>
      </c>
      <c r="D16" s="30" t="s">
        <v>0</v>
      </c>
      <c r="E16" s="30" t="s">
        <v>0</v>
      </c>
      <c r="F16" s="30" t="s">
        <v>0</v>
      </c>
      <c r="G16" s="30" t="s">
        <v>0</v>
      </c>
      <c r="H16" s="30" t="s">
        <v>0</v>
      </c>
      <c r="I16" s="30" t="s">
        <v>0</v>
      </c>
      <c r="J16" s="30" t="s">
        <v>0</v>
      </c>
      <c r="K16" s="30" t="s">
        <v>0</v>
      </c>
      <c r="L16" s="30" t="s">
        <v>0</v>
      </c>
      <c r="M16" s="30" t="s">
        <v>0</v>
      </c>
      <c r="N16" s="30" t="s">
        <v>0</v>
      </c>
      <c r="O16" s="30" t="s">
        <v>0</v>
      </c>
      <c r="P16" s="30" t="s">
        <v>0</v>
      </c>
      <c r="Q16" s="30" t="s">
        <v>0</v>
      </c>
      <c r="R16" s="30" t="s">
        <v>0</v>
      </c>
      <c r="S16" s="30" t="s">
        <v>0</v>
      </c>
      <c r="T16" s="30" t="s">
        <v>0</v>
      </c>
      <c r="U16" s="30" t="s">
        <v>0</v>
      </c>
      <c r="V16" s="30" t="s">
        <v>0</v>
      </c>
      <c r="W16" s="30" t="s">
        <v>0</v>
      </c>
      <c r="X16" s="30" t="s">
        <v>0</v>
      </c>
      <c r="Y16" s="30" t="s">
        <v>0</v>
      </c>
    </row>
    <row r="17" spans="1:25">
      <c r="A17" s="9" t="s">
        <v>53</v>
      </c>
      <c r="B17" s="3"/>
      <c r="C17" s="14">
        <v>6</v>
      </c>
      <c r="D17" s="14">
        <f t="shared" ref="D17:S19" si="45">C17</f>
        <v>6</v>
      </c>
      <c r="E17" s="14">
        <f t="shared" si="45"/>
        <v>6</v>
      </c>
      <c r="F17" s="14">
        <f t="shared" si="45"/>
        <v>6</v>
      </c>
      <c r="G17" s="14">
        <v>4</v>
      </c>
      <c r="H17" s="14">
        <f t="shared" si="45"/>
        <v>4</v>
      </c>
      <c r="I17" s="14">
        <f t="shared" si="45"/>
        <v>4</v>
      </c>
      <c r="J17" s="14">
        <v>2</v>
      </c>
      <c r="K17" s="14">
        <f t="shared" si="45"/>
        <v>2</v>
      </c>
      <c r="L17" s="14">
        <f t="shared" si="45"/>
        <v>2</v>
      </c>
      <c r="M17" s="14">
        <v>0</v>
      </c>
      <c r="N17" s="14">
        <f t="shared" si="45"/>
        <v>0</v>
      </c>
      <c r="O17" s="14">
        <f t="shared" si="45"/>
        <v>0</v>
      </c>
      <c r="P17" s="14">
        <f t="shared" si="45"/>
        <v>0</v>
      </c>
      <c r="Q17" s="14">
        <f t="shared" si="45"/>
        <v>0</v>
      </c>
      <c r="R17" s="14">
        <f t="shared" si="45"/>
        <v>0</v>
      </c>
      <c r="S17" s="14">
        <f t="shared" si="45"/>
        <v>0</v>
      </c>
      <c r="T17" s="14">
        <f t="shared" ref="T17:Y19" si="46">S17</f>
        <v>0</v>
      </c>
      <c r="U17" s="14">
        <f t="shared" si="46"/>
        <v>0</v>
      </c>
      <c r="V17" s="14">
        <f t="shared" si="46"/>
        <v>0</v>
      </c>
      <c r="W17" s="14">
        <f t="shared" si="46"/>
        <v>0</v>
      </c>
      <c r="X17" s="14">
        <f t="shared" si="46"/>
        <v>0</v>
      </c>
      <c r="Y17" s="14">
        <f t="shared" si="46"/>
        <v>0</v>
      </c>
    </row>
    <row r="18" spans="1:25">
      <c r="A18" s="9" t="s">
        <v>54</v>
      </c>
      <c r="B18" s="3" t="s">
        <v>0</v>
      </c>
      <c r="C18" s="14">
        <v>17</v>
      </c>
      <c r="D18" s="14">
        <f t="shared" si="45"/>
        <v>17</v>
      </c>
      <c r="E18" s="14">
        <f t="shared" si="45"/>
        <v>17</v>
      </c>
      <c r="F18" s="14">
        <f t="shared" si="45"/>
        <v>17</v>
      </c>
      <c r="G18" s="14">
        <f t="shared" si="45"/>
        <v>17</v>
      </c>
      <c r="H18" s="14">
        <f t="shared" si="45"/>
        <v>17</v>
      </c>
      <c r="I18" s="14">
        <f t="shared" si="45"/>
        <v>17</v>
      </c>
      <c r="J18" s="14">
        <v>14</v>
      </c>
      <c r="K18" s="14">
        <f t="shared" si="45"/>
        <v>14</v>
      </c>
      <c r="L18" s="14">
        <f t="shared" si="45"/>
        <v>14</v>
      </c>
      <c r="M18" s="14">
        <f t="shared" si="45"/>
        <v>14</v>
      </c>
      <c r="N18" s="14">
        <v>10</v>
      </c>
      <c r="O18" s="14">
        <f t="shared" si="45"/>
        <v>10</v>
      </c>
      <c r="P18" s="14">
        <f t="shared" si="45"/>
        <v>10</v>
      </c>
      <c r="Q18" s="14">
        <v>8</v>
      </c>
      <c r="R18" s="14">
        <f t="shared" si="45"/>
        <v>8</v>
      </c>
      <c r="S18" s="14">
        <f t="shared" si="45"/>
        <v>8</v>
      </c>
      <c r="T18" s="14">
        <f t="shared" si="46"/>
        <v>8</v>
      </c>
      <c r="U18" s="14">
        <v>3</v>
      </c>
      <c r="V18" s="14">
        <f t="shared" si="46"/>
        <v>3</v>
      </c>
      <c r="W18" s="14">
        <f t="shared" si="46"/>
        <v>3</v>
      </c>
      <c r="X18" s="14">
        <v>0</v>
      </c>
      <c r="Y18" s="14">
        <f t="shared" si="46"/>
        <v>0</v>
      </c>
    </row>
    <row r="19" spans="1:25">
      <c r="A19" s="9" t="s">
        <v>56</v>
      </c>
      <c r="B19" s="3" t="s">
        <v>0</v>
      </c>
      <c r="C19" s="14">
        <v>5</v>
      </c>
      <c r="D19" s="14">
        <f t="shared" si="45"/>
        <v>5</v>
      </c>
      <c r="E19" s="14">
        <f t="shared" si="45"/>
        <v>5</v>
      </c>
      <c r="F19" s="14">
        <f t="shared" si="45"/>
        <v>5</v>
      </c>
      <c r="G19" s="14">
        <f t="shared" si="45"/>
        <v>5</v>
      </c>
      <c r="H19" s="14">
        <f t="shared" si="45"/>
        <v>5</v>
      </c>
      <c r="I19" s="14">
        <f t="shared" si="45"/>
        <v>5</v>
      </c>
      <c r="J19" s="14">
        <f t="shared" si="45"/>
        <v>5</v>
      </c>
      <c r="K19" s="14">
        <f t="shared" si="45"/>
        <v>5</v>
      </c>
      <c r="L19" s="14">
        <f t="shared" si="45"/>
        <v>5</v>
      </c>
      <c r="M19" s="14">
        <f t="shared" si="45"/>
        <v>5</v>
      </c>
      <c r="N19" s="14">
        <f t="shared" si="45"/>
        <v>5</v>
      </c>
      <c r="O19" s="14">
        <f t="shared" si="45"/>
        <v>5</v>
      </c>
      <c r="P19" s="14">
        <f t="shared" si="45"/>
        <v>5</v>
      </c>
      <c r="Q19" s="14">
        <f t="shared" si="45"/>
        <v>5</v>
      </c>
      <c r="R19" s="14">
        <f t="shared" si="45"/>
        <v>5</v>
      </c>
      <c r="S19" s="14">
        <f t="shared" si="45"/>
        <v>5</v>
      </c>
      <c r="T19" s="14">
        <f t="shared" si="46"/>
        <v>5</v>
      </c>
      <c r="U19" s="14">
        <v>3</v>
      </c>
      <c r="V19" s="14">
        <f t="shared" si="46"/>
        <v>3</v>
      </c>
      <c r="W19" s="14">
        <f t="shared" si="46"/>
        <v>3</v>
      </c>
      <c r="X19" s="14">
        <v>0</v>
      </c>
      <c r="Y19" s="14">
        <f t="shared" si="46"/>
        <v>0</v>
      </c>
    </row>
    <row r="20" spans="1:25">
      <c r="A20" s="28" t="s">
        <v>59</v>
      </c>
      <c r="B20" s="29"/>
      <c r="C20" s="30" t="s">
        <v>0</v>
      </c>
      <c r="D20" s="30" t="s">
        <v>0</v>
      </c>
      <c r="E20" s="30" t="s">
        <v>0</v>
      </c>
      <c r="F20" s="30" t="s">
        <v>0</v>
      </c>
      <c r="G20" s="30" t="s">
        <v>0</v>
      </c>
      <c r="H20" s="30" t="s">
        <v>0</v>
      </c>
      <c r="I20" s="30" t="s">
        <v>0</v>
      </c>
      <c r="J20" s="30" t="s">
        <v>0</v>
      </c>
      <c r="K20" s="30" t="s">
        <v>0</v>
      </c>
      <c r="L20" s="30" t="s">
        <v>0</v>
      </c>
      <c r="M20" s="30" t="s">
        <v>0</v>
      </c>
      <c r="N20" s="30" t="s">
        <v>0</v>
      </c>
      <c r="O20" s="30" t="s">
        <v>0</v>
      </c>
      <c r="P20" s="30" t="s">
        <v>0</v>
      </c>
      <c r="Q20" s="30" t="s">
        <v>0</v>
      </c>
      <c r="R20" s="30" t="s">
        <v>0</v>
      </c>
      <c r="S20" s="30" t="s">
        <v>0</v>
      </c>
      <c r="T20" s="30" t="s">
        <v>0</v>
      </c>
      <c r="U20" s="30" t="s">
        <v>0</v>
      </c>
      <c r="V20" s="30" t="s">
        <v>0</v>
      </c>
      <c r="W20" s="30" t="s">
        <v>0</v>
      </c>
      <c r="X20" s="30" t="s">
        <v>0</v>
      </c>
      <c r="Y20" s="30" t="s">
        <v>0</v>
      </c>
    </row>
    <row r="21" spans="1:25">
      <c r="A21" s="9" t="s">
        <v>55</v>
      </c>
      <c r="B21" s="3"/>
      <c r="C21" s="14">
        <v>5</v>
      </c>
      <c r="D21" s="14">
        <f t="shared" ref="D21:S22" si="47">C21</f>
        <v>5</v>
      </c>
      <c r="E21" s="14">
        <f t="shared" si="47"/>
        <v>5</v>
      </c>
      <c r="F21" s="14">
        <f t="shared" si="47"/>
        <v>5</v>
      </c>
      <c r="G21" s="14">
        <f t="shared" si="47"/>
        <v>5</v>
      </c>
      <c r="H21" s="14">
        <f t="shared" si="47"/>
        <v>5</v>
      </c>
      <c r="I21" s="14">
        <f t="shared" si="47"/>
        <v>5</v>
      </c>
      <c r="J21" s="14">
        <f t="shared" si="47"/>
        <v>5</v>
      </c>
      <c r="K21" s="14">
        <f t="shared" si="47"/>
        <v>5</v>
      </c>
      <c r="L21" s="14">
        <f t="shared" si="47"/>
        <v>5</v>
      </c>
      <c r="M21" s="14">
        <f t="shared" si="47"/>
        <v>5</v>
      </c>
      <c r="N21" s="14">
        <f t="shared" si="47"/>
        <v>5</v>
      </c>
      <c r="O21" s="14">
        <f t="shared" si="47"/>
        <v>5</v>
      </c>
      <c r="P21" s="14">
        <f t="shared" si="47"/>
        <v>5</v>
      </c>
      <c r="Q21" s="14">
        <f t="shared" si="47"/>
        <v>5</v>
      </c>
      <c r="R21" s="14">
        <f t="shared" si="47"/>
        <v>5</v>
      </c>
      <c r="S21" s="14">
        <f t="shared" si="47"/>
        <v>5</v>
      </c>
      <c r="T21" s="14">
        <v>3</v>
      </c>
      <c r="U21" s="14">
        <f t="shared" ref="T21:Y22" si="48">T21</f>
        <v>3</v>
      </c>
      <c r="V21" s="14">
        <v>2</v>
      </c>
      <c r="W21" s="14">
        <f t="shared" si="48"/>
        <v>2</v>
      </c>
      <c r="X21" s="14">
        <v>0</v>
      </c>
      <c r="Y21" s="14">
        <f t="shared" si="48"/>
        <v>0</v>
      </c>
    </row>
    <row r="22" spans="1:25">
      <c r="A22" s="9" t="s">
        <v>67</v>
      </c>
      <c r="B22" s="3"/>
      <c r="C22" s="14">
        <v>1</v>
      </c>
      <c r="D22" s="14">
        <f t="shared" si="47"/>
        <v>1</v>
      </c>
      <c r="E22" s="14">
        <f t="shared" si="47"/>
        <v>1</v>
      </c>
      <c r="F22" s="14">
        <f t="shared" si="47"/>
        <v>1</v>
      </c>
      <c r="G22" s="14">
        <v>0</v>
      </c>
      <c r="H22" s="14">
        <f t="shared" si="47"/>
        <v>0</v>
      </c>
      <c r="I22" s="14">
        <f t="shared" si="47"/>
        <v>0</v>
      </c>
      <c r="J22" s="14">
        <f t="shared" si="47"/>
        <v>0</v>
      </c>
      <c r="K22" s="14">
        <f t="shared" ref="K22" si="49">J22</f>
        <v>0</v>
      </c>
      <c r="L22" s="14">
        <f t="shared" ref="L22" si="50">K22</f>
        <v>0</v>
      </c>
      <c r="M22" s="14">
        <f t="shared" ref="M22" si="51">L22</f>
        <v>0</v>
      </c>
      <c r="N22" s="14">
        <f t="shared" ref="N22" si="52">M22</f>
        <v>0</v>
      </c>
      <c r="O22" s="14">
        <f t="shared" ref="O22" si="53">N22</f>
        <v>0</v>
      </c>
      <c r="P22" s="14">
        <f t="shared" ref="P22" si="54">O22</f>
        <v>0</v>
      </c>
      <c r="Q22" s="14">
        <f t="shared" ref="Q22" si="55">P22</f>
        <v>0</v>
      </c>
      <c r="R22" s="14">
        <f t="shared" ref="R22" si="56">Q22</f>
        <v>0</v>
      </c>
      <c r="S22" s="14">
        <f t="shared" ref="S22" si="57">R22</f>
        <v>0</v>
      </c>
      <c r="T22" s="14">
        <f t="shared" si="48"/>
        <v>0</v>
      </c>
      <c r="U22" s="14">
        <f t="shared" si="48"/>
        <v>0</v>
      </c>
      <c r="V22" s="14">
        <f t="shared" si="48"/>
        <v>0</v>
      </c>
      <c r="W22" s="14">
        <f t="shared" si="48"/>
        <v>0</v>
      </c>
      <c r="X22" s="14">
        <f t="shared" si="48"/>
        <v>0</v>
      </c>
      <c r="Y22" s="14">
        <f t="shared" si="48"/>
        <v>0</v>
      </c>
    </row>
    <row r="23" spans="1: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</row>
  </sheetData>
  <mergeCells count="3">
    <mergeCell ref="B4:R4"/>
    <mergeCell ref="B5:R5"/>
    <mergeCell ref="A2:S2"/>
  </mergeCells>
  <phoneticPr fontId="0" type="noConversion"/>
  <pageMargins left="0.75" right="0.75" top="1" bottom="1" header="0.5" footer="0.5"/>
  <pageSetup paperSize="9" scale="72" orientation="landscape"/>
  <headerFooter alignWithMargins="0"/>
  <drawing r:id="rId1"/>
  <legacyDrawing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1 - BACKLOG</vt:lpstr>
      <vt:lpstr>SPRINT 2 - BACKLOG</vt:lpstr>
      <vt:lpstr>SPRINT 3 - 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Matthew</dc:creator>
  <cp:lastModifiedBy>Andra Veraart</cp:lastModifiedBy>
  <cp:lastPrinted>2012-01-27T10:56:51Z</cp:lastPrinted>
  <dcterms:created xsi:type="dcterms:W3CDTF">2006-07-26T01:02:05Z</dcterms:created>
  <dcterms:modified xsi:type="dcterms:W3CDTF">2012-01-27T11:06:27Z</dcterms:modified>
</cp:coreProperties>
</file>