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autoCompressPictures="0"/>
  <bookViews>
    <workbookView xWindow="0" yWindow="0" windowWidth="24240" windowHeight="13740" firstSheet="1" activeTab="3"/>
  </bookViews>
  <sheets>
    <sheet name="PRODUCT BACKLOG" sheetId="1" r:id="rId1"/>
    <sheet name="RISICO LOG" sheetId="2" r:id="rId2"/>
    <sheet name="SPRINT REVIEW | RETROSPECTIVES" sheetId="7" r:id="rId3"/>
    <sheet name="SPRINT 1 - BACKLOG" sheetId="4" r:id="rId4"/>
    <sheet name="SPRINT 2 - BACKLOG" sheetId="10" r:id="rId5"/>
    <sheet name="SPRINT 3 - BACKLOG" sheetId="11" r:id="rId6"/>
  </sheets>
  <definedNames>
    <definedName name="_xlnm._FilterDatabase" localSheetId="0" hidden="1">'PRODUCT BACKLOG'!$A$4:$L$37</definedName>
    <definedName name="Team_Members">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21" i="11" l="1"/>
  <c r="U21" i="11"/>
  <c r="V21" i="11"/>
  <c r="W21" i="11"/>
  <c r="X21" i="11"/>
  <c r="Y21" i="11"/>
  <c r="L21" i="11"/>
  <c r="M21" i="11"/>
  <c r="N21" i="11"/>
  <c r="O21" i="11"/>
  <c r="P21" i="11"/>
  <c r="Q21" i="11"/>
  <c r="D21" i="11"/>
  <c r="E21" i="11"/>
  <c r="F21" i="11"/>
  <c r="G21" i="11"/>
  <c r="H21" i="11"/>
  <c r="I21" i="11"/>
  <c r="J21" i="11"/>
  <c r="D20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X20" i="11"/>
  <c r="Y20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V18" i="11"/>
  <c r="W18" i="11"/>
  <c r="X18" i="11"/>
  <c r="Y18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W17" i="11"/>
  <c r="X17" i="11"/>
  <c r="Y17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V14" i="11"/>
  <c r="W14" i="11"/>
  <c r="X14" i="11"/>
  <c r="Y14" i="11"/>
  <c r="D14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W12" i="11"/>
  <c r="X12" i="11"/>
  <c r="Y12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X11" i="11"/>
  <c r="Y11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C8" i="11"/>
  <c r="Y7" i="11"/>
  <c r="X7" i="11"/>
  <c r="W7" i="11"/>
  <c r="V7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D1" i="11"/>
  <c r="C1" i="11"/>
  <c r="E1" i="11"/>
  <c r="F1" i="11"/>
  <c r="G1" i="11"/>
  <c r="H1" i="11"/>
  <c r="I1" i="11"/>
  <c r="J1" i="11"/>
  <c r="K1" i="11"/>
  <c r="L1" i="11"/>
  <c r="M1" i="11"/>
  <c r="N1" i="11"/>
  <c r="O1" i="11"/>
  <c r="P1" i="11"/>
  <c r="Q1" i="11"/>
  <c r="R1" i="11"/>
  <c r="S1" i="11"/>
  <c r="T1" i="11"/>
  <c r="U1" i="11"/>
  <c r="V1" i="11"/>
  <c r="W1" i="11"/>
  <c r="X1" i="11"/>
  <c r="Y1" i="11"/>
  <c r="D14" i="10"/>
  <c r="D16" i="10"/>
  <c r="D17" i="10"/>
  <c r="D18" i="10"/>
  <c r="D20" i="10"/>
  <c r="D22" i="10"/>
  <c r="D7" i="10"/>
  <c r="C1" i="10"/>
  <c r="D1" i="10"/>
  <c r="E1" i="10"/>
  <c r="F1" i="10"/>
  <c r="G1" i="10"/>
  <c r="H1" i="10"/>
  <c r="I1" i="10"/>
  <c r="J1" i="10"/>
  <c r="K1" i="10"/>
  <c r="L1" i="10"/>
  <c r="M1" i="10"/>
  <c r="N1" i="10"/>
  <c r="O1" i="10"/>
  <c r="P1" i="10"/>
  <c r="Q1" i="10"/>
  <c r="R1" i="10"/>
  <c r="S1" i="10"/>
  <c r="T1" i="10"/>
  <c r="U1" i="10"/>
  <c r="V1" i="10"/>
  <c r="W1" i="10"/>
  <c r="X1" i="10"/>
  <c r="Y1" i="10"/>
  <c r="T22" i="10"/>
  <c r="U22" i="10"/>
  <c r="V22" i="10"/>
  <c r="W22" i="10"/>
  <c r="X22" i="10"/>
  <c r="Y22" i="10"/>
  <c r="L22" i="10"/>
  <c r="M22" i="10"/>
  <c r="N22" i="10"/>
  <c r="O22" i="10"/>
  <c r="P22" i="10"/>
  <c r="Q22" i="10"/>
  <c r="E22" i="10"/>
  <c r="F22" i="10"/>
  <c r="G22" i="10"/>
  <c r="H22" i="10"/>
  <c r="I22" i="10"/>
  <c r="J22" i="10"/>
  <c r="E20" i="10"/>
  <c r="F20" i="10"/>
  <c r="G20" i="10"/>
  <c r="H20" i="10"/>
  <c r="I20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V18" i="10"/>
  <c r="W18" i="10"/>
  <c r="X18" i="10"/>
  <c r="Y18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C8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P1" i="4"/>
  <c r="Q1" i="4"/>
  <c r="R1" i="4"/>
  <c r="S1" i="4"/>
  <c r="T1" i="4"/>
  <c r="U1" i="4"/>
  <c r="V1" i="4"/>
  <c r="W1" i="4"/>
  <c r="X1" i="4"/>
  <c r="Y1" i="4"/>
  <c r="C1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F21" i="4"/>
  <c r="G21" i="4"/>
  <c r="H21" i="4"/>
  <c r="I21" i="4"/>
  <c r="J21" i="4"/>
  <c r="L21" i="4"/>
  <c r="M21" i="4"/>
  <c r="N21" i="4"/>
  <c r="O21" i="4"/>
  <c r="P21" i="4"/>
  <c r="Q21" i="4"/>
  <c r="T21" i="4"/>
  <c r="U21" i="4"/>
  <c r="V21" i="4"/>
  <c r="W21" i="4"/>
  <c r="X21" i="4"/>
  <c r="Y2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E16" i="4"/>
  <c r="E17" i="4"/>
  <c r="E18" i="4"/>
  <c r="E20" i="4"/>
  <c r="E21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D7" i="4"/>
  <c r="C8" i="4"/>
  <c r="D21" i="4"/>
  <c r="L6" i="1"/>
  <c r="D16" i="4"/>
  <c r="D17" i="4"/>
  <c r="D18" i="4"/>
  <c r="D20" i="4"/>
  <c r="D14" i="4"/>
  <c r="J26" i="1"/>
  <c r="J27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5" i="1"/>
  <c r="O24" i="1"/>
  <c r="R6" i="1"/>
  <c r="P24" i="1"/>
  <c r="S6" i="1"/>
  <c r="Q24" i="1"/>
  <c r="T6" i="1"/>
  <c r="Y6" i="1"/>
  <c r="R7" i="1"/>
  <c r="S7" i="1"/>
  <c r="T7" i="1"/>
  <c r="Y7" i="1"/>
  <c r="R8" i="1"/>
  <c r="S8" i="1"/>
  <c r="T8" i="1"/>
  <c r="Y8" i="1"/>
  <c r="R9" i="1"/>
  <c r="S9" i="1"/>
  <c r="T9" i="1"/>
  <c r="Y9" i="1"/>
  <c r="R10" i="1"/>
  <c r="S10" i="1"/>
  <c r="T10" i="1"/>
  <c r="Y10" i="1"/>
  <c r="R11" i="1"/>
  <c r="S11" i="1"/>
  <c r="T11" i="1"/>
  <c r="Y11" i="1"/>
  <c r="R12" i="1"/>
  <c r="S12" i="1"/>
  <c r="T12" i="1"/>
  <c r="Y12" i="1"/>
  <c r="R13" i="1"/>
  <c r="S13" i="1"/>
  <c r="T13" i="1"/>
  <c r="Y13" i="1"/>
  <c r="R14" i="1"/>
  <c r="S14" i="1"/>
  <c r="T14" i="1"/>
  <c r="Y14" i="1"/>
  <c r="R15" i="1"/>
  <c r="S15" i="1"/>
  <c r="T15" i="1"/>
  <c r="Y15" i="1"/>
  <c r="R16" i="1"/>
  <c r="S16" i="1"/>
  <c r="T16" i="1"/>
  <c r="Y16" i="1"/>
  <c r="R17" i="1"/>
  <c r="S17" i="1"/>
  <c r="T17" i="1"/>
  <c r="Y17" i="1"/>
  <c r="R18" i="1"/>
  <c r="S18" i="1"/>
  <c r="T18" i="1"/>
  <c r="Y18" i="1"/>
  <c r="R19" i="1"/>
  <c r="S19" i="1"/>
  <c r="T19" i="1"/>
  <c r="Y19" i="1"/>
  <c r="R20" i="1"/>
  <c r="S20" i="1"/>
  <c r="T20" i="1"/>
  <c r="Y20" i="1"/>
  <c r="R21" i="1"/>
  <c r="S21" i="1"/>
  <c r="T21" i="1"/>
  <c r="Y21" i="1"/>
  <c r="R22" i="1"/>
  <c r="S22" i="1"/>
  <c r="T22" i="1"/>
  <c r="Y22" i="1"/>
  <c r="R23" i="1"/>
  <c r="S23" i="1"/>
  <c r="T23" i="1"/>
  <c r="Y23" i="1"/>
  <c r="R5" i="1"/>
  <c r="S5" i="1"/>
  <c r="T5" i="1"/>
  <c r="Y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5" i="1"/>
  <c r="Q25" i="1"/>
  <c r="P25" i="1"/>
  <c r="O25" i="1"/>
  <c r="J5" i="1"/>
  <c r="J40" i="1"/>
  <c r="K8" i="1"/>
  <c r="K9" i="1"/>
  <c r="K14" i="1"/>
  <c r="K10" i="1"/>
  <c r="K7" i="1"/>
  <c r="K12" i="1"/>
  <c r="K13" i="1"/>
  <c r="K15" i="1"/>
  <c r="K11" i="1"/>
  <c r="K16" i="1"/>
  <c r="K19" i="1"/>
  <c r="K20" i="1"/>
  <c r="K17" i="1"/>
  <c r="K22" i="1"/>
  <c r="K23" i="1"/>
  <c r="K24" i="1"/>
  <c r="K18" i="1"/>
  <c r="K21" i="1"/>
  <c r="K6" i="1"/>
  <c r="H8" i="1"/>
  <c r="H24" i="1"/>
  <c r="H13" i="1"/>
  <c r="H21" i="1"/>
  <c r="H12" i="1"/>
  <c r="H16" i="1"/>
  <c r="H22" i="1"/>
  <c r="H18" i="1"/>
  <c r="H9" i="1"/>
  <c r="H14" i="1"/>
  <c r="H15" i="1"/>
  <c r="H19" i="1"/>
  <c r="H20" i="1"/>
  <c r="H11" i="1"/>
  <c r="H17" i="1"/>
  <c r="H23" i="1"/>
  <c r="H10" i="1"/>
  <c r="H7" i="1"/>
  <c r="H6" i="1"/>
  <c r="H5" i="1"/>
  <c r="H40" i="1"/>
  <c r="I8" i="1"/>
  <c r="I9" i="1"/>
  <c r="I14" i="1"/>
  <c r="I10" i="1"/>
  <c r="I7" i="1"/>
  <c r="I12" i="1"/>
  <c r="I13" i="1"/>
  <c r="I15" i="1"/>
  <c r="I11" i="1"/>
  <c r="I16" i="1"/>
  <c r="I19" i="1"/>
  <c r="I20" i="1"/>
  <c r="I17" i="1"/>
  <c r="I22" i="1"/>
  <c r="I23" i="1"/>
  <c r="I24" i="1"/>
  <c r="I18" i="1"/>
  <c r="I21" i="1"/>
  <c r="I6" i="1"/>
  <c r="L24" i="1"/>
  <c r="L13" i="1"/>
  <c r="F5" i="1"/>
  <c r="G5" i="1"/>
  <c r="L21" i="1"/>
  <c r="L12" i="1"/>
  <c r="L16" i="1"/>
  <c r="L8" i="1"/>
  <c r="L22" i="1"/>
  <c r="L18" i="1"/>
  <c r="L9" i="1"/>
  <c r="L14" i="1"/>
  <c r="L15" i="1"/>
  <c r="L19" i="1"/>
  <c r="L20" i="1"/>
  <c r="L11" i="1"/>
  <c r="L17" i="1"/>
  <c r="L23" i="1"/>
  <c r="L10" i="1"/>
  <c r="L7" i="1"/>
  <c r="K5" i="1"/>
  <c r="D1" i="4"/>
  <c r="I5" i="1"/>
  <c r="E1" i="4"/>
  <c r="F1" i="4"/>
  <c r="G1" i="4"/>
  <c r="H1" i="4"/>
  <c r="I1" i="4"/>
  <c r="J1" i="4"/>
  <c r="K1" i="4"/>
  <c r="L1" i="4"/>
  <c r="M1" i="4"/>
  <c r="N1" i="4"/>
  <c r="O1" i="4"/>
</calcChain>
</file>

<file path=xl/comments1.xml><?xml version="1.0" encoding="utf-8"?>
<comments xmlns="http://schemas.openxmlformats.org/spreadsheetml/2006/main">
  <authors>
    <author>gms</author>
  </authors>
  <commentList>
    <comment ref="D10" authorId="0">
      <text>
        <r>
          <rPr>
            <b/>
            <sz val="8"/>
            <color indexed="81"/>
            <rFont val="Tahoma"/>
          </rPr>
          <t>gms:</t>
        </r>
        <r>
          <rPr>
            <sz val="8"/>
            <color indexed="81"/>
            <rFont val="Tahoma"/>
          </rPr>
          <t xml:space="preserve">
This displays the number of hours remaining. Adjust this each day to reflect how long you think there is still left. When a task is completed then set all other days to 0</t>
        </r>
      </text>
    </comment>
  </commentList>
</comments>
</file>

<file path=xl/comments2.xml><?xml version="1.0" encoding="utf-8"?>
<comments xmlns="http://schemas.openxmlformats.org/spreadsheetml/2006/main">
  <authors>
    <author>gms</author>
  </authors>
  <commentList>
    <comment ref="D10" authorId="0">
      <text>
        <r>
          <rPr>
            <b/>
            <sz val="8"/>
            <color indexed="81"/>
            <rFont val="Tahoma"/>
          </rPr>
          <t>gms:</t>
        </r>
        <r>
          <rPr>
            <sz val="8"/>
            <color indexed="81"/>
            <rFont val="Tahoma"/>
          </rPr>
          <t xml:space="preserve">
This displays the number of hours remaining. Adjust this each day to reflect how long you think there is still left. When a task is completed then set all other days to 0</t>
        </r>
      </text>
    </comment>
  </commentList>
</comments>
</file>

<file path=xl/comments3.xml><?xml version="1.0" encoding="utf-8"?>
<comments xmlns="http://schemas.openxmlformats.org/spreadsheetml/2006/main">
  <authors>
    <author>gms</author>
  </authors>
  <commentList>
    <comment ref="D10" authorId="0">
      <text>
        <r>
          <rPr>
            <b/>
            <sz val="8"/>
            <color indexed="81"/>
            <rFont val="Tahoma"/>
          </rPr>
          <t>gms:</t>
        </r>
        <r>
          <rPr>
            <sz val="8"/>
            <color indexed="81"/>
            <rFont val="Tahoma"/>
          </rPr>
          <t xml:space="preserve">
This displays the number of hours remaining. Adjust this each day to reflect how long you think there is still left. When a task is completed then set all other days to 0</t>
        </r>
      </text>
    </comment>
  </commentList>
</comments>
</file>

<file path=xl/sharedStrings.xml><?xml version="1.0" encoding="utf-8"?>
<sst xmlns="http://schemas.openxmlformats.org/spreadsheetml/2006/main" count="417" uniqueCount="73">
  <si>
    <t xml:space="preserve"> </t>
  </si>
  <si>
    <t>PRODUCT BACKLOG</t>
  </si>
  <si>
    <t>STORY / FEATURE / REQUEST</t>
  </si>
  <si>
    <t>TYPE</t>
  </si>
  <si>
    <t>Feature</t>
  </si>
  <si>
    <t>SPRINT 1</t>
  </si>
  <si>
    <t>ID</t>
  </si>
  <si>
    <t>Request response time from vendor X will slow down teams momentum</t>
  </si>
  <si>
    <t>Technical knowledge of hibernate is lacking</t>
  </si>
  <si>
    <t>3 day hibernate course was held prior to initiation</t>
  </si>
  <si>
    <t>SPRINT 2</t>
  </si>
  <si>
    <t>SPRINT 3</t>
  </si>
  <si>
    <t xml:space="preserve">GUIDELINES:
What should we as a team start doing?
What should we as a team stop doing?
What should we as a team keep doing?
Did we achieve the sprint goal?
</t>
  </si>
  <si>
    <t>SPRINT</t>
  </si>
  <si>
    <t>In de eerste sprint wordt gewerkt aan het opzetten van de website</t>
  </si>
  <si>
    <t>DOEL</t>
  </si>
  <si>
    <t>Uren werk nog te doen ---&gt;</t>
  </si>
  <si>
    <t>WIE?</t>
  </si>
  <si>
    <t>ITEM OMSCHRIJVING</t>
  </si>
  <si>
    <t>RISICO OMSCHRIJVING</t>
  </si>
  <si>
    <t>Notities</t>
  </si>
  <si>
    <t>Noodzaak</t>
  </si>
  <si>
    <t>Kritiek</t>
  </si>
  <si>
    <t>Groot</t>
  </si>
  <si>
    <t>CATEGORIE</t>
  </si>
  <si>
    <t>Relatieve opbrengst</t>
  </si>
  <si>
    <t>Totale waarde</t>
  </si>
  <si>
    <t>Waarde %</t>
  </si>
  <si>
    <t>Uren schatting</t>
  </si>
  <si>
    <t>Uren %</t>
  </si>
  <si>
    <t>Prioriteit</t>
  </si>
  <si>
    <t>TOTALEN</t>
  </si>
  <si>
    <t>Relatieve boete</t>
  </si>
  <si>
    <t>In de eerste sprint wordt gewerkt aan het mogelijk maken van het genereren van een palet.
Dit palet wordt gegenereerd a.d.h.v. een foto, die nog genomen moet worden.</t>
  </si>
  <si>
    <t>Als administratie wil ik uitnodigingen versturen naar voogden</t>
  </si>
  <si>
    <t>Als voogd wil ik voorkeur aangeven voor post of e-mail</t>
  </si>
  <si>
    <t>Als voogd wil ik inschrijvingen kunnen aanpassen (zolang inschrijving open is)</t>
  </si>
  <si>
    <t>Als administratie wil ik, aan de hand van inschrijvingen, een planning maken</t>
  </si>
  <si>
    <t>Als administratie wil ik kunnen zoeken naar voogden en/of leerlingen</t>
  </si>
  <si>
    <t>Als adminstratie wil ik voogden de afspraken toe kunnen sturen</t>
  </si>
  <si>
    <t>Als administratie wil ik docenten het ouderavond-reeksen-rooster toe kunnen sturen</t>
  </si>
  <si>
    <t>Als voogd wil ik de geplande afspraken uit kunnen printen</t>
  </si>
  <si>
    <t>Als voogd wil ik de geplande afspraken als PDF kunnen downloaden</t>
  </si>
  <si>
    <t>Als voogd wil ik een afspraak kunnen verplaatsen</t>
  </si>
  <si>
    <t>Als voogd wil ik een afspraak kunnen afzeggen</t>
  </si>
  <si>
    <t>Als docent wil ik een ouderavond-reeks-rooster uit kunnen printen</t>
  </si>
  <si>
    <t>Als docent wil ik een ouderavond-reeks-rooster als PDF kunnen downloaden</t>
  </si>
  <si>
    <t>Als administratie wil ik middels cvs-bestanden data over voogden, leerlingen, docenten en vakken kunnen importeren</t>
  </si>
  <si>
    <t>Als gebruiker wil ik het lettertype van de interface kunnen aanpassen</t>
  </si>
  <si>
    <t>Als administratie wil ik, na de planning, handmatig gesprekken kunnen beheren</t>
  </si>
  <si>
    <t>Als administratie wil ik ouderavond-reeksen beheren: eenvoudig</t>
  </si>
  <si>
    <t>Als administratie wil ik ouderavond-reeksen beheren: uitgebreid</t>
  </si>
  <si>
    <t>Als voogd wil ik (per schoolgaand kind) inschrijven op een ouderavond-reeks</t>
  </si>
  <si>
    <t>Andra</t>
  </si>
  <si>
    <t>Maarten</t>
  </si>
  <si>
    <t>Tom</t>
  </si>
  <si>
    <t>gemiddeld</t>
  </si>
  <si>
    <t>deviatie</t>
  </si>
  <si>
    <t>naar 100</t>
  </si>
  <si>
    <t>ouderavond-reeksen toevoegen</t>
  </si>
  <si>
    <t>ouderavond-reeksen bewerken (status e.d.)</t>
  </si>
  <si>
    <t>tekengrootte aanpassen</t>
  </si>
  <si>
    <t>inplannen op voorkeur</t>
  </si>
  <si>
    <t>planning aanpassen door onmogelijkheden te elimineren</t>
  </si>
  <si>
    <t>afspraken duidelijk weergeven voor in een e-mail of brief</t>
  </si>
  <si>
    <t>planning optimaliseren?</t>
  </si>
  <si>
    <t>ouderavond-reeksen verwijderen</t>
  </si>
  <si>
    <t>e-mail verzenden</t>
  </si>
  <si>
    <t>Als adminstratie wil ik docenten de afspraken toe kunnen sturen</t>
  </si>
  <si>
    <t>mogelijk maken om zelf een of meerdere e-mail adres(sen) in te voeren</t>
  </si>
  <si>
    <t>een e-mail sturen met een zelf ingevoerde titel en tekst</t>
  </si>
  <si>
    <t>testdata aanpassen zodat er geen fysieke onmogelijkheden meer zijn</t>
  </si>
  <si>
    <t>mogelijk maken om een uitnodiging naar alle voogden te sturen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</si>
</sst>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413]d/mmm;@"/>
  </numFmts>
  <fonts count="27" x14ac:knownFonts="1">
    <font>
      <sz val="10"/>
      <name val="Arial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indexed="9"/>
      <name val="Arial"/>
      <family val="2"/>
    </font>
    <font>
      <sz val="9"/>
      <color indexed="63"/>
      <name val="Arial"/>
      <family val="2"/>
    </font>
    <font>
      <b/>
      <sz val="9"/>
      <color indexed="9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8"/>
      <name val="Arial"/>
      <family val="2"/>
    </font>
    <font>
      <sz val="8"/>
      <color indexed="63"/>
      <name val="Arial"/>
      <family val="2"/>
    </font>
    <font>
      <sz val="8"/>
      <name val="Arial"/>
      <family val="2"/>
    </font>
    <font>
      <strike/>
      <sz val="10"/>
      <name val="Arial"/>
      <family val="2"/>
    </font>
    <font>
      <u/>
      <sz val="8"/>
      <color indexed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u/>
      <sz val="8"/>
      <color indexed="63"/>
      <name val="Arial"/>
      <family val="2"/>
    </font>
    <font>
      <sz val="8"/>
      <color indexed="9"/>
      <name val="Arial"/>
      <family val="2"/>
    </font>
    <font>
      <sz val="10"/>
      <color indexed="9"/>
      <name val="Arial"/>
    </font>
    <font>
      <b/>
      <sz val="20"/>
      <color indexed="9"/>
      <name val="Arial"/>
      <family val="2"/>
    </font>
    <font>
      <b/>
      <sz val="8"/>
      <color indexed="9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13" fillId="0" borderId="0" xfId="0" applyFont="1"/>
    <xf numFmtId="0" fontId="0" fillId="0" borderId="0" xfId="0" applyAlignment="1">
      <alignment vertical="center"/>
    </xf>
    <xf numFmtId="0" fontId="0" fillId="0" borderId="0" xfId="0" applyProtection="1">
      <protection hidden="1"/>
    </xf>
    <xf numFmtId="0" fontId="5" fillId="2" borderId="0" xfId="0" applyFont="1" applyFill="1"/>
    <xf numFmtId="0" fontId="14" fillId="0" borderId="0" xfId="0" applyFont="1"/>
    <xf numFmtId="0" fontId="0" fillId="2" borderId="0" xfId="0" applyFill="1"/>
    <xf numFmtId="0" fontId="12" fillId="2" borderId="1" xfId="0" applyFont="1" applyFill="1" applyBorder="1" applyAlignment="1">
      <alignment horizontal="center"/>
    </xf>
    <xf numFmtId="0" fontId="13" fillId="2" borderId="0" xfId="0" applyFont="1" applyFill="1" applyAlignment="1">
      <alignment horizontal="left" vertical="top" wrapText="1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 textRotation="60"/>
    </xf>
    <xf numFmtId="0" fontId="20" fillId="2" borderId="0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22" fillId="0" borderId="0" xfId="0" applyFont="1"/>
    <xf numFmtId="0" fontId="17" fillId="0" borderId="1" xfId="0" applyFont="1" applyBorder="1" applyAlignment="1">
      <alignment vertical="top" wrapText="1"/>
    </xf>
    <xf numFmtId="0" fontId="2" fillId="3" borderId="0" xfId="0" applyFont="1" applyFill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textRotation="90" wrapText="1"/>
    </xf>
    <xf numFmtId="0" fontId="1" fillId="3" borderId="1" xfId="0" applyFont="1" applyFill="1" applyBorder="1"/>
    <xf numFmtId="0" fontId="1" fillId="3" borderId="1" xfId="0" applyNumberFormat="1" applyFont="1" applyFill="1" applyBorder="1" applyAlignment="1">
      <alignment horizontal="center"/>
    </xf>
    <xf numFmtId="0" fontId="10" fillId="3" borderId="0" xfId="0" applyFont="1" applyFill="1"/>
    <xf numFmtId="0" fontId="0" fillId="3" borderId="0" xfId="0" applyFill="1"/>
    <xf numFmtId="0" fontId="24" fillId="4" borderId="0" xfId="0" applyFont="1" applyFill="1"/>
    <xf numFmtId="0" fontId="6" fillId="4" borderId="0" xfId="0" applyFont="1" applyFill="1"/>
    <xf numFmtId="0" fontId="21" fillId="4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vertical="center"/>
    </xf>
    <xf numFmtId="0" fontId="11" fillId="3" borderId="0" xfId="0" applyFont="1" applyFill="1"/>
    <xf numFmtId="0" fontId="8" fillId="3" borderId="0" xfId="0" applyFont="1" applyFill="1" applyBorder="1" applyAlignment="1">
      <alignment vertical="center"/>
    </xf>
    <xf numFmtId="0" fontId="4" fillId="3" borderId="0" xfId="0" applyFont="1" applyFill="1"/>
    <xf numFmtId="0" fontId="15" fillId="3" borderId="0" xfId="0" applyFont="1" applyFill="1" applyBorder="1" applyAlignment="1">
      <alignment horizontal="center" wrapText="1"/>
    </xf>
    <xf numFmtId="0" fontId="21" fillId="3" borderId="2" xfId="0" applyNumberFormat="1" applyFont="1" applyFill="1" applyBorder="1" applyAlignment="1" applyProtection="1">
      <protection hidden="1"/>
    </xf>
    <xf numFmtId="0" fontId="12" fillId="3" borderId="2" xfId="0" applyFont="1" applyFill="1" applyBorder="1" applyProtection="1">
      <protection locked="0"/>
    </xf>
    <xf numFmtId="0" fontId="6" fillId="3" borderId="0" xfId="0" applyFont="1" applyFill="1"/>
    <xf numFmtId="0" fontId="0" fillId="0" borderId="0" xfId="0" applyFill="1"/>
    <xf numFmtId="165" fontId="21" fillId="3" borderId="3" xfId="0" applyNumberFormat="1" applyFont="1" applyFill="1" applyBorder="1" applyAlignment="1">
      <alignment vertical="center" textRotation="60"/>
    </xf>
    <xf numFmtId="0" fontId="2" fillId="3" borderId="0" xfId="0" applyFont="1" applyFill="1" applyBorder="1" applyAlignment="1">
      <alignment textRotation="90" wrapText="1"/>
    </xf>
    <xf numFmtId="2" fontId="0" fillId="0" borderId="0" xfId="0" applyNumberFormat="1"/>
    <xf numFmtId="0" fontId="1" fillId="3" borderId="0" xfId="0" applyNumberFormat="1" applyFont="1" applyFill="1" applyBorder="1" applyAlignment="1">
      <alignment horizontal="center"/>
    </xf>
    <xf numFmtId="0" fontId="17" fillId="0" borderId="0" xfId="0" applyFont="1" applyBorder="1" applyAlignment="1">
      <alignment vertical="top" wrapText="1"/>
    </xf>
    <xf numFmtId="0" fontId="0" fillId="0" borderId="0" xfId="0" applyBorder="1"/>
    <xf numFmtId="16" fontId="21" fillId="3" borderId="3" xfId="0" applyNumberFormat="1" applyFont="1" applyFill="1" applyBorder="1" applyAlignment="1">
      <alignment vertical="center" textRotation="60"/>
    </xf>
    <xf numFmtId="0" fontId="23" fillId="4" borderId="4" xfId="0" applyFont="1" applyFill="1" applyBorder="1" applyAlignment="1"/>
    <xf numFmtId="0" fontId="2" fillId="4" borderId="5" xfId="0" applyFont="1" applyFill="1" applyBorder="1" applyAlignment="1"/>
    <xf numFmtId="0" fontId="2" fillId="4" borderId="6" xfId="0" applyFont="1" applyFill="1" applyBorder="1" applyAlignment="1"/>
    <xf numFmtId="0" fontId="16" fillId="2" borderId="3" xfId="0" applyFont="1" applyFill="1" applyBorder="1" applyAlignment="1">
      <alignment vertical="top" wrapText="1"/>
    </xf>
    <xf numFmtId="0" fontId="17" fillId="0" borderId="2" xfId="0" applyFont="1" applyBorder="1" applyAlignment="1">
      <alignment vertical="top"/>
    </xf>
    <xf numFmtId="0" fontId="17" fillId="0" borderId="7" xfId="0" applyFont="1" applyBorder="1" applyAlignment="1">
      <alignment vertical="top"/>
    </xf>
    <xf numFmtId="0" fontId="9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10" fillId="3" borderId="0" xfId="0" applyFont="1" applyFill="1" applyAlignment="1"/>
    <xf numFmtId="0" fontId="0" fillId="3" borderId="0" xfId="0" applyFill="1" applyAlignment="1"/>
  </cellXfs>
  <cellStyles count="15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Standaard" xfId="0" builtinId="0"/>
  </cellStyles>
  <dxfs count="0"/>
  <tableStyles count="0" defaultTableStyle="TableStyleMedium9" defaultPivotStyle="PivotStyleLight16"/>
  <colors>
    <mruColors>
      <color rgb="FF000099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 i="0" u="none" strike="noStrike" baseline="0">
                <a:solidFill>
                  <a:srgbClr val="333399"/>
                </a:solidFill>
                <a:latin typeface="Arial"/>
                <a:ea typeface="Arial"/>
                <a:cs typeface="Arial"/>
              </a:defRPr>
            </a:pPr>
            <a:r>
              <a:rPr lang="nl-NL"/>
              <a:t>SPRINT BURNDOWN CHART</a:t>
            </a:r>
          </a:p>
        </c:rich>
      </c:tx>
      <c:layout>
        <c:manualLayout>
          <c:xMode val="edge"/>
          <c:yMode val="edge"/>
          <c:x val="0.32214844572999801"/>
          <c:y val="3.5190615835777102E-2"/>
        </c:manualLayout>
      </c:layout>
      <c:overlay val="0"/>
      <c:spPr>
        <a:solidFill>
          <a:srgbClr val="FFFFFF"/>
        </a:solidFill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212561199142699"/>
          <c:y val="0.120234604105572"/>
          <c:w val="0.81655659377751399"/>
          <c:h val="0.73607038123167201"/>
        </c:manualLayout>
      </c:layout>
      <c:lineChart>
        <c:grouping val="standard"/>
        <c:varyColors val="0"/>
        <c:ser>
          <c:idx val="0"/>
          <c:order val="0"/>
          <c:tx>
            <c:v>Hours Effort Remaining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'SPRINT 1 - BACKLOG'!$D$6:$Y$6</c:f>
              <c:numCache>
                <c:formatCode>[$-413]d/mmm;@</c:formatCode>
                <c:ptCount val="22"/>
                <c:pt idx="0">
                  <c:v>40868</c:v>
                </c:pt>
                <c:pt idx="1">
                  <c:v>40869</c:v>
                </c:pt>
                <c:pt idx="2">
                  <c:v>40870</c:v>
                </c:pt>
                <c:pt idx="3">
                  <c:v>40871</c:v>
                </c:pt>
                <c:pt idx="4">
                  <c:v>40872</c:v>
                </c:pt>
                <c:pt idx="5">
                  <c:v>40873</c:v>
                </c:pt>
                <c:pt idx="6">
                  <c:v>40874</c:v>
                </c:pt>
                <c:pt idx="7">
                  <c:v>40875</c:v>
                </c:pt>
                <c:pt idx="8">
                  <c:v>40876</c:v>
                </c:pt>
                <c:pt idx="9">
                  <c:v>40877</c:v>
                </c:pt>
                <c:pt idx="10">
                  <c:v>40878</c:v>
                </c:pt>
                <c:pt idx="11">
                  <c:v>40879</c:v>
                </c:pt>
                <c:pt idx="12">
                  <c:v>40880</c:v>
                </c:pt>
                <c:pt idx="13">
                  <c:v>40881</c:v>
                </c:pt>
                <c:pt idx="14">
                  <c:v>40882</c:v>
                </c:pt>
                <c:pt idx="15">
                  <c:v>40883</c:v>
                </c:pt>
                <c:pt idx="16">
                  <c:v>40884</c:v>
                </c:pt>
                <c:pt idx="17">
                  <c:v>40885</c:v>
                </c:pt>
                <c:pt idx="18">
                  <c:v>40886</c:v>
                </c:pt>
                <c:pt idx="19">
                  <c:v>40887</c:v>
                </c:pt>
                <c:pt idx="20">
                  <c:v>40888</c:v>
                </c:pt>
                <c:pt idx="21">
                  <c:v>40889</c:v>
                </c:pt>
              </c:numCache>
            </c:numRef>
          </c:cat>
          <c:val>
            <c:numRef>
              <c:f>'SPRINT 1 - BACKLOG'!$D$7:$Y$7</c:f>
              <c:numCache>
                <c:formatCode>General</c:formatCode>
                <c:ptCount val="22"/>
                <c:pt idx="0">
                  <c:v>50</c:v>
                </c:pt>
                <c:pt idx="1">
                  <c:v>53</c:v>
                </c:pt>
                <c:pt idx="2">
                  <c:v>49</c:v>
                </c:pt>
                <c:pt idx="3">
                  <c:v>49</c:v>
                </c:pt>
                <c:pt idx="4">
                  <c:v>49</c:v>
                </c:pt>
                <c:pt idx="5">
                  <c:v>49</c:v>
                </c:pt>
                <c:pt idx="6">
                  <c:v>49</c:v>
                </c:pt>
                <c:pt idx="7">
                  <c:v>48</c:v>
                </c:pt>
                <c:pt idx="8">
                  <c:v>48</c:v>
                </c:pt>
                <c:pt idx="9">
                  <c:v>48</c:v>
                </c:pt>
                <c:pt idx="10">
                  <c:v>48</c:v>
                </c:pt>
                <c:pt idx="11">
                  <c:v>48</c:v>
                </c:pt>
                <c:pt idx="12">
                  <c:v>48</c:v>
                </c:pt>
                <c:pt idx="13">
                  <c:v>48</c:v>
                </c:pt>
                <c:pt idx="14">
                  <c:v>47</c:v>
                </c:pt>
                <c:pt idx="15">
                  <c:v>44</c:v>
                </c:pt>
                <c:pt idx="16">
                  <c:v>44</c:v>
                </c:pt>
                <c:pt idx="17">
                  <c:v>44</c:v>
                </c:pt>
                <c:pt idx="18">
                  <c:v>44</c:v>
                </c:pt>
                <c:pt idx="19">
                  <c:v>44</c:v>
                </c:pt>
                <c:pt idx="20">
                  <c:v>44</c:v>
                </c:pt>
                <c:pt idx="21">
                  <c:v>44</c:v>
                </c:pt>
              </c:numCache>
            </c:numRef>
          </c:val>
          <c:smooth val="0"/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'SPRINT 1 - BACKLOG'!$D$6:$Y$6</c:f>
              <c:numCache>
                <c:formatCode>[$-413]d/mmm;@</c:formatCode>
                <c:ptCount val="22"/>
                <c:pt idx="0">
                  <c:v>40868</c:v>
                </c:pt>
                <c:pt idx="1">
                  <c:v>40869</c:v>
                </c:pt>
                <c:pt idx="2">
                  <c:v>40870</c:v>
                </c:pt>
                <c:pt idx="3">
                  <c:v>40871</c:v>
                </c:pt>
                <c:pt idx="4">
                  <c:v>40872</c:v>
                </c:pt>
                <c:pt idx="5">
                  <c:v>40873</c:v>
                </c:pt>
                <c:pt idx="6">
                  <c:v>40874</c:v>
                </c:pt>
                <c:pt idx="7">
                  <c:v>40875</c:v>
                </c:pt>
                <c:pt idx="8">
                  <c:v>40876</c:v>
                </c:pt>
                <c:pt idx="9">
                  <c:v>40877</c:v>
                </c:pt>
                <c:pt idx="10">
                  <c:v>40878</c:v>
                </c:pt>
                <c:pt idx="11">
                  <c:v>40879</c:v>
                </c:pt>
                <c:pt idx="12">
                  <c:v>40880</c:v>
                </c:pt>
                <c:pt idx="13">
                  <c:v>40881</c:v>
                </c:pt>
                <c:pt idx="14">
                  <c:v>40882</c:v>
                </c:pt>
                <c:pt idx="15">
                  <c:v>40883</c:v>
                </c:pt>
                <c:pt idx="16">
                  <c:v>40884</c:v>
                </c:pt>
                <c:pt idx="17">
                  <c:v>40885</c:v>
                </c:pt>
                <c:pt idx="18">
                  <c:v>40886</c:v>
                </c:pt>
                <c:pt idx="19">
                  <c:v>40887</c:v>
                </c:pt>
                <c:pt idx="20">
                  <c:v>40888</c:v>
                </c:pt>
                <c:pt idx="21">
                  <c:v>40889</c:v>
                </c:pt>
              </c:numCache>
            </c:numRef>
          </c:cat>
          <c:val>
            <c:numRef>
              <c:f>'SPRINT 1 - BACKLOG'!$D$1:$Y$1</c:f>
              <c:numCache>
                <c:formatCode>General</c:formatCode>
                <c:ptCount val="22"/>
                <c:pt idx="0">
                  <c:v>50</c:v>
                </c:pt>
                <c:pt idx="1">
                  <c:v>47.727272727272727</c:v>
                </c:pt>
                <c:pt idx="2">
                  <c:v>45.454545454545453</c:v>
                </c:pt>
                <c:pt idx="3">
                  <c:v>43.18181818181818</c:v>
                </c:pt>
                <c:pt idx="4">
                  <c:v>40.909090909090907</c:v>
                </c:pt>
                <c:pt idx="5">
                  <c:v>38.636363636363633</c:v>
                </c:pt>
                <c:pt idx="6">
                  <c:v>36.36363636363636</c:v>
                </c:pt>
                <c:pt idx="7">
                  <c:v>34.090909090909086</c:v>
                </c:pt>
                <c:pt idx="8">
                  <c:v>31.818181818181813</c:v>
                </c:pt>
                <c:pt idx="9">
                  <c:v>29.54545454545454</c:v>
                </c:pt>
                <c:pt idx="10">
                  <c:v>27.272727272727266</c:v>
                </c:pt>
                <c:pt idx="11">
                  <c:v>24.999999999999993</c:v>
                </c:pt>
                <c:pt idx="12">
                  <c:v>22.72727272727272</c:v>
                </c:pt>
                <c:pt idx="13">
                  <c:v>20.454545454545446</c:v>
                </c:pt>
                <c:pt idx="14">
                  <c:v>18.181818181818173</c:v>
                </c:pt>
                <c:pt idx="15">
                  <c:v>15.909090909090899</c:v>
                </c:pt>
                <c:pt idx="16">
                  <c:v>13.636363636363626</c:v>
                </c:pt>
                <c:pt idx="17">
                  <c:v>11.363636363636353</c:v>
                </c:pt>
                <c:pt idx="18">
                  <c:v>9.0909090909090793</c:v>
                </c:pt>
                <c:pt idx="19">
                  <c:v>6.8181818181818059</c:v>
                </c:pt>
                <c:pt idx="20">
                  <c:v>4.5454545454545325</c:v>
                </c:pt>
                <c:pt idx="21">
                  <c:v>2.2727272727272596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213504"/>
        <c:axId val="44501824"/>
      </c:lineChart>
      <c:dateAx>
        <c:axId val="128213504"/>
        <c:scaling>
          <c:orientation val="minMax"/>
        </c:scaling>
        <c:delete val="0"/>
        <c:axPos val="b"/>
        <c:numFmt formatCode="[$-413]d/mmm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nl-NL"/>
          </a:p>
        </c:txPr>
        <c:crossAx val="44501824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44501824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nl-NL"/>
                  <a:t>Uren</a:t>
                </a:r>
              </a:p>
            </c:rich>
          </c:tx>
          <c:layout>
            <c:manualLayout>
              <c:xMode val="edge"/>
              <c:yMode val="edge"/>
              <c:x val="3.80313889335262E-2"/>
              <c:y val="0.4428152492668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nl-NL"/>
          </a:p>
        </c:txPr>
        <c:crossAx val="128213504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nl-NL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 i="0" u="none" strike="noStrike" baseline="0">
                <a:solidFill>
                  <a:srgbClr val="333399"/>
                </a:solidFill>
                <a:latin typeface="Arial"/>
                <a:ea typeface="Arial"/>
                <a:cs typeface="Arial"/>
              </a:defRPr>
            </a:pPr>
            <a:r>
              <a:rPr lang="nl-NL"/>
              <a:t>SPRINT BURNDOWN CHART</a:t>
            </a:r>
          </a:p>
        </c:rich>
      </c:tx>
      <c:layout>
        <c:manualLayout>
          <c:xMode val="edge"/>
          <c:yMode val="edge"/>
          <c:x val="0.32214835561662197"/>
          <c:y val="3.5190615835777102E-2"/>
        </c:manualLayout>
      </c:layout>
      <c:overlay val="0"/>
      <c:spPr>
        <a:solidFill>
          <a:srgbClr val="FFFFFF"/>
        </a:solidFill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212561199142699"/>
          <c:y val="0.120234604105572"/>
          <c:w val="0.81655659377751399"/>
          <c:h val="0.73607038123167201"/>
        </c:manualLayout>
      </c:layout>
      <c:lineChart>
        <c:grouping val="standard"/>
        <c:varyColors val="0"/>
        <c:ser>
          <c:idx val="0"/>
          <c:order val="0"/>
          <c:tx>
            <c:v>Hours Effort Remaining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'SPRINT 2 - BACKLOG'!$D$6:$Y$6</c:f>
              <c:numCache>
                <c:formatCode>d\-mmm</c:formatCode>
                <c:ptCount val="22"/>
                <c:pt idx="0">
                  <c:v>41256</c:v>
                </c:pt>
                <c:pt idx="1">
                  <c:v>41257</c:v>
                </c:pt>
                <c:pt idx="2">
                  <c:v>41258</c:v>
                </c:pt>
                <c:pt idx="3">
                  <c:v>41259</c:v>
                </c:pt>
                <c:pt idx="4">
                  <c:v>41260</c:v>
                </c:pt>
                <c:pt idx="5">
                  <c:v>41261</c:v>
                </c:pt>
                <c:pt idx="6">
                  <c:v>41262</c:v>
                </c:pt>
                <c:pt idx="7">
                  <c:v>41263</c:v>
                </c:pt>
                <c:pt idx="8">
                  <c:v>41264</c:v>
                </c:pt>
                <c:pt idx="9">
                  <c:v>41265</c:v>
                </c:pt>
                <c:pt idx="10">
                  <c:v>41266</c:v>
                </c:pt>
                <c:pt idx="11">
                  <c:v>41267</c:v>
                </c:pt>
                <c:pt idx="12">
                  <c:v>41268</c:v>
                </c:pt>
                <c:pt idx="13">
                  <c:v>41269</c:v>
                </c:pt>
                <c:pt idx="14">
                  <c:v>41270</c:v>
                </c:pt>
                <c:pt idx="15">
                  <c:v>41271</c:v>
                </c:pt>
                <c:pt idx="16">
                  <c:v>41272</c:v>
                </c:pt>
                <c:pt idx="17">
                  <c:v>41273</c:v>
                </c:pt>
                <c:pt idx="18">
                  <c:v>41274</c:v>
                </c:pt>
                <c:pt idx="19">
                  <c:v>41275</c:v>
                </c:pt>
                <c:pt idx="20">
                  <c:v>41276</c:v>
                </c:pt>
                <c:pt idx="21">
                  <c:v>41277</c:v>
                </c:pt>
              </c:numCache>
            </c:numRef>
          </c:cat>
          <c:val>
            <c:numRef>
              <c:f>'SPRINT 2 - BACKLOG'!$D$7:$Y$7</c:f>
              <c:numCache>
                <c:formatCode>General</c:formatCode>
                <c:ptCount val="22"/>
                <c:pt idx="0">
                  <c:v>37</c:v>
                </c:pt>
                <c:pt idx="1">
                  <c:v>43</c:v>
                </c:pt>
                <c:pt idx="2">
                  <c:v>39</c:v>
                </c:pt>
                <c:pt idx="3">
                  <c:v>39</c:v>
                </c:pt>
                <c:pt idx="4">
                  <c:v>39</c:v>
                </c:pt>
                <c:pt idx="5">
                  <c:v>39</c:v>
                </c:pt>
                <c:pt idx="6">
                  <c:v>39</c:v>
                </c:pt>
                <c:pt idx="7">
                  <c:v>43</c:v>
                </c:pt>
                <c:pt idx="8">
                  <c:v>43</c:v>
                </c:pt>
                <c:pt idx="9">
                  <c:v>43</c:v>
                </c:pt>
                <c:pt idx="10">
                  <c:v>43</c:v>
                </c:pt>
                <c:pt idx="11">
                  <c:v>43</c:v>
                </c:pt>
                <c:pt idx="12">
                  <c:v>43</c:v>
                </c:pt>
                <c:pt idx="13">
                  <c:v>43</c:v>
                </c:pt>
                <c:pt idx="14">
                  <c:v>42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39</c:v>
                </c:pt>
                <c:pt idx="19">
                  <c:v>39</c:v>
                </c:pt>
                <c:pt idx="20">
                  <c:v>39</c:v>
                </c:pt>
                <c:pt idx="21">
                  <c:v>39</c:v>
                </c:pt>
              </c:numCache>
            </c:numRef>
          </c:val>
          <c:smooth val="0"/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'SPRINT 2 - BACKLOG'!$D$6:$Y$6</c:f>
              <c:numCache>
                <c:formatCode>d\-mmm</c:formatCode>
                <c:ptCount val="22"/>
                <c:pt idx="0">
                  <c:v>41256</c:v>
                </c:pt>
                <c:pt idx="1">
                  <c:v>41257</c:v>
                </c:pt>
                <c:pt idx="2">
                  <c:v>41258</c:v>
                </c:pt>
                <c:pt idx="3">
                  <c:v>41259</c:v>
                </c:pt>
                <c:pt idx="4">
                  <c:v>41260</c:v>
                </c:pt>
                <c:pt idx="5">
                  <c:v>41261</c:v>
                </c:pt>
                <c:pt idx="6">
                  <c:v>41262</c:v>
                </c:pt>
                <c:pt idx="7">
                  <c:v>41263</c:v>
                </c:pt>
                <c:pt idx="8">
                  <c:v>41264</c:v>
                </c:pt>
                <c:pt idx="9">
                  <c:v>41265</c:v>
                </c:pt>
                <c:pt idx="10">
                  <c:v>41266</c:v>
                </c:pt>
                <c:pt idx="11">
                  <c:v>41267</c:v>
                </c:pt>
                <c:pt idx="12">
                  <c:v>41268</c:v>
                </c:pt>
                <c:pt idx="13">
                  <c:v>41269</c:v>
                </c:pt>
                <c:pt idx="14">
                  <c:v>41270</c:v>
                </c:pt>
                <c:pt idx="15">
                  <c:v>41271</c:v>
                </c:pt>
                <c:pt idx="16">
                  <c:v>41272</c:v>
                </c:pt>
                <c:pt idx="17">
                  <c:v>41273</c:v>
                </c:pt>
                <c:pt idx="18">
                  <c:v>41274</c:v>
                </c:pt>
                <c:pt idx="19">
                  <c:v>41275</c:v>
                </c:pt>
                <c:pt idx="20">
                  <c:v>41276</c:v>
                </c:pt>
                <c:pt idx="21">
                  <c:v>41277</c:v>
                </c:pt>
              </c:numCache>
            </c:numRef>
          </c:cat>
          <c:val>
            <c:numRef>
              <c:f>'SPRINT 2 - BACKLOG'!$D$1:$Y$1</c:f>
              <c:numCache>
                <c:formatCode>General</c:formatCode>
                <c:ptCount val="22"/>
                <c:pt idx="0">
                  <c:v>37</c:v>
                </c:pt>
                <c:pt idx="1">
                  <c:v>35.31818181818182</c:v>
                </c:pt>
                <c:pt idx="2">
                  <c:v>33.63636363636364</c:v>
                </c:pt>
                <c:pt idx="3">
                  <c:v>31.954545454545457</c:v>
                </c:pt>
                <c:pt idx="4">
                  <c:v>30.272727272727273</c:v>
                </c:pt>
                <c:pt idx="5">
                  <c:v>28.59090909090909</c:v>
                </c:pt>
                <c:pt idx="6">
                  <c:v>26.909090909090907</c:v>
                </c:pt>
                <c:pt idx="7">
                  <c:v>25.227272727272723</c:v>
                </c:pt>
                <c:pt idx="8">
                  <c:v>23.54545454545454</c:v>
                </c:pt>
                <c:pt idx="9">
                  <c:v>21.863636363636356</c:v>
                </c:pt>
                <c:pt idx="10">
                  <c:v>20.181818181818173</c:v>
                </c:pt>
                <c:pt idx="11">
                  <c:v>18.499999999999989</c:v>
                </c:pt>
                <c:pt idx="12">
                  <c:v>16.818181818181806</c:v>
                </c:pt>
                <c:pt idx="13">
                  <c:v>15.136363636363624</c:v>
                </c:pt>
                <c:pt idx="14">
                  <c:v>13.454545454545443</c:v>
                </c:pt>
                <c:pt idx="15">
                  <c:v>11.772727272727261</c:v>
                </c:pt>
                <c:pt idx="16">
                  <c:v>10.090909090909079</c:v>
                </c:pt>
                <c:pt idx="17">
                  <c:v>8.4090909090908976</c:v>
                </c:pt>
                <c:pt idx="18">
                  <c:v>6.727272727272716</c:v>
                </c:pt>
                <c:pt idx="19">
                  <c:v>5.0454545454545343</c:v>
                </c:pt>
                <c:pt idx="20">
                  <c:v>3.3636363636363527</c:v>
                </c:pt>
                <c:pt idx="21">
                  <c:v>1.6818181818181708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804672"/>
        <c:axId val="44500096"/>
      </c:lineChart>
      <c:dateAx>
        <c:axId val="9980467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nl-NL"/>
          </a:p>
        </c:txPr>
        <c:crossAx val="44500096"/>
        <c:crosses val="autoZero"/>
        <c:auto val="1"/>
        <c:lblOffset val="100"/>
        <c:baseTimeUnit val="days"/>
        <c:majorUnit val="1"/>
        <c:minorUnit val="1"/>
      </c:dateAx>
      <c:valAx>
        <c:axId val="44500096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nl-NL"/>
                  <a:t>Uren</a:t>
                </a:r>
              </a:p>
            </c:rich>
          </c:tx>
          <c:layout>
            <c:manualLayout>
              <c:xMode val="edge"/>
              <c:yMode val="edge"/>
              <c:x val="3.8031319910514498E-2"/>
              <c:y val="0.4428152492668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nl-NL"/>
          </a:p>
        </c:txPr>
        <c:crossAx val="99804672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nl-NL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 i="0" u="none" strike="noStrike" baseline="0">
                <a:solidFill>
                  <a:srgbClr val="333399"/>
                </a:solidFill>
                <a:latin typeface="Arial"/>
                <a:ea typeface="Arial"/>
                <a:cs typeface="Arial"/>
              </a:defRPr>
            </a:pPr>
            <a:r>
              <a:rPr lang="nl-NL"/>
              <a:t>SPRINT BURNDOWN CHART</a:t>
            </a:r>
          </a:p>
        </c:rich>
      </c:tx>
      <c:layout>
        <c:manualLayout>
          <c:xMode val="edge"/>
          <c:yMode val="edge"/>
          <c:x val="0.32214835561662197"/>
          <c:y val="3.5190615835777102E-2"/>
        </c:manualLayout>
      </c:layout>
      <c:overlay val="0"/>
      <c:spPr>
        <a:solidFill>
          <a:srgbClr val="FFFFFF"/>
        </a:solidFill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212561199142699"/>
          <c:y val="0.120234604105572"/>
          <c:w val="0.81655659377751399"/>
          <c:h val="0.73607038123167201"/>
        </c:manualLayout>
      </c:layout>
      <c:lineChart>
        <c:grouping val="standard"/>
        <c:varyColors val="0"/>
        <c:ser>
          <c:idx val="0"/>
          <c:order val="0"/>
          <c:tx>
            <c:v>Hours Effort Remaining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'SPRINT 3 - BACKLOG'!$D$6:$R$6</c:f>
              <c:numCache>
                <c:formatCode>[$-413]d/mmm;@</c:formatCode>
                <c:ptCount val="15"/>
                <c:pt idx="0">
                  <c:v>40912</c:v>
                </c:pt>
                <c:pt idx="1">
                  <c:v>40913</c:v>
                </c:pt>
                <c:pt idx="2">
                  <c:v>40914</c:v>
                </c:pt>
                <c:pt idx="3">
                  <c:v>40915</c:v>
                </c:pt>
                <c:pt idx="4">
                  <c:v>40916</c:v>
                </c:pt>
                <c:pt idx="5">
                  <c:v>40917</c:v>
                </c:pt>
                <c:pt idx="6">
                  <c:v>40918</c:v>
                </c:pt>
                <c:pt idx="7">
                  <c:v>40919</c:v>
                </c:pt>
                <c:pt idx="8">
                  <c:v>40920</c:v>
                </c:pt>
                <c:pt idx="9">
                  <c:v>40921</c:v>
                </c:pt>
                <c:pt idx="10">
                  <c:v>40922</c:v>
                </c:pt>
                <c:pt idx="11">
                  <c:v>40923</c:v>
                </c:pt>
                <c:pt idx="12">
                  <c:v>40924</c:v>
                </c:pt>
                <c:pt idx="13">
                  <c:v>40925</c:v>
                </c:pt>
                <c:pt idx="14">
                  <c:v>40926</c:v>
                </c:pt>
              </c:numCache>
            </c:numRef>
          </c:cat>
          <c:val>
            <c:numRef>
              <c:f>'SPRINT 3 - BACKLOG'!$D$7:$R$7</c:f>
              <c:numCache>
                <c:formatCode>General</c:formatCode>
                <c:ptCount val="15"/>
                <c:pt idx="0">
                  <c:v>47</c:v>
                </c:pt>
                <c:pt idx="1">
                  <c:v>53</c:v>
                </c:pt>
                <c:pt idx="2">
                  <c:v>49</c:v>
                </c:pt>
                <c:pt idx="3">
                  <c:v>49</c:v>
                </c:pt>
                <c:pt idx="4">
                  <c:v>49</c:v>
                </c:pt>
                <c:pt idx="5">
                  <c:v>49</c:v>
                </c:pt>
                <c:pt idx="6">
                  <c:v>49</c:v>
                </c:pt>
                <c:pt idx="7">
                  <c:v>48</c:v>
                </c:pt>
                <c:pt idx="8">
                  <c:v>48</c:v>
                </c:pt>
                <c:pt idx="9">
                  <c:v>48</c:v>
                </c:pt>
                <c:pt idx="10">
                  <c:v>48</c:v>
                </c:pt>
                <c:pt idx="11">
                  <c:v>48</c:v>
                </c:pt>
                <c:pt idx="12">
                  <c:v>48</c:v>
                </c:pt>
                <c:pt idx="13">
                  <c:v>48</c:v>
                </c:pt>
                <c:pt idx="14">
                  <c:v>47</c:v>
                </c:pt>
              </c:numCache>
            </c:numRef>
          </c:val>
          <c:smooth val="0"/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val>
            <c:numRef>
              <c:f>'SPRINT 3 - BACKLOG'!$D$1:$R$1</c:f>
              <c:numCache>
                <c:formatCode>General</c:formatCode>
                <c:ptCount val="15"/>
                <c:pt idx="0">
                  <c:v>47</c:v>
                </c:pt>
                <c:pt idx="1">
                  <c:v>44.863636363636367</c:v>
                </c:pt>
                <c:pt idx="2">
                  <c:v>42.727272727272734</c:v>
                </c:pt>
                <c:pt idx="3">
                  <c:v>40.590909090909101</c:v>
                </c:pt>
                <c:pt idx="4">
                  <c:v>38.454545454545467</c:v>
                </c:pt>
                <c:pt idx="5">
                  <c:v>36.318181818181834</c:v>
                </c:pt>
                <c:pt idx="6">
                  <c:v>34.181818181818201</c:v>
                </c:pt>
                <c:pt idx="7">
                  <c:v>32.045454545454568</c:v>
                </c:pt>
                <c:pt idx="8">
                  <c:v>29.909090909090931</c:v>
                </c:pt>
                <c:pt idx="9">
                  <c:v>27.772727272727295</c:v>
                </c:pt>
                <c:pt idx="10">
                  <c:v>25.636363636363658</c:v>
                </c:pt>
                <c:pt idx="11">
                  <c:v>23.500000000000021</c:v>
                </c:pt>
                <c:pt idx="12">
                  <c:v>21.363636363636385</c:v>
                </c:pt>
                <c:pt idx="13">
                  <c:v>19.227272727272748</c:v>
                </c:pt>
                <c:pt idx="14">
                  <c:v>17.090909090909111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215040"/>
        <c:axId val="44503552"/>
      </c:lineChart>
      <c:dateAx>
        <c:axId val="128215040"/>
        <c:scaling>
          <c:orientation val="minMax"/>
        </c:scaling>
        <c:delete val="0"/>
        <c:axPos val="b"/>
        <c:numFmt formatCode="[$-413]d/mmm;@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nl-NL"/>
          </a:p>
        </c:txPr>
        <c:crossAx val="44503552"/>
        <c:crosses val="autoZero"/>
        <c:auto val="1"/>
        <c:lblOffset val="100"/>
        <c:baseTimeUnit val="days"/>
        <c:majorUnit val="1"/>
        <c:minorUnit val="1"/>
      </c:dateAx>
      <c:valAx>
        <c:axId val="44503552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nl-NL"/>
                  <a:t>Uren</a:t>
                </a:r>
              </a:p>
            </c:rich>
          </c:tx>
          <c:layout>
            <c:manualLayout>
              <c:xMode val="edge"/>
              <c:yMode val="edge"/>
              <c:x val="3.8031319910514498E-2"/>
              <c:y val="0.4428152492668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nl-NL"/>
          </a:p>
        </c:txPr>
        <c:crossAx val="128215040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nl-NL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 i="0" u="none" strike="noStrike" baseline="0">
                <a:solidFill>
                  <a:srgbClr val="333399"/>
                </a:solidFill>
                <a:latin typeface="Arial"/>
                <a:ea typeface="Arial"/>
                <a:cs typeface="Arial"/>
              </a:defRPr>
            </a:pPr>
            <a:r>
              <a:rPr lang="nl-NL"/>
              <a:t>SPRINT BURNDOWN CHART</a:t>
            </a:r>
          </a:p>
        </c:rich>
      </c:tx>
      <c:layout>
        <c:manualLayout>
          <c:xMode val="edge"/>
          <c:yMode val="edge"/>
          <c:x val="0.32214844572999801"/>
          <c:y val="3.5190615835777102E-2"/>
        </c:manualLayout>
      </c:layout>
      <c:overlay val="0"/>
      <c:spPr>
        <a:solidFill>
          <a:srgbClr val="FFFFFF"/>
        </a:solidFill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212561199142699"/>
          <c:y val="0.120234604105572"/>
          <c:w val="0.81655659377751399"/>
          <c:h val="0.73607038123167201"/>
        </c:manualLayout>
      </c:layout>
      <c:lineChart>
        <c:grouping val="standard"/>
        <c:varyColors val="0"/>
        <c:ser>
          <c:idx val="0"/>
          <c:order val="0"/>
          <c:tx>
            <c:v>Hours Effort Remaining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'SPRINT 1 - BACKLOG'!$D$6:$Y$6</c:f>
              <c:numCache>
                <c:formatCode>[$-413]d/mmm;@</c:formatCode>
                <c:ptCount val="22"/>
                <c:pt idx="0">
                  <c:v>40868</c:v>
                </c:pt>
                <c:pt idx="1">
                  <c:v>40869</c:v>
                </c:pt>
                <c:pt idx="2">
                  <c:v>40870</c:v>
                </c:pt>
                <c:pt idx="3">
                  <c:v>40871</c:v>
                </c:pt>
                <c:pt idx="4">
                  <c:v>40872</c:v>
                </c:pt>
                <c:pt idx="5">
                  <c:v>40873</c:v>
                </c:pt>
                <c:pt idx="6">
                  <c:v>40874</c:v>
                </c:pt>
                <c:pt idx="7">
                  <c:v>40875</c:v>
                </c:pt>
                <c:pt idx="8">
                  <c:v>40876</c:v>
                </c:pt>
                <c:pt idx="9">
                  <c:v>40877</c:v>
                </c:pt>
                <c:pt idx="10">
                  <c:v>40878</c:v>
                </c:pt>
                <c:pt idx="11">
                  <c:v>40879</c:v>
                </c:pt>
                <c:pt idx="12">
                  <c:v>40880</c:v>
                </c:pt>
                <c:pt idx="13">
                  <c:v>40881</c:v>
                </c:pt>
                <c:pt idx="14">
                  <c:v>40882</c:v>
                </c:pt>
                <c:pt idx="15">
                  <c:v>40883</c:v>
                </c:pt>
                <c:pt idx="16">
                  <c:v>40884</c:v>
                </c:pt>
                <c:pt idx="17">
                  <c:v>40885</c:v>
                </c:pt>
                <c:pt idx="18">
                  <c:v>40886</c:v>
                </c:pt>
                <c:pt idx="19">
                  <c:v>40887</c:v>
                </c:pt>
                <c:pt idx="20">
                  <c:v>40888</c:v>
                </c:pt>
                <c:pt idx="21">
                  <c:v>40889</c:v>
                </c:pt>
              </c:numCache>
            </c:numRef>
          </c:cat>
          <c:val>
            <c:numRef>
              <c:f>'SPRINT 1 - BACKLOG'!$D$7:$Y$7</c:f>
              <c:numCache>
                <c:formatCode>General</c:formatCode>
                <c:ptCount val="22"/>
                <c:pt idx="0">
                  <c:v>50</c:v>
                </c:pt>
                <c:pt idx="1">
                  <c:v>53</c:v>
                </c:pt>
                <c:pt idx="2">
                  <c:v>49</c:v>
                </c:pt>
                <c:pt idx="3">
                  <c:v>49</c:v>
                </c:pt>
                <c:pt idx="4">
                  <c:v>49</c:v>
                </c:pt>
                <c:pt idx="5">
                  <c:v>49</c:v>
                </c:pt>
                <c:pt idx="6">
                  <c:v>49</c:v>
                </c:pt>
                <c:pt idx="7">
                  <c:v>48</c:v>
                </c:pt>
                <c:pt idx="8">
                  <c:v>48</c:v>
                </c:pt>
                <c:pt idx="9">
                  <c:v>48</c:v>
                </c:pt>
                <c:pt idx="10">
                  <c:v>48</c:v>
                </c:pt>
                <c:pt idx="11">
                  <c:v>48</c:v>
                </c:pt>
                <c:pt idx="12">
                  <c:v>48</c:v>
                </c:pt>
                <c:pt idx="13">
                  <c:v>48</c:v>
                </c:pt>
                <c:pt idx="14">
                  <c:v>47</c:v>
                </c:pt>
                <c:pt idx="15">
                  <c:v>44</c:v>
                </c:pt>
                <c:pt idx="16">
                  <c:v>44</c:v>
                </c:pt>
                <c:pt idx="17">
                  <c:v>44</c:v>
                </c:pt>
                <c:pt idx="18">
                  <c:v>44</c:v>
                </c:pt>
                <c:pt idx="19">
                  <c:v>44</c:v>
                </c:pt>
                <c:pt idx="20">
                  <c:v>44</c:v>
                </c:pt>
                <c:pt idx="21">
                  <c:v>44</c:v>
                </c:pt>
              </c:numCache>
            </c:numRef>
          </c:val>
          <c:smooth val="0"/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'SPRINT 1 - BACKLOG'!$D$6:$Y$6</c:f>
              <c:numCache>
                <c:formatCode>[$-413]d/mmm;@</c:formatCode>
                <c:ptCount val="22"/>
                <c:pt idx="0">
                  <c:v>40868</c:v>
                </c:pt>
                <c:pt idx="1">
                  <c:v>40869</c:v>
                </c:pt>
                <c:pt idx="2">
                  <c:v>40870</c:v>
                </c:pt>
                <c:pt idx="3">
                  <c:v>40871</c:v>
                </c:pt>
                <c:pt idx="4">
                  <c:v>40872</c:v>
                </c:pt>
                <c:pt idx="5">
                  <c:v>40873</c:v>
                </c:pt>
                <c:pt idx="6">
                  <c:v>40874</c:v>
                </c:pt>
                <c:pt idx="7">
                  <c:v>40875</c:v>
                </c:pt>
                <c:pt idx="8">
                  <c:v>40876</c:v>
                </c:pt>
                <c:pt idx="9">
                  <c:v>40877</c:v>
                </c:pt>
                <c:pt idx="10">
                  <c:v>40878</c:v>
                </c:pt>
                <c:pt idx="11">
                  <c:v>40879</c:v>
                </c:pt>
                <c:pt idx="12">
                  <c:v>40880</c:v>
                </c:pt>
                <c:pt idx="13">
                  <c:v>40881</c:v>
                </c:pt>
                <c:pt idx="14">
                  <c:v>40882</c:v>
                </c:pt>
                <c:pt idx="15">
                  <c:v>40883</c:v>
                </c:pt>
                <c:pt idx="16">
                  <c:v>40884</c:v>
                </c:pt>
                <c:pt idx="17">
                  <c:v>40885</c:v>
                </c:pt>
                <c:pt idx="18">
                  <c:v>40886</c:v>
                </c:pt>
                <c:pt idx="19">
                  <c:v>40887</c:v>
                </c:pt>
                <c:pt idx="20">
                  <c:v>40888</c:v>
                </c:pt>
                <c:pt idx="21">
                  <c:v>40889</c:v>
                </c:pt>
              </c:numCache>
            </c:numRef>
          </c:cat>
          <c:val>
            <c:numRef>
              <c:f>'SPRINT 1 - BACKLOG'!$D$1:$Y$1</c:f>
              <c:numCache>
                <c:formatCode>General</c:formatCode>
                <c:ptCount val="22"/>
                <c:pt idx="0">
                  <c:v>50</c:v>
                </c:pt>
                <c:pt idx="1">
                  <c:v>47.727272727272727</c:v>
                </c:pt>
                <c:pt idx="2">
                  <c:v>45.454545454545453</c:v>
                </c:pt>
                <c:pt idx="3">
                  <c:v>43.18181818181818</c:v>
                </c:pt>
                <c:pt idx="4">
                  <c:v>40.909090909090907</c:v>
                </c:pt>
                <c:pt idx="5">
                  <c:v>38.636363636363633</c:v>
                </c:pt>
                <c:pt idx="6">
                  <c:v>36.36363636363636</c:v>
                </c:pt>
                <c:pt idx="7">
                  <c:v>34.090909090909086</c:v>
                </c:pt>
                <c:pt idx="8">
                  <c:v>31.818181818181813</c:v>
                </c:pt>
                <c:pt idx="9">
                  <c:v>29.54545454545454</c:v>
                </c:pt>
                <c:pt idx="10">
                  <c:v>27.272727272727266</c:v>
                </c:pt>
                <c:pt idx="11">
                  <c:v>24.999999999999993</c:v>
                </c:pt>
                <c:pt idx="12">
                  <c:v>22.72727272727272</c:v>
                </c:pt>
                <c:pt idx="13">
                  <c:v>20.454545454545446</c:v>
                </c:pt>
                <c:pt idx="14">
                  <c:v>18.181818181818173</c:v>
                </c:pt>
                <c:pt idx="15">
                  <c:v>15.909090909090899</c:v>
                </c:pt>
                <c:pt idx="16">
                  <c:v>13.636363636363626</c:v>
                </c:pt>
                <c:pt idx="17">
                  <c:v>11.363636363636353</c:v>
                </c:pt>
                <c:pt idx="18">
                  <c:v>9.0909090909090793</c:v>
                </c:pt>
                <c:pt idx="19">
                  <c:v>6.8181818181818059</c:v>
                </c:pt>
                <c:pt idx="20">
                  <c:v>4.5454545454545325</c:v>
                </c:pt>
                <c:pt idx="21">
                  <c:v>2.2727272727272596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531264"/>
        <c:axId val="147603456"/>
      </c:lineChart>
      <c:dateAx>
        <c:axId val="147531264"/>
        <c:scaling>
          <c:orientation val="minMax"/>
        </c:scaling>
        <c:delete val="0"/>
        <c:axPos val="b"/>
        <c:numFmt formatCode="[$-413]d/mmm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nl-NL"/>
          </a:p>
        </c:txPr>
        <c:crossAx val="147603456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47603456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nl-NL"/>
                  <a:t>Uren</a:t>
                </a:r>
              </a:p>
            </c:rich>
          </c:tx>
          <c:layout>
            <c:manualLayout>
              <c:xMode val="edge"/>
              <c:yMode val="edge"/>
              <c:x val="3.80313889335262E-2"/>
              <c:y val="0.4428152492668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nl-NL"/>
          </a:p>
        </c:txPr>
        <c:crossAx val="147531264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nl-NL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5353050</xdr:colOff>
      <xdr:row>2</xdr:row>
      <xdr:rowOff>0</xdr:rowOff>
    </xdr:from>
    <xdr:to>
      <xdr:col>18</xdr:col>
      <xdr:colOff>209550</xdr:colOff>
      <xdr:row>4</xdr:row>
      <xdr:rowOff>1533525</xdr:rowOff>
    </xdr:to>
    <xdr:graphicFrame macro="">
      <xdr:nvGraphicFramePr>
        <xdr:cNvPr id="2096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4676775</xdr:colOff>
      <xdr:row>2</xdr:row>
      <xdr:rowOff>9525</xdr:rowOff>
    </xdr:from>
    <xdr:to>
      <xdr:col>18</xdr:col>
      <xdr:colOff>257175</xdr:colOff>
      <xdr:row>4</xdr:row>
      <xdr:rowOff>1543050</xdr:rowOff>
    </xdr:to>
    <xdr:graphicFrame macro="">
      <xdr:nvGraphicFramePr>
        <xdr:cNvPr id="1540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2</xdr:row>
      <xdr:rowOff>9525</xdr:rowOff>
    </xdr:from>
    <xdr:to>
      <xdr:col>18</xdr:col>
      <xdr:colOff>257175</xdr:colOff>
      <xdr:row>4</xdr:row>
      <xdr:rowOff>1543050</xdr:rowOff>
    </xdr:to>
    <xdr:graphicFrame macro="">
      <xdr:nvGraphicFramePr>
        <xdr:cNvPr id="1745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5353050</xdr:colOff>
      <xdr:row>2</xdr:row>
      <xdr:rowOff>0</xdr:rowOff>
    </xdr:from>
    <xdr:to>
      <xdr:col>18</xdr:col>
      <xdr:colOff>209550</xdr:colOff>
      <xdr:row>4</xdr:row>
      <xdr:rowOff>1533525</xdr:rowOff>
    </xdr:to>
    <xdr:graphicFrame macro="">
      <xdr:nvGraphicFramePr>
        <xdr:cNvPr id="3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AA40"/>
  <sheetViews>
    <sheetView topLeftCell="B3" zoomScale="130" zoomScaleNormal="130" zoomScalePageLayoutView="200" workbookViewId="0">
      <selection activeCell="B19" sqref="B19"/>
    </sheetView>
  </sheetViews>
  <sheetFormatPr defaultColWidth="8.85546875" defaultRowHeight="12.75" x14ac:dyDescent="0.2"/>
  <cols>
    <col min="1" max="1" width="3" bestFit="1" customWidth="1"/>
    <col min="2" max="2" width="97.85546875" customWidth="1"/>
    <col min="3" max="3" width="7.42578125" customWidth="1"/>
    <col min="4" max="4" width="6.28515625" customWidth="1"/>
    <col min="5" max="5" width="7" customWidth="1"/>
    <col min="6" max="7" width="6" style="1" customWidth="1"/>
    <col min="8" max="8" width="5.7109375" style="1" customWidth="1"/>
    <col min="9" max="9" width="5.42578125" style="1" customWidth="1"/>
    <col min="10" max="10" width="6" style="1" customWidth="1"/>
    <col min="11" max="11" width="4.42578125" style="1" customWidth="1"/>
    <col min="12" max="12" width="7.42578125" style="1" customWidth="1"/>
    <col min="13" max="14" width="8.85546875" customWidth="1"/>
    <col min="21" max="22" width="8.85546875" style="45"/>
  </cols>
  <sheetData>
    <row r="1" spans="1:27" x14ac:dyDescent="0.2">
      <c r="B1" s="2"/>
      <c r="C1" s="2"/>
      <c r="D1" s="2"/>
    </row>
    <row r="2" spans="1:27" x14ac:dyDescent="0.2">
      <c r="B2" s="2"/>
      <c r="C2" s="2"/>
      <c r="D2" s="2"/>
    </row>
    <row r="3" spans="1:27" ht="26.25" x14ac:dyDescent="0.4">
      <c r="A3" s="50" t="s">
        <v>1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2"/>
      <c r="N3" t="s">
        <v>0</v>
      </c>
    </row>
    <row r="4" spans="1:27" ht="61.5" customHeight="1" x14ac:dyDescent="0.2">
      <c r="A4" s="23" t="s">
        <v>6</v>
      </c>
      <c r="B4" s="24" t="s">
        <v>2</v>
      </c>
      <c r="C4" s="24" t="s">
        <v>13</v>
      </c>
      <c r="D4" s="25" t="s">
        <v>24</v>
      </c>
      <c r="E4" s="24" t="s">
        <v>3</v>
      </c>
      <c r="F4" s="26" t="s">
        <v>25</v>
      </c>
      <c r="G4" s="26" t="s">
        <v>32</v>
      </c>
      <c r="H4" s="26" t="s">
        <v>26</v>
      </c>
      <c r="I4" s="26" t="s">
        <v>27</v>
      </c>
      <c r="J4" s="26" t="s">
        <v>28</v>
      </c>
      <c r="K4" s="26" t="s">
        <v>29</v>
      </c>
      <c r="L4" s="26" t="s">
        <v>30</v>
      </c>
      <c r="O4" s="44" t="s">
        <v>53</v>
      </c>
      <c r="P4" s="44" t="s">
        <v>55</v>
      </c>
      <c r="Q4" s="44" t="s">
        <v>54</v>
      </c>
      <c r="R4" s="44" t="s">
        <v>58</v>
      </c>
      <c r="S4" s="44" t="s">
        <v>58</v>
      </c>
      <c r="T4" s="44" t="s">
        <v>58</v>
      </c>
      <c r="U4" s="45" t="s">
        <v>56</v>
      </c>
      <c r="V4" s="45" t="s">
        <v>57</v>
      </c>
    </row>
    <row r="5" spans="1:27" x14ac:dyDescent="0.2">
      <c r="A5" s="27" t="s">
        <v>0</v>
      </c>
      <c r="B5" s="27" t="s">
        <v>31</v>
      </c>
      <c r="C5" s="27"/>
      <c r="D5" s="27"/>
      <c r="E5" s="27"/>
      <c r="F5" s="28">
        <f t="shared" ref="F5:K5" si="0">SUM(F1:F4)</f>
        <v>0</v>
      </c>
      <c r="G5" s="28">
        <f t="shared" si="0"/>
        <v>0</v>
      </c>
      <c r="H5" s="28">
        <f t="shared" si="0"/>
        <v>0</v>
      </c>
      <c r="I5" s="28">
        <f t="shared" si="0"/>
        <v>0</v>
      </c>
      <c r="J5" s="46">
        <f t="shared" si="0"/>
        <v>0</v>
      </c>
      <c r="K5" s="28">
        <f t="shared" si="0"/>
        <v>0</v>
      </c>
      <c r="L5" s="28" t="s">
        <v>0</v>
      </c>
      <c r="N5">
        <v>1</v>
      </c>
      <c r="O5">
        <v>5</v>
      </c>
      <c r="P5">
        <v>5</v>
      </c>
      <c r="Q5">
        <v>3</v>
      </c>
      <c r="R5">
        <f>100/O$24*O5</f>
        <v>1.8050541516245489</v>
      </c>
      <c r="S5">
        <f t="shared" ref="S5:T20" si="1">100/P$24*P5</f>
        <v>2.9411764705882355</v>
      </c>
      <c r="T5">
        <f t="shared" si="1"/>
        <v>0.88235294117647056</v>
      </c>
      <c r="U5" s="45">
        <f>AVERAGE(R5:T5)</f>
        <v>1.8761945211297515</v>
      </c>
      <c r="V5" s="45">
        <f>STDEV(R5:T5)</f>
        <v>1.0312537492997946</v>
      </c>
      <c r="W5">
        <f>AVERAGE(O5:Q5)</f>
        <v>4.333333333333333</v>
      </c>
      <c r="X5">
        <v>2</v>
      </c>
      <c r="Y5">
        <f>MAX(R5:T5)</f>
        <v>2.9411764705882355</v>
      </c>
      <c r="Z5">
        <v>3</v>
      </c>
      <c r="AA5">
        <f>Z5-X5</f>
        <v>1</v>
      </c>
    </row>
    <row r="6" spans="1:27" x14ac:dyDescent="0.2">
      <c r="A6" s="5">
        <v>1</v>
      </c>
      <c r="B6" s="22" t="s">
        <v>50</v>
      </c>
      <c r="C6" s="22"/>
      <c r="D6" s="22"/>
      <c r="E6" s="5" t="s">
        <v>4</v>
      </c>
      <c r="F6" s="6">
        <v>10</v>
      </c>
      <c r="G6" s="6">
        <v>10</v>
      </c>
      <c r="H6" s="6">
        <f t="shared" ref="H6:H24" si="2">SUM(F6:G6)</f>
        <v>20</v>
      </c>
      <c r="I6" s="7">
        <f t="shared" ref="I6:I24" si="3">(H6/$H$40)*100</f>
        <v>5.3619302949061662</v>
      </c>
      <c r="J6">
        <v>3</v>
      </c>
      <c r="K6" s="7">
        <f t="shared" ref="K6:K24" si="4">(J6/$J$40)*100</f>
        <v>0.96670247046186897</v>
      </c>
      <c r="L6" s="8">
        <f>I6/K6</f>
        <v>5.5466190050640449</v>
      </c>
      <c r="N6">
        <v>2</v>
      </c>
      <c r="O6">
        <v>21</v>
      </c>
      <c r="P6">
        <v>8</v>
      </c>
      <c r="Q6">
        <v>8</v>
      </c>
      <c r="R6">
        <f t="shared" ref="R6:R23" si="5">100/O$24*O6</f>
        <v>7.581227436823105</v>
      </c>
      <c r="S6">
        <f t="shared" si="1"/>
        <v>4.7058823529411766</v>
      </c>
      <c r="T6">
        <f t="shared" si="1"/>
        <v>2.3529411764705883</v>
      </c>
      <c r="U6" s="45">
        <f t="shared" ref="U6:U23" si="6">AVERAGE(R6:T6)</f>
        <v>4.8800169887449565</v>
      </c>
      <c r="V6" s="45">
        <f t="shared" ref="V6:V23" si="7">STDEV(R6:T6)</f>
        <v>2.6184893466629973</v>
      </c>
      <c r="W6">
        <f t="shared" ref="W6:W23" si="8">AVERAGE(O6:Q6)</f>
        <v>12.333333333333334</v>
      </c>
      <c r="X6">
        <v>5</v>
      </c>
      <c r="Y6">
        <f t="shared" ref="Y6:Y23" si="9">MAX(R6:T6)</f>
        <v>7.581227436823105</v>
      </c>
      <c r="Z6">
        <v>8</v>
      </c>
      <c r="AA6">
        <f t="shared" ref="AA6:AA23" si="10">Z6-X6</f>
        <v>3</v>
      </c>
    </row>
    <row r="7" spans="1:27" x14ac:dyDescent="0.2">
      <c r="A7" s="5">
        <v>19</v>
      </c>
      <c r="B7" s="22" t="s">
        <v>48</v>
      </c>
      <c r="C7" s="22"/>
      <c r="D7" s="22"/>
      <c r="E7" s="5" t="s">
        <v>4</v>
      </c>
      <c r="F7" s="6">
        <v>10</v>
      </c>
      <c r="G7" s="6">
        <v>10</v>
      </c>
      <c r="H7" s="6">
        <f t="shared" si="2"/>
        <v>20</v>
      </c>
      <c r="I7" s="7">
        <f t="shared" si="3"/>
        <v>5.3619302949061662</v>
      </c>
      <c r="J7">
        <v>3</v>
      </c>
      <c r="K7" s="7">
        <f t="shared" si="4"/>
        <v>0.96670247046186897</v>
      </c>
      <c r="L7" s="8">
        <f t="shared" ref="L7:L24" si="11">I7/K7</f>
        <v>5.5466190050640449</v>
      </c>
      <c r="N7">
        <v>3</v>
      </c>
      <c r="O7">
        <v>13</v>
      </c>
      <c r="P7">
        <v>2</v>
      </c>
      <c r="Q7">
        <v>5</v>
      </c>
      <c r="R7">
        <f t="shared" si="5"/>
        <v>4.6931407942238268</v>
      </c>
      <c r="S7">
        <f t="shared" si="1"/>
        <v>1.1764705882352942</v>
      </c>
      <c r="T7">
        <f t="shared" si="1"/>
        <v>1.4705882352941178</v>
      </c>
      <c r="U7" s="45">
        <f t="shared" si="6"/>
        <v>2.4467332059177465</v>
      </c>
      <c r="V7" s="45">
        <f t="shared" si="7"/>
        <v>1.9509963062951226</v>
      </c>
      <c r="W7">
        <f t="shared" si="8"/>
        <v>6.666666666666667</v>
      </c>
      <c r="X7">
        <v>2</v>
      </c>
      <c r="Y7">
        <f t="shared" si="9"/>
        <v>4.6931407942238268</v>
      </c>
      <c r="Z7">
        <v>5</v>
      </c>
      <c r="AA7">
        <f t="shared" si="10"/>
        <v>3</v>
      </c>
    </row>
    <row r="8" spans="1:27" x14ac:dyDescent="0.2">
      <c r="A8" s="5">
        <v>7</v>
      </c>
      <c r="B8" s="22" t="s">
        <v>37</v>
      </c>
      <c r="C8" s="22"/>
      <c r="D8" s="22"/>
      <c r="E8" s="5" t="s">
        <v>4</v>
      </c>
      <c r="F8" s="6">
        <v>89</v>
      </c>
      <c r="G8" s="6">
        <v>89</v>
      </c>
      <c r="H8" s="6">
        <f t="shared" si="2"/>
        <v>178</v>
      </c>
      <c r="I8" s="7">
        <f t="shared" si="3"/>
        <v>47.721179624664877</v>
      </c>
      <c r="J8">
        <v>34</v>
      </c>
      <c r="K8" s="7">
        <f t="shared" si="4"/>
        <v>10.955961331901182</v>
      </c>
      <c r="L8" s="8">
        <f t="shared" si="11"/>
        <v>4.3557272775061762</v>
      </c>
      <c r="N8">
        <v>4</v>
      </c>
      <c r="O8">
        <v>3</v>
      </c>
      <c r="P8">
        <v>5</v>
      </c>
      <c r="Q8">
        <v>5</v>
      </c>
      <c r="R8">
        <f t="shared" si="5"/>
        <v>1.0830324909747293</v>
      </c>
      <c r="S8">
        <f t="shared" si="1"/>
        <v>2.9411764705882355</v>
      </c>
      <c r="T8">
        <f t="shared" si="1"/>
        <v>1.4705882352941178</v>
      </c>
      <c r="U8" s="45">
        <f t="shared" si="6"/>
        <v>1.8315990656190275</v>
      </c>
      <c r="V8" s="45">
        <f t="shared" si="7"/>
        <v>0.98026597255662717</v>
      </c>
      <c r="W8">
        <f t="shared" si="8"/>
        <v>4.333333333333333</v>
      </c>
      <c r="X8">
        <v>2</v>
      </c>
      <c r="Y8">
        <f t="shared" si="9"/>
        <v>2.9411764705882355</v>
      </c>
      <c r="Z8">
        <v>3</v>
      </c>
      <c r="AA8">
        <f t="shared" si="10"/>
        <v>1</v>
      </c>
    </row>
    <row r="9" spans="1:27" x14ac:dyDescent="0.2">
      <c r="A9" s="5">
        <v>10</v>
      </c>
      <c r="B9" s="22" t="s">
        <v>39</v>
      </c>
      <c r="C9" s="22"/>
      <c r="D9" s="22"/>
      <c r="E9" s="5" t="s">
        <v>4</v>
      </c>
      <c r="F9" s="6">
        <v>10</v>
      </c>
      <c r="G9" s="6">
        <v>10</v>
      </c>
      <c r="H9" s="6">
        <f t="shared" si="2"/>
        <v>20</v>
      </c>
      <c r="I9" s="7">
        <f t="shared" si="3"/>
        <v>5.3619302949061662</v>
      </c>
      <c r="J9">
        <v>5</v>
      </c>
      <c r="K9" s="7">
        <f t="shared" si="4"/>
        <v>1.6111707841031151</v>
      </c>
      <c r="L9" s="8">
        <f t="shared" si="11"/>
        <v>3.3279714030384269</v>
      </c>
      <c r="N9">
        <v>5</v>
      </c>
      <c r="O9">
        <v>13</v>
      </c>
      <c r="P9">
        <v>8</v>
      </c>
      <c r="Q9">
        <v>21</v>
      </c>
      <c r="R9">
        <f t="shared" si="5"/>
        <v>4.6931407942238268</v>
      </c>
      <c r="S9">
        <f t="shared" si="1"/>
        <v>4.7058823529411766</v>
      </c>
      <c r="T9">
        <f t="shared" si="1"/>
        <v>6.1764705882352944</v>
      </c>
      <c r="U9" s="45">
        <f t="shared" si="6"/>
        <v>5.1918312451334323</v>
      </c>
      <c r="V9" s="45">
        <f t="shared" si="7"/>
        <v>0.85274648273545695</v>
      </c>
      <c r="W9">
        <f t="shared" si="8"/>
        <v>14</v>
      </c>
      <c r="X9">
        <v>5</v>
      </c>
      <c r="Y9">
        <f t="shared" si="9"/>
        <v>6.1764705882352944</v>
      </c>
      <c r="Z9">
        <v>5</v>
      </c>
      <c r="AA9">
        <f t="shared" si="10"/>
        <v>0</v>
      </c>
    </row>
    <row r="10" spans="1:27" ht="25.5" x14ac:dyDescent="0.2">
      <c r="A10" s="5">
        <v>18</v>
      </c>
      <c r="B10" s="22" t="s">
        <v>47</v>
      </c>
      <c r="C10" s="22"/>
      <c r="D10" s="22"/>
      <c r="E10" s="5" t="s">
        <v>4</v>
      </c>
      <c r="F10" s="6">
        <v>10</v>
      </c>
      <c r="G10" s="6">
        <v>10</v>
      </c>
      <c r="H10" s="6">
        <f t="shared" si="2"/>
        <v>20</v>
      </c>
      <c r="I10" s="7">
        <f t="shared" si="3"/>
        <v>5.3619302949061662</v>
      </c>
      <c r="J10">
        <v>5</v>
      </c>
      <c r="K10" s="7">
        <f t="shared" si="4"/>
        <v>1.6111707841031151</v>
      </c>
      <c r="L10" s="8">
        <f t="shared" si="11"/>
        <v>3.3279714030384269</v>
      </c>
      <c r="N10">
        <v>6</v>
      </c>
      <c r="O10">
        <v>5</v>
      </c>
      <c r="P10">
        <v>8</v>
      </c>
      <c r="Q10">
        <v>21</v>
      </c>
      <c r="R10">
        <f t="shared" si="5"/>
        <v>1.8050541516245489</v>
      </c>
      <c r="S10">
        <f t="shared" si="1"/>
        <v>4.7058823529411766</v>
      </c>
      <c r="T10">
        <f t="shared" si="1"/>
        <v>6.1764705882352944</v>
      </c>
      <c r="U10" s="45">
        <f t="shared" si="6"/>
        <v>4.2291356976003405</v>
      </c>
      <c r="V10" s="45">
        <f t="shared" si="7"/>
        <v>2.2243619187537016</v>
      </c>
      <c r="W10">
        <f t="shared" si="8"/>
        <v>11.333333333333334</v>
      </c>
      <c r="X10">
        <v>5</v>
      </c>
      <c r="Y10">
        <f t="shared" si="9"/>
        <v>6.1764705882352944</v>
      </c>
      <c r="Z10">
        <v>5</v>
      </c>
      <c r="AA10">
        <f t="shared" si="10"/>
        <v>0</v>
      </c>
    </row>
    <row r="11" spans="1:27" x14ac:dyDescent="0.2">
      <c r="A11" s="5">
        <v>15</v>
      </c>
      <c r="B11" s="22" t="s">
        <v>44</v>
      </c>
      <c r="C11" s="22"/>
      <c r="D11" s="22"/>
      <c r="E11" s="5" t="s">
        <v>4</v>
      </c>
      <c r="F11" s="6">
        <v>5</v>
      </c>
      <c r="G11" s="6">
        <v>3</v>
      </c>
      <c r="H11" s="6">
        <f t="shared" si="2"/>
        <v>8</v>
      </c>
      <c r="I11" s="7">
        <f t="shared" si="3"/>
        <v>2.1447721179624666</v>
      </c>
      <c r="J11">
        <v>2</v>
      </c>
      <c r="K11" s="7">
        <f t="shared" si="4"/>
        <v>0.64446831364124602</v>
      </c>
      <c r="L11" s="8">
        <f t="shared" si="11"/>
        <v>3.3279714030384273</v>
      </c>
      <c r="N11">
        <v>7</v>
      </c>
      <c r="O11">
        <v>89</v>
      </c>
      <c r="P11">
        <v>55</v>
      </c>
      <c r="Q11">
        <v>89</v>
      </c>
      <c r="R11">
        <f t="shared" si="5"/>
        <v>32.129963898916969</v>
      </c>
      <c r="S11">
        <f t="shared" si="1"/>
        <v>32.352941176470587</v>
      </c>
      <c r="T11">
        <f t="shared" si="1"/>
        <v>26.176470588235293</v>
      </c>
      <c r="U11" s="45">
        <f t="shared" si="6"/>
        <v>30.21979188787428</v>
      </c>
      <c r="V11" s="45">
        <f t="shared" si="7"/>
        <v>3.5033933643914517</v>
      </c>
      <c r="W11">
        <f t="shared" si="8"/>
        <v>77.666666666666671</v>
      </c>
      <c r="X11">
        <v>34</v>
      </c>
      <c r="Y11">
        <f t="shared" si="9"/>
        <v>32.352941176470587</v>
      </c>
      <c r="Z11">
        <v>34</v>
      </c>
      <c r="AA11">
        <f t="shared" si="10"/>
        <v>0</v>
      </c>
    </row>
    <row r="12" spans="1:27" x14ac:dyDescent="0.2">
      <c r="A12" s="5">
        <v>5</v>
      </c>
      <c r="B12" s="22" t="s">
        <v>52</v>
      </c>
      <c r="C12" s="22"/>
      <c r="D12" s="22"/>
      <c r="E12" s="5" t="s">
        <v>4</v>
      </c>
      <c r="F12" s="6">
        <v>10</v>
      </c>
      <c r="G12" s="6">
        <v>8</v>
      </c>
      <c r="H12" s="6">
        <f t="shared" si="2"/>
        <v>18</v>
      </c>
      <c r="I12" s="7">
        <f t="shared" si="3"/>
        <v>4.8257372654155493</v>
      </c>
      <c r="J12">
        <v>5</v>
      </c>
      <c r="K12" s="7">
        <f t="shared" si="4"/>
        <v>1.6111707841031151</v>
      </c>
      <c r="L12" s="8">
        <f t="shared" si="11"/>
        <v>2.9951742627345839</v>
      </c>
      <c r="N12">
        <v>8</v>
      </c>
      <c r="O12">
        <v>21</v>
      </c>
      <c r="P12">
        <v>5</v>
      </c>
      <c r="Q12">
        <v>34</v>
      </c>
      <c r="R12">
        <f t="shared" si="5"/>
        <v>7.581227436823105</v>
      </c>
      <c r="S12">
        <f t="shared" si="1"/>
        <v>2.9411764705882355</v>
      </c>
      <c r="T12">
        <f t="shared" si="1"/>
        <v>10</v>
      </c>
      <c r="U12" s="45">
        <f t="shared" si="6"/>
        <v>6.8408013024704468</v>
      </c>
      <c r="V12" s="45">
        <f t="shared" si="7"/>
        <v>3.5871883906715305</v>
      </c>
      <c r="W12">
        <f t="shared" si="8"/>
        <v>20</v>
      </c>
      <c r="X12">
        <v>8</v>
      </c>
      <c r="Y12">
        <f t="shared" si="9"/>
        <v>10</v>
      </c>
      <c r="Z12">
        <v>8</v>
      </c>
      <c r="AA12">
        <f t="shared" si="10"/>
        <v>0</v>
      </c>
    </row>
    <row r="13" spans="1:27" x14ac:dyDescent="0.2">
      <c r="A13" s="5">
        <v>3</v>
      </c>
      <c r="B13" s="22" t="s">
        <v>34</v>
      </c>
      <c r="C13" s="22"/>
      <c r="D13" s="22"/>
      <c r="E13" s="5" t="s">
        <v>4</v>
      </c>
      <c r="F13" s="6">
        <v>10</v>
      </c>
      <c r="G13" s="6">
        <v>7</v>
      </c>
      <c r="H13" s="6">
        <f t="shared" si="2"/>
        <v>17</v>
      </c>
      <c r="I13" s="7">
        <f t="shared" si="3"/>
        <v>4.5576407506702417</v>
      </c>
      <c r="J13">
        <v>5</v>
      </c>
      <c r="K13" s="7">
        <f t="shared" si="4"/>
        <v>1.6111707841031151</v>
      </c>
      <c r="L13" s="8">
        <f t="shared" si="11"/>
        <v>2.828775692582663</v>
      </c>
      <c r="N13">
        <v>9</v>
      </c>
      <c r="O13">
        <v>5</v>
      </c>
      <c r="P13">
        <v>3</v>
      </c>
      <c r="Q13">
        <v>21</v>
      </c>
      <c r="R13">
        <f t="shared" si="5"/>
        <v>1.8050541516245489</v>
      </c>
      <c r="S13">
        <f t="shared" si="1"/>
        <v>1.7647058823529411</v>
      </c>
      <c r="T13">
        <f t="shared" si="1"/>
        <v>6.1764705882352944</v>
      </c>
      <c r="U13" s="45">
        <f t="shared" si="6"/>
        <v>3.2487435407375949</v>
      </c>
      <c r="V13" s="45">
        <f t="shared" si="7"/>
        <v>2.5355662571101352</v>
      </c>
      <c r="W13">
        <f t="shared" si="8"/>
        <v>9.6666666666666661</v>
      </c>
      <c r="X13">
        <v>3</v>
      </c>
      <c r="Y13">
        <f t="shared" si="9"/>
        <v>6.1764705882352944</v>
      </c>
      <c r="Z13">
        <v>5</v>
      </c>
      <c r="AA13">
        <f t="shared" si="10"/>
        <v>2</v>
      </c>
    </row>
    <row r="14" spans="1:27" x14ac:dyDescent="0.2">
      <c r="A14" s="5">
        <v>11</v>
      </c>
      <c r="B14" s="22" t="s">
        <v>40</v>
      </c>
      <c r="C14" s="22"/>
      <c r="D14" s="22"/>
      <c r="E14" s="5" t="s">
        <v>4</v>
      </c>
      <c r="F14" s="6">
        <v>10</v>
      </c>
      <c r="G14" s="6">
        <v>10</v>
      </c>
      <c r="H14" s="6">
        <f t="shared" si="2"/>
        <v>20</v>
      </c>
      <c r="I14" s="7">
        <f t="shared" si="3"/>
        <v>5.3619302949061662</v>
      </c>
      <c r="J14">
        <v>8</v>
      </c>
      <c r="K14" s="7">
        <f t="shared" si="4"/>
        <v>2.5778732545649841</v>
      </c>
      <c r="L14" s="8">
        <f t="shared" si="11"/>
        <v>2.0799821268990168</v>
      </c>
      <c r="N14">
        <v>10</v>
      </c>
      <c r="O14">
        <v>13</v>
      </c>
      <c r="P14">
        <v>5</v>
      </c>
      <c r="Q14">
        <v>13</v>
      </c>
      <c r="R14">
        <f t="shared" si="5"/>
        <v>4.6931407942238268</v>
      </c>
      <c r="S14">
        <f t="shared" si="1"/>
        <v>2.9411764705882355</v>
      </c>
      <c r="T14">
        <f t="shared" si="1"/>
        <v>3.8235294117647061</v>
      </c>
      <c r="U14" s="45">
        <f t="shared" si="6"/>
        <v>3.8192822255255892</v>
      </c>
      <c r="V14" s="45">
        <f t="shared" si="7"/>
        <v>0.87598988394055777</v>
      </c>
      <c r="W14">
        <f t="shared" si="8"/>
        <v>10.333333333333334</v>
      </c>
      <c r="X14">
        <v>3</v>
      </c>
      <c r="Y14">
        <f t="shared" si="9"/>
        <v>4.6931407942238268</v>
      </c>
      <c r="Z14">
        <v>5</v>
      </c>
      <c r="AA14">
        <f t="shared" si="10"/>
        <v>2</v>
      </c>
    </row>
    <row r="15" spans="1:27" x14ac:dyDescent="0.2">
      <c r="A15" s="5">
        <v>12</v>
      </c>
      <c r="B15" s="22" t="s">
        <v>41</v>
      </c>
      <c r="C15" s="22"/>
      <c r="D15" s="22"/>
      <c r="E15" s="5" t="s">
        <v>4</v>
      </c>
      <c r="F15" s="6">
        <v>7</v>
      </c>
      <c r="G15" s="6">
        <v>1</v>
      </c>
      <c r="H15" s="6">
        <f t="shared" si="2"/>
        <v>8</v>
      </c>
      <c r="I15" s="7">
        <f t="shared" si="3"/>
        <v>2.1447721179624666</v>
      </c>
      <c r="J15">
        <v>5</v>
      </c>
      <c r="K15" s="7">
        <f t="shared" si="4"/>
        <v>1.6111707841031151</v>
      </c>
      <c r="L15" s="8">
        <f t="shared" si="11"/>
        <v>1.3311885612153709</v>
      </c>
      <c r="N15">
        <v>11</v>
      </c>
      <c r="O15">
        <v>13</v>
      </c>
      <c r="P15">
        <v>5</v>
      </c>
      <c r="Q15">
        <v>34</v>
      </c>
      <c r="R15">
        <f t="shared" si="5"/>
        <v>4.6931407942238268</v>
      </c>
      <c r="S15">
        <f t="shared" si="1"/>
        <v>2.9411764705882355</v>
      </c>
      <c r="T15">
        <f t="shared" si="1"/>
        <v>10</v>
      </c>
      <c r="U15" s="45">
        <f t="shared" si="6"/>
        <v>5.8781057549373541</v>
      </c>
      <c r="V15" s="45">
        <f t="shared" si="7"/>
        <v>3.6755753118979086</v>
      </c>
      <c r="W15">
        <f t="shared" si="8"/>
        <v>17.333333333333332</v>
      </c>
      <c r="X15">
        <v>5</v>
      </c>
      <c r="Y15">
        <f t="shared" si="9"/>
        <v>10</v>
      </c>
      <c r="Z15">
        <v>8</v>
      </c>
      <c r="AA15">
        <f t="shared" si="10"/>
        <v>3</v>
      </c>
    </row>
    <row r="16" spans="1:27" x14ac:dyDescent="0.2">
      <c r="A16" s="5">
        <v>6</v>
      </c>
      <c r="B16" s="22" t="s">
        <v>36</v>
      </c>
      <c r="C16" s="22"/>
      <c r="D16" s="22"/>
      <c r="E16" s="5" t="s">
        <v>4</v>
      </c>
      <c r="F16" s="6">
        <v>5</v>
      </c>
      <c r="G16" s="6">
        <v>1</v>
      </c>
      <c r="H16" s="6">
        <f t="shared" si="2"/>
        <v>6</v>
      </c>
      <c r="I16" s="7">
        <f t="shared" si="3"/>
        <v>1.6085790884718498</v>
      </c>
      <c r="J16">
        <v>5</v>
      </c>
      <c r="K16" s="7">
        <f t="shared" si="4"/>
        <v>1.6111707841031151</v>
      </c>
      <c r="L16" s="8">
        <f t="shared" si="11"/>
        <v>0.99839142091152799</v>
      </c>
      <c r="N16">
        <v>12</v>
      </c>
      <c r="O16">
        <v>5</v>
      </c>
      <c r="P16">
        <v>8</v>
      </c>
      <c r="Q16">
        <v>8</v>
      </c>
      <c r="R16">
        <f t="shared" si="5"/>
        <v>1.8050541516245489</v>
      </c>
      <c r="S16">
        <f t="shared" si="1"/>
        <v>4.7058823529411766</v>
      </c>
      <c r="T16">
        <f t="shared" si="1"/>
        <v>2.3529411764705883</v>
      </c>
      <c r="U16" s="45">
        <f t="shared" si="6"/>
        <v>2.9546258936787715</v>
      </c>
      <c r="V16" s="45">
        <f t="shared" si="7"/>
        <v>1.541174694049926</v>
      </c>
      <c r="W16">
        <f t="shared" si="8"/>
        <v>7</v>
      </c>
      <c r="X16">
        <v>3</v>
      </c>
      <c r="Y16">
        <f t="shared" si="9"/>
        <v>4.7058823529411766</v>
      </c>
      <c r="Z16">
        <v>5</v>
      </c>
      <c r="AA16">
        <f t="shared" si="10"/>
        <v>2</v>
      </c>
    </row>
    <row r="17" spans="1:27" x14ac:dyDescent="0.2">
      <c r="A17" s="5">
        <v>16</v>
      </c>
      <c r="B17" s="22" t="s">
        <v>45</v>
      </c>
      <c r="C17" s="22"/>
      <c r="D17" s="22"/>
      <c r="E17" s="5" t="s">
        <v>4</v>
      </c>
      <c r="F17" s="6">
        <v>5</v>
      </c>
      <c r="G17" s="6">
        <v>1</v>
      </c>
      <c r="H17" s="6">
        <f t="shared" si="2"/>
        <v>6</v>
      </c>
      <c r="I17" s="7">
        <f t="shared" si="3"/>
        <v>1.6085790884718498</v>
      </c>
      <c r="J17">
        <v>5</v>
      </c>
      <c r="K17" s="7">
        <f t="shared" si="4"/>
        <v>1.6111707841031151</v>
      </c>
      <c r="L17" s="8">
        <f t="shared" si="11"/>
        <v>0.99839142091152799</v>
      </c>
      <c r="N17">
        <v>13</v>
      </c>
      <c r="O17">
        <v>13</v>
      </c>
      <c r="P17">
        <v>13</v>
      </c>
      <c r="Q17">
        <v>5</v>
      </c>
      <c r="R17">
        <f t="shared" si="5"/>
        <v>4.6931407942238268</v>
      </c>
      <c r="S17">
        <f t="shared" si="1"/>
        <v>7.6470588235294121</v>
      </c>
      <c r="T17">
        <f t="shared" si="1"/>
        <v>1.4705882352941178</v>
      </c>
      <c r="U17" s="45">
        <f t="shared" si="6"/>
        <v>4.6035959510157856</v>
      </c>
      <c r="V17" s="45">
        <f t="shared" si="7"/>
        <v>3.0892087888394291</v>
      </c>
      <c r="W17">
        <f t="shared" si="8"/>
        <v>10.333333333333334</v>
      </c>
      <c r="X17">
        <v>5</v>
      </c>
      <c r="Y17">
        <f t="shared" si="9"/>
        <v>7.6470588235294121</v>
      </c>
      <c r="Z17">
        <v>8</v>
      </c>
      <c r="AA17">
        <f t="shared" si="10"/>
        <v>3</v>
      </c>
    </row>
    <row r="18" spans="1:27" x14ac:dyDescent="0.2">
      <c r="A18" s="5">
        <v>9</v>
      </c>
      <c r="B18" s="22" t="s">
        <v>38</v>
      </c>
      <c r="C18" s="22"/>
      <c r="D18" s="22"/>
      <c r="E18" s="5" t="s">
        <v>4</v>
      </c>
      <c r="F18" s="6">
        <v>3</v>
      </c>
      <c r="G18" s="6">
        <v>1</v>
      </c>
      <c r="H18" s="6">
        <f t="shared" si="2"/>
        <v>4</v>
      </c>
      <c r="I18" s="7">
        <f t="shared" si="3"/>
        <v>1.0723860589812333</v>
      </c>
      <c r="J18">
        <v>5</v>
      </c>
      <c r="K18" s="7">
        <f t="shared" si="4"/>
        <v>1.6111707841031151</v>
      </c>
      <c r="L18" s="8">
        <f t="shared" si="11"/>
        <v>0.66559428060768544</v>
      </c>
      <c r="N18">
        <v>14</v>
      </c>
      <c r="O18">
        <v>21</v>
      </c>
      <c r="P18">
        <v>5</v>
      </c>
      <c r="Q18">
        <v>21</v>
      </c>
      <c r="R18">
        <f t="shared" si="5"/>
        <v>7.581227436823105</v>
      </c>
      <c r="S18">
        <f t="shared" si="1"/>
        <v>2.9411764705882355</v>
      </c>
      <c r="T18">
        <f t="shared" si="1"/>
        <v>6.1764705882352944</v>
      </c>
      <c r="U18" s="45">
        <f t="shared" si="6"/>
        <v>5.5662914985488783</v>
      </c>
      <c r="V18" s="45">
        <f t="shared" si="7"/>
        <v>2.3794447111526247</v>
      </c>
      <c r="W18">
        <f t="shared" si="8"/>
        <v>15.666666666666666</v>
      </c>
      <c r="X18">
        <v>5</v>
      </c>
      <c r="Y18">
        <f t="shared" si="9"/>
        <v>7.581227436823105</v>
      </c>
      <c r="Z18">
        <v>8</v>
      </c>
      <c r="AA18">
        <f t="shared" si="10"/>
        <v>3</v>
      </c>
    </row>
    <row r="19" spans="1:27" x14ac:dyDescent="0.2">
      <c r="A19" s="5">
        <v>13</v>
      </c>
      <c r="B19" s="22" t="s">
        <v>42</v>
      </c>
      <c r="C19" s="22"/>
      <c r="D19" s="22"/>
      <c r="E19" s="5" t="s">
        <v>4</v>
      </c>
      <c r="F19" s="6">
        <v>5</v>
      </c>
      <c r="G19" s="6">
        <v>1</v>
      </c>
      <c r="H19" s="6">
        <f t="shared" si="2"/>
        <v>6</v>
      </c>
      <c r="I19" s="7">
        <f t="shared" si="3"/>
        <v>1.6085790884718498</v>
      </c>
      <c r="J19">
        <v>8</v>
      </c>
      <c r="K19" s="7">
        <f t="shared" si="4"/>
        <v>2.5778732545649841</v>
      </c>
      <c r="L19" s="8">
        <f t="shared" si="11"/>
        <v>0.62399463806970501</v>
      </c>
      <c r="N19">
        <v>15</v>
      </c>
      <c r="O19">
        <v>3</v>
      </c>
      <c r="P19">
        <v>3</v>
      </c>
      <c r="Q19">
        <v>8</v>
      </c>
      <c r="R19">
        <f t="shared" si="5"/>
        <v>1.0830324909747293</v>
      </c>
      <c r="S19">
        <f t="shared" si="1"/>
        <v>1.7647058823529411</v>
      </c>
      <c r="T19">
        <f t="shared" si="1"/>
        <v>2.3529411764705883</v>
      </c>
      <c r="U19" s="45">
        <f t="shared" si="6"/>
        <v>1.7335598499327531</v>
      </c>
      <c r="V19" s="45">
        <f t="shared" si="7"/>
        <v>0.63552700483621738</v>
      </c>
      <c r="W19">
        <f t="shared" si="8"/>
        <v>4.666666666666667</v>
      </c>
      <c r="X19">
        <v>2</v>
      </c>
      <c r="Y19">
        <f t="shared" si="9"/>
        <v>2.3529411764705883</v>
      </c>
      <c r="Z19">
        <v>2</v>
      </c>
      <c r="AA19">
        <f t="shared" si="10"/>
        <v>0</v>
      </c>
    </row>
    <row r="20" spans="1:27" x14ac:dyDescent="0.2">
      <c r="A20" s="5">
        <v>14</v>
      </c>
      <c r="B20" s="22" t="s">
        <v>43</v>
      </c>
      <c r="C20" s="22"/>
      <c r="D20" s="22"/>
      <c r="E20" s="5" t="s">
        <v>4</v>
      </c>
      <c r="F20" s="6">
        <v>5</v>
      </c>
      <c r="G20" s="6">
        <v>1</v>
      </c>
      <c r="H20" s="6">
        <f t="shared" si="2"/>
        <v>6</v>
      </c>
      <c r="I20" s="7">
        <f t="shared" si="3"/>
        <v>1.6085790884718498</v>
      </c>
      <c r="J20">
        <v>8</v>
      </c>
      <c r="K20" s="7">
        <f t="shared" si="4"/>
        <v>2.5778732545649841</v>
      </c>
      <c r="L20" s="8">
        <f t="shared" si="11"/>
        <v>0.62399463806970501</v>
      </c>
      <c r="N20">
        <v>16</v>
      </c>
      <c r="O20">
        <v>5</v>
      </c>
      <c r="P20">
        <v>8</v>
      </c>
      <c r="Q20">
        <v>13</v>
      </c>
      <c r="R20">
        <f t="shared" si="5"/>
        <v>1.8050541516245489</v>
      </c>
      <c r="S20">
        <f t="shared" si="1"/>
        <v>4.7058823529411766</v>
      </c>
      <c r="T20">
        <f t="shared" si="1"/>
        <v>3.8235294117647061</v>
      </c>
      <c r="U20" s="45">
        <f t="shared" si="6"/>
        <v>3.4448219721101441</v>
      </c>
      <c r="V20" s="45">
        <f t="shared" si="7"/>
        <v>1.4870324667019719</v>
      </c>
      <c r="W20">
        <f t="shared" si="8"/>
        <v>8.6666666666666661</v>
      </c>
      <c r="X20">
        <v>3</v>
      </c>
      <c r="Y20">
        <f t="shared" si="9"/>
        <v>4.7058823529411766</v>
      </c>
      <c r="Z20">
        <v>5</v>
      </c>
      <c r="AA20">
        <f t="shared" si="10"/>
        <v>2</v>
      </c>
    </row>
    <row r="21" spans="1:27" x14ac:dyDescent="0.2">
      <c r="A21" s="5">
        <v>4</v>
      </c>
      <c r="B21" s="22" t="s">
        <v>35</v>
      </c>
      <c r="C21" s="22"/>
      <c r="D21" s="22"/>
      <c r="E21" s="5" t="s">
        <v>4</v>
      </c>
      <c r="F21" s="6">
        <v>1</v>
      </c>
      <c r="G21" s="6">
        <v>1</v>
      </c>
      <c r="H21" s="6">
        <f t="shared" si="2"/>
        <v>2</v>
      </c>
      <c r="I21" s="7">
        <f t="shared" si="3"/>
        <v>0.53619302949061665</v>
      </c>
      <c r="J21">
        <v>3</v>
      </c>
      <c r="K21" s="7">
        <f t="shared" si="4"/>
        <v>0.96670247046186897</v>
      </c>
      <c r="L21" s="8">
        <f t="shared" si="11"/>
        <v>0.55466190050640451</v>
      </c>
      <c r="N21">
        <v>17</v>
      </c>
      <c r="O21">
        <v>13</v>
      </c>
      <c r="P21">
        <v>13</v>
      </c>
      <c r="Q21">
        <v>13</v>
      </c>
      <c r="R21">
        <f t="shared" si="5"/>
        <v>4.6931407942238268</v>
      </c>
      <c r="S21">
        <f t="shared" ref="S21:S23" si="12">100/P$24*P21</f>
        <v>7.6470588235294121</v>
      </c>
      <c r="T21">
        <f t="shared" ref="T21:T23" si="13">100/Q$24*Q21</f>
        <v>3.8235294117647061</v>
      </c>
      <c r="U21" s="45">
        <f t="shared" si="6"/>
        <v>5.3879096765059815</v>
      </c>
      <c r="V21" s="45">
        <f t="shared" si="7"/>
        <v>2.0042135965256143</v>
      </c>
      <c r="W21">
        <f t="shared" si="8"/>
        <v>13</v>
      </c>
      <c r="X21">
        <v>5</v>
      </c>
      <c r="Y21">
        <f t="shared" si="9"/>
        <v>7.6470588235294121</v>
      </c>
      <c r="Z21">
        <v>8</v>
      </c>
      <c r="AA21">
        <f t="shared" si="10"/>
        <v>3</v>
      </c>
    </row>
    <row r="22" spans="1:27" x14ac:dyDescent="0.2">
      <c r="A22" s="5">
        <v>8</v>
      </c>
      <c r="B22" s="22" t="s">
        <v>49</v>
      </c>
      <c r="C22" s="22"/>
      <c r="D22" s="22"/>
      <c r="E22" s="5" t="s">
        <v>4</v>
      </c>
      <c r="F22" s="6">
        <v>4</v>
      </c>
      <c r="G22" s="6">
        <v>1</v>
      </c>
      <c r="H22" s="6">
        <f t="shared" si="2"/>
        <v>5</v>
      </c>
      <c r="I22" s="7">
        <f t="shared" si="3"/>
        <v>1.3404825737265416</v>
      </c>
      <c r="J22">
        <v>8</v>
      </c>
      <c r="K22" s="7">
        <f t="shared" si="4"/>
        <v>2.5778732545649841</v>
      </c>
      <c r="L22" s="8">
        <f t="shared" si="11"/>
        <v>0.51999553172475421</v>
      </c>
      <c r="N22">
        <v>18</v>
      </c>
      <c r="O22">
        <v>8</v>
      </c>
      <c r="P22">
        <v>8</v>
      </c>
      <c r="Q22">
        <v>13</v>
      </c>
      <c r="R22">
        <f t="shared" si="5"/>
        <v>2.8880866425992782</v>
      </c>
      <c r="S22">
        <f t="shared" si="12"/>
        <v>4.7058823529411766</v>
      </c>
      <c r="T22">
        <f t="shared" si="13"/>
        <v>3.8235294117647061</v>
      </c>
      <c r="U22" s="45">
        <f t="shared" si="6"/>
        <v>3.8058328024350536</v>
      </c>
      <c r="V22" s="45">
        <f t="shared" si="7"/>
        <v>0.90902705604436052</v>
      </c>
      <c r="W22">
        <f t="shared" si="8"/>
        <v>9.6666666666666661</v>
      </c>
      <c r="X22">
        <v>3</v>
      </c>
      <c r="Y22">
        <f t="shared" si="9"/>
        <v>4.7058823529411766</v>
      </c>
      <c r="Z22">
        <v>5</v>
      </c>
      <c r="AA22">
        <f t="shared" si="10"/>
        <v>2</v>
      </c>
    </row>
    <row r="23" spans="1:27" x14ac:dyDescent="0.2">
      <c r="A23" s="5">
        <v>17</v>
      </c>
      <c r="B23" s="22" t="s">
        <v>46</v>
      </c>
      <c r="C23" s="22"/>
      <c r="D23" s="22"/>
      <c r="E23" s="5" t="s">
        <v>4</v>
      </c>
      <c r="F23" s="6">
        <v>4</v>
      </c>
      <c r="G23" s="6">
        <v>1</v>
      </c>
      <c r="H23" s="6">
        <f t="shared" si="2"/>
        <v>5</v>
      </c>
      <c r="I23" s="7">
        <f t="shared" si="3"/>
        <v>1.3404825737265416</v>
      </c>
      <c r="J23">
        <v>8</v>
      </c>
      <c r="K23" s="7">
        <f t="shared" si="4"/>
        <v>2.5778732545649841</v>
      </c>
      <c r="L23" s="8">
        <f t="shared" si="11"/>
        <v>0.51999553172475421</v>
      </c>
      <c r="N23">
        <v>19</v>
      </c>
      <c r="O23">
        <v>8</v>
      </c>
      <c r="P23">
        <v>3</v>
      </c>
      <c r="Q23">
        <v>5</v>
      </c>
      <c r="R23">
        <f t="shared" si="5"/>
        <v>2.8880866425992782</v>
      </c>
      <c r="S23">
        <f t="shared" si="12"/>
        <v>1.7647058823529411</v>
      </c>
      <c r="T23">
        <f t="shared" si="13"/>
        <v>1.4705882352941178</v>
      </c>
      <c r="U23" s="45">
        <f t="shared" si="6"/>
        <v>2.0411269200821125</v>
      </c>
      <c r="V23" s="45">
        <f t="shared" si="7"/>
        <v>0.74808547389494162</v>
      </c>
      <c r="W23">
        <f t="shared" si="8"/>
        <v>5.333333333333333</v>
      </c>
      <c r="X23">
        <v>2</v>
      </c>
      <c r="Y23">
        <f t="shared" si="9"/>
        <v>2.8880866425992782</v>
      </c>
      <c r="Z23">
        <v>3</v>
      </c>
      <c r="AA23">
        <f t="shared" si="10"/>
        <v>1</v>
      </c>
    </row>
    <row r="24" spans="1:27" x14ac:dyDescent="0.2">
      <c r="A24" s="5">
        <v>2</v>
      </c>
      <c r="B24" s="22" t="s">
        <v>51</v>
      </c>
      <c r="C24" s="22"/>
      <c r="D24" s="22"/>
      <c r="E24" s="5" t="s">
        <v>4</v>
      </c>
      <c r="F24" s="6">
        <v>3</v>
      </c>
      <c r="G24" s="6">
        <v>1</v>
      </c>
      <c r="H24" s="6">
        <f t="shared" si="2"/>
        <v>4</v>
      </c>
      <c r="I24" s="7">
        <f t="shared" si="3"/>
        <v>1.0723860589812333</v>
      </c>
      <c r="J24">
        <v>8</v>
      </c>
      <c r="K24" s="7">
        <f t="shared" si="4"/>
        <v>2.5778732545649841</v>
      </c>
      <c r="L24" s="8">
        <f t="shared" si="11"/>
        <v>0.41599642537980341</v>
      </c>
      <c r="O24">
        <f>SUM(O5:O23)</f>
        <v>277</v>
      </c>
      <c r="P24">
        <f t="shared" ref="P24:Q24" si="14">SUM(P5:P23)</f>
        <v>170</v>
      </c>
      <c r="Q24">
        <f t="shared" si="14"/>
        <v>340</v>
      </c>
    </row>
    <row r="25" spans="1:27" x14ac:dyDescent="0.2">
      <c r="A25" s="5"/>
      <c r="B25" s="22"/>
      <c r="C25" s="22"/>
      <c r="D25" s="22"/>
      <c r="E25" s="5"/>
      <c r="F25" s="6"/>
      <c r="G25" s="6"/>
      <c r="H25" s="6"/>
      <c r="I25" s="7"/>
      <c r="J25" s="6"/>
      <c r="K25" s="7"/>
      <c r="L25" s="8"/>
      <c r="O25">
        <f>100/((P24+Q24)/2)*O24</f>
        <v>108.62745098039215</v>
      </c>
      <c r="P25">
        <f>100/((O24+Q24)/2)*P24</f>
        <v>55.105348460291737</v>
      </c>
      <c r="Q25">
        <f>100/((O24+P24)/2)*Q24</f>
        <v>152.12527964205816</v>
      </c>
    </row>
    <row r="26" spans="1:27" x14ac:dyDescent="0.2">
      <c r="A26" s="5"/>
      <c r="B26" s="22"/>
      <c r="C26" s="22"/>
      <c r="D26" s="22"/>
      <c r="E26" s="5"/>
      <c r="F26" s="6"/>
      <c r="G26" s="6"/>
      <c r="H26" s="6"/>
      <c r="I26" s="7"/>
      <c r="J26" s="6">
        <f>SUM(J6:J24)</f>
        <v>133</v>
      </c>
      <c r="K26" s="7"/>
      <c r="L26" s="8"/>
    </row>
    <row r="27" spans="1:27" x14ac:dyDescent="0.2">
      <c r="A27" s="5"/>
      <c r="B27" s="22"/>
      <c r="C27" s="22"/>
      <c r="D27" s="22"/>
      <c r="E27" s="5"/>
      <c r="F27" s="6"/>
      <c r="G27" s="6"/>
      <c r="H27" s="6"/>
      <c r="I27" s="7"/>
      <c r="J27" s="6">
        <f>J26/3</f>
        <v>44.333333333333336</v>
      </c>
      <c r="K27" s="7"/>
      <c r="L27" s="8"/>
    </row>
    <row r="28" spans="1:27" x14ac:dyDescent="0.2">
      <c r="A28" s="5"/>
      <c r="B28" s="22"/>
      <c r="C28" s="22"/>
      <c r="D28" s="22"/>
      <c r="E28" s="5"/>
      <c r="F28" s="6"/>
      <c r="G28" s="6"/>
      <c r="H28" s="6"/>
      <c r="I28" s="7"/>
      <c r="J28" s="6"/>
      <c r="K28" s="7"/>
      <c r="L28" s="8"/>
    </row>
    <row r="29" spans="1:27" x14ac:dyDescent="0.2">
      <c r="A29" s="5"/>
      <c r="B29" s="22"/>
      <c r="C29" s="22"/>
      <c r="D29" s="22"/>
      <c r="E29" s="5"/>
      <c r="F29" s="6"/>
      <c r="G29" s="6"/>
      <c r="H29" s="6"/>
      <c r="I29" s="7"/>
      <c r="J29" s="6"/>
      <c r="K29" s="7"/>
      <c r="L29" s="8"/>
    </row>
    <row r="30" spans="1:27" x14ac:dyDescent="0.2">
      <c r="A30" s="5"/>
      <c r="B30" s="22"/>
      <c r="C30" s="22"/>
      <c r="D30" s="22"/>
      <c r="E30" s="5"/>
      <c r="F30" s="6"/>
      <c r="G30" s="6"/>
      <c r="H30" s="6"/>
      <c r="I30" s="7"/>
      <c r="J30" s="6"/>
      <c r="K30" s="7"/>
      <c r="L30" s="8"/>
    </row>
    <row r="31" spans="1:27" x14ac:dyDescent="0.2">
      <c r="A31" s="5"/>
      <c r="B31" s="22"/>
      <c r="C31" s="22"/>
      <c r="D31" s="22"/>
      <c r="E31" s="5"/>
      <c r="F31" s="6"/>
      <c r="G31" s="6"/>
      <c r="H31" s="6"/>
      <c r="I31" s="7"/>
      <c r="J31" s="6"/>
      <c r="K31" s="7"/>
      <c r="L31" s="8"/>
    </row>
    <row r="32" spans="1:27" x14ac:dyDescent="0.2">
      <c r="A32" s="5"/>
      <c r="B32" s="22"/>
      <c r="C32" s="22"/>
      <c r="D32" s="22"/>
      <c r="E32" s="5"/>
      <c r="F32" s="6"/>
      <c r="G32" s="6"/>
      <c r="H32" s="6"/>
      <c r="I32" s="7"/>
      <c r="J32" s="6"/>
      <c r="K32" s="7"/>
      <c r="L32" s="8"/>
    </row>
    <row r="33" spans="1:12" x14ac:dyDescent="0.2">
      <c r="A33" s="5"/>
      <c r="B33" s="22"/>
      <c r="C33" s="22"/>
      <c r="D33" s="22"/>
      <c r="E33" s="5"/>
      <c r="F33" s="6"/>
      <c r="G33" s="6"/>
      <c r="H33" s="6"/>
      <c r="I33" s="7"/>
      <c r="J33" s="6"/>
      <c r="K33" s="7"/>
      <c r="L33" s="8"/>
    </row>
    <row r="34" spans="1:12" x14ac:dyDescent="0.2">
      <c r="A34" s="5"/>
      <c r="B34" s="22"/>
      <c r="C34" s="22"/>
      <c r="D34" s="22"/>
      <c r="E34" s="5"/>
      <c r="F34" s="6"/>
      <c r="G34" s="6"/>
      <c r="H34" s="6"/>
      <c r="I34" s="7"/>
      <c r="J34" s="6"/>
      <c r="K34" s="7"/>
      <c r="L34" s="8"/>
    </row>
    <row r="35" spans="1:12" x14ac:dyDescent="0.2">
      <c r="A35" s="5"/>
      <c r="B35" s="22"/>
      <c r="C35" s="22"/>
      <c r="D35" s="22"/>
      <c r="E35" s="5"/>
      <c r="F35" s="6"/>
      <c r="G35" s="6"/>
      <c r="H35" s="6"/>
      <c r="I35" s="7"/>
      <c r="J35" s="6"/>
      <c r="K35" s="7"/>
      <c r="L35" s="8"/>
    </row>
    <row r="36" spans="1:12" x14ac:dyDescent="0.2">
      <c r="A36" s="5"/>
      <c r="B36" s="22"/>
      <c r="C36" s="22"/>
      <c r="D36" s="22"/>
      <c r="E36" s="5"/>
      <c r="F36" s="6"/>
      <c r="G36" s="6"/>
      <c r="H36" s="6"/>
      <c r="I36" s="7"/>
      <c r="J36" s="6"/>
      <c r="K36" s="7"/>
      <c r="L36" s="8"/>
    </row>
    <row r="37" spans="1:12" x14ac:dyDescent="0.2">
      <c r="A37" s="5"/>
      <c r="B37" s="22"/>
      <c r="C37" s="22"/>
      <c r="D37" s="22"/>
      <c r="E37" s="5"/>
      <c r="F37" s="6"/>
      <c r="G37" s="6"/>
      <c r="H37" s="6"/>
      <c r="I37" s="7"/>
      <c r="J37" s="6"/>
      <c r="K37" s="7"/>
      <c r="L37" s="8"/>
    </row>
    <row r="40" spans="1:12" x14ac:dyDescent="0.2">
      <c r="H40" s="1">
        <f>SUM(H6:H37)</f>
        <v>373</v>
      </c>
      <c r="J40" s="1">
        <f>SUM(J6:J37)</f>
        <v>310.33333333333331</v>
      </c>
    </row>
  </sheetData>
  <autoFilter ref="A4:L37">
    <sortState ref="A5:L37">
      <sortCondition descending="1" ref="L4:L37"/>
    </sortState>
  </autoFilter>
  <mergeCells count="1">
    <mergeCell ref="A3:L3"/>
  </mergeCells>
  <phoneticPr fontId="0" type="noConversion"/>
  <conditionalFormatting sqref="V5:V23">
    <cfRule type="colorScale" priority="1">
      <colorScale>
        <cfvo type="min"/>
        <cfvo type="max"/>
        <color rgb="FFFFFFFF"/>
        <color rgb="FFFA0000"/>
      </colorScale>
    </cfRule>
  </conditionalFormatting>
  <dataValidations disablePrompts="1" count="1">
    <dataValidation type="list" allowBlank="1" showInputMessage="1" showErrorMessage="1" sqref="E5:E36">
      <formula1>"Feature, Bug, Infrastructuur, Nieuwe feature"</formula1>
    </dataValidation>
  </dataValidations>
  <pageMargins left="0.75" right="0.75" top="1" bottom="1" header="0.5" footer="0.5"/>
  <pageSetup paperSize="9" scale="69" orientation="landscape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3:C10"/>
  <sheetViews>
    <sheetView workbookViewId="0">
      <selection activeCell="B6" sqref="B6"/>
    </sheetView>
  </sheetViews>
  <sheetFormatPr defaultColWidth="8.85546875" defaultRowHeight="12.75" x14ac:dyDescent="0.2"/>
  <cols>
    <col min="1" max="1" width="61.28515625" bestFit="1" customWidth="1"/>
    <col min="3" max="3" width="58.42578125" customWidth="1"/>
  </cols>
  <sheetData>
    <row r="3" spans="1:3" ht="15.75" x14ac:dyDescent="0.25">
      <c r="A3" s="29" t="s">
        <v>19</v>
      </c>
      <c r="B3" s="23" t="s">
        <v>21</v>
      </c>
      <c r="C3" s="23" t="s">
        <v>20</v>
      </c>
    </row>
    <row r="4" spans="1:3" x14ac:dyDescent="0.2">
      <c r="A4" t="s">
        <v>7</v>
      </c>
      <c r="B4" t="s">
        <v>22</v>
      </c>
    </row>
    <row r="5" spans="1:3" x14ac:dyDescent="0.2">
      <c r="A5" s="13" t="s">
        <v>8</v>
      </c>
      <c r="B5" s="13" t="s">
        <v>23</v>
      </c>
      <c r="C5" t="s">
        <v>9</v>
      </c>
    </row>
    <row r="6" spans="1:3" x14ac:dyDescent="0.2">
      <c r="A6" s="13"/>
      <c r="B6" s="13"/>
    </row>
    <row r="7" spans="1:3" x14ac:dyDescent="0.2">
      <c r="A7" s="13"/>
      <c r="B7" s="13"/>
    </row>
    <row r="8" spans="1:3" x14ac:dyDescent="0.2">
      <c r="A8" s="13"/>
      <c r="B8" s="13"/>
    </row>
    <row r="9" spans="1:3" x14ac:dyDescent="0.2">
      <c r="A9" s="13"/>
      <c r="B9" s="13"/>
    </row>
    <row r="10" spans="1:3" x14ac:dyDescent="0.2">
      <c r="A10" s="30"/>
      <c r="B10" s="30"/>
      <c r="C10" s="30"/>
    </row>
  </sheetData>
  <phoneticPr fontId="0" type="noConversion"/>
  <dataValidations count="1">
    <dataValidation type="list" allowBlank="1" showInputMessage="1" showErrorMessage="1" sqref="B4:B39">
      <formula1>"Kritiek, Groot, Gemiddeld, Laag"</formula1>
    </dataValidation>
  </dataValidations>
  <pageMargins left="0.75" right="0.75" top="1" bottom="1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5"/>
  <sheetViews>
    <sheetView workbookViewId="0">
      <selection activeCell="C38" sqref="C38"/>
    </sheetView>
  </sheetViews>
  <sheetFormatPr defaultColWidth="8.85546875" defaultRowHeight="12.75" x14ac:dyDescent="0.2"/>
  <cols>
    <col min="1" max="1" width="64" customWidth="1"/>
    <col min="4" max="4" width="27.42578125" customWidth="1"/>
  </cols>
  <sheetData>
    <row r="3" spans="1:4" x14ac:dyDescent="0.2">
      <c r="D3" s="53" t="s">
        <v>12</v>
      </c>
    </row>
    <row r="4" spans="1:4" x14ac:dyDescent="0.2">
      <c r="D4" s="54"/>
    </row>
    <row r="5" spans="1:4" x14ac:dyDescent="0.2">
      <c r="A5" s="23" t="s">
        <v>5</v>
      </c>
      <c r="D5" s="54"/>
    </row>
    <row r="6" spans="1:4" x14ac:dyDescent="0.2">
      <c r="D6" s="54"/>
    </row>
    <row r="7" spans="1:4" x14ac:dyDescent="0.2">
      <c r="D7" s="54"/>
    </row>
    <row r="8" spans="1:4" x14ac:dyDescent="0.2">
      <c r="D8" s="54"/>
    </row>
    <row r="9" spans="1:4" x14ac:dyDescent="0.2">
      <c r="D9" s="54"/>
    </row>
    <row r="10" spans="1:4" x14ac:dyDescent="0.2">
      <c r="D10" s="54"/>
    </row>
    <row r="11" spans="1:4" x14ac:dyDescent="0.2">
      <c r="D11" s="54"/>
    </row>
    <row r="12" spans="1:4" x14ac:dyDescent="0.2">
      <c r="A12" s="23" t="s">
        <v>10</v>
      </c>
      <c r="D12" s="54"/>
    </row>
    <row r="13" spans="1:4" x14ac:dyDescent="0.2">
      <c r="D13" s="54"/>
    </row>
    <row r="14" spans="1:4" x14ac:dyDescent="0.2">
      <c r="D14" s="54"/>
    </row>
    <row r="15" spans="1:4" x14ac:dyDescent="0.2">
      <c r="D15" s="54"/>
    </row>
    <row r="16" spans="1:4" x14ac:dyDescent="0.2">
      <c r="D16" s="54"/>
    </row>
    <row r="17" spans="1:4" x14ac:dyDescent="0.2">
      <c r="D17" s="54"/>
    </row>
    <row r="18" spans="1:4" x14ac:dyDescent="0.2">
      <c r="D18" s="54"/>
    </row>
    <row r="19" spans="1:4" x14ac:dyDescent="0.2">
      <c r="D19" s="54"/>
    </row>
    <row r="20" spans="1:4" x14ac:dyDescent="0.2">
      <c r="A20" s="23" t="s">
        <v>11</v>
      </c>
      <c r="D20" s="54"/>
    </row>
    <row r="21" spans="1:4" x14ac:dyDescent="0.2">
      <c r="D21" s="54"/>
    </row>
    <row r="22" spans="1:4" x14ac:dyDescent="0.2">
      <c r="D22" s="54"/>
    </row>
    <row r="23" spans="1:4" x14ac:dyDescent="0.2">
      <c r="D23" s="54"/>
    </row>
    <row r="24" spans="1:4" x14ac:dyDescent="0.2">
      <c r="D24" s="54"/>
    </row>
    <row r="25" spans="1:4" x14ac:dyDescent="0.2">
      <c r="D25" s="54"/>
    </row>
    <row r="26" spans="1:4" x14ac:dyDescent="0.2">
      <c r="D26" s="54"/>
    </row>
    <row r="27" spans="1:4" x14ac:dyDescent="0.2">
      <c r="D27" s="54"/>
    </row>
    <row r="28" spans="1:4" x14ac:dyDescent="0.2">
      <c r="D28" s="54"/>
    </row>
    <row r="29" spans="1:4" x14ac:dyDescent="0.2">
      <c r="D29" s="54"/>
    </row>
    <row r="30" spans="1:4" x14ac:dyDescent="0.2">
      <c r="D30" s="54"/>
    </row>
    <row r="31" spans="1:4" x14ac:dyDescent="0.2">
      <c r="D31" s="54"/>
    </row>
    <row r="32" spans="1:4" x14ac:dyDescent="0.2">
      <c r="D32" s="54"/>
    </row>
    <row r="33" spans="4:4" x14ac:dyDescent="0.2">
      <c r="D33" s="54"/>
    </row>
    <row r="34" spans="4:4" x14ac:dyDescent="0.2">
      <c r="D34" s="54"/>
    </row>
    <row r="35" spans="4:4" x14ac:dyDescent="0.2">
      <c r="D35" s="55"/>
    </row>
  </sheetData>
  <mergeCells count="1">
    <mergeCell ref="D3:D35"/>
  </mergeCells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Y28"/>
  <sheetViews>
    <sheetView tabSelected="1" topLeftCell="A9" zoomScaleNormal="100" workbookViewId="0">
      <selection activeCell="C17" sqref="C17"/>
    </sheetView>
  </sheetViews>
  <sheetFormatPr defaultColWidth="8.85546875" defaultRowHeight="12.75" x14ac:dyDescent="0.2"/>
  <cols>
    <col min="1" max="1" width="70.28515625" customWidth="1"/>
    <col min="2" max="2" width="9.42578125" customWidth="1"/>
    <col min="3" max="3" width="11.28515625" bestFit="1" customWidth="1"/>
    <col min="4" max="4" width="4" bestFit="1" customWidth="1"/>
    <col min="5" max="5" width="4.140625" customWidth="1"/>
    <col min="6" max="17" width="4" bestFit="1" customWidth="1"/>
    <col min="18" max="25" width="4" customWidth="1"/>
  </cols>
  <sheetData>
    <row r="1" spans="1:25" x14ac:dyDescent="0.2">
      <c r="C1" s="21">
        <f>D7/22</f>
        <v>2.2727272727272729</v>
      </c>
      <c r="D1" s="21">
        <f>D7</f>
        <v>50</v>
      </c>
      <c r="E1" s="21">
        <f>D1-C1</f>
        <v>47.727272727272727</v>
      </c>
      <c r="F1" s="21">
        <f>E1-C1</f>
        <v>45.454545454545453</v>
      </c>
      <c r="G1" s="21">
        <f>F1-C1</f>
        <v>43.18181818181818</v>
      </c>
      <c r="H1" s="21">
        <f>G1-C1</f>
        <v>40.909090909090907</v>
      </c>
      <c r="I1" s="21">
        <f>H1-C1</f>
        <v>38.636363636363633</v>
      </c>
      <c r="J1" s="21">
        <f>I1-C1</f>
        <v>36.36363636363636</v>
      </c>
      <c r="K1" s="21">
        <f>J1-C1</f>
        <v>34.090909090909086</v>
      </c>
      <c r="L1" s="21">
        <f>K1-C1</f>
        <v>31.818181818181813</v>
      </c>
      <c r="M1" s="21">
        <f>L1-C1</f>
        <v>29.54545454545454</v>
      </c>
      <c r="N1" s="21">
        <f>M1-C1</f>
        <v>27.272727272727266</v>
      </c>
      <c r="O1" s="21">
        <f>N1-C1</f>
        <v>24.999999999999993</v>
      </c>
      <c r="P1" s="21">
        <f>O1-C1</f>
        <v>22.72727272727272</v>
      </c>
      <c r="Q1" s="21">
        <f>P1-C1</f>
        <v>20.454545454545446</v>
      </c>
      <c r="R1" s="21">
        <f>Q1-C1</f>
        <v>18.181818181818173</v>
      </c>
      <c r="S1" s="21">
        <f>R1-C1</f>
        <v>15.909090909090899</v>
      </c>
      <c r="T1" s="21">
        <f>S1-C1</f>
        <v>13.636363636363626</v>
      </c>
      <c r="U1" s="21">
        <f>T1-C1</f>
        <v>11.363636363636353</v>
      </c>
      <c r="V1" s="21">
        <f>U1-C1</f>
        <v>9.0909090909090793</v>
      </c>
      <c r="W1" s="21">
        <f>V1-C1</f>
        <v>6.8181818181818059</v>
      </c>
      <c r="X1" s="21">
        <f>W1-C1</f>
        <v>4.5454545454545325</v>
      </c>
      <c r="Y1" s="21">
        <f>X1-C1</f>
        <v>2.2727272727272596</v>
      </c>
    </row>
    <row r="2" spans="1:25" ht="15.75" x14ac:dyDescent="0.25">
      <c r="A2" s="58" t="s">
        <v>5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42"/>
      <c r="U2" s="42"/>
      <c r="V2" s="42"/>
    </row>
    <row r="3" spans="1:25" x14ac:dyDescent="0.2">
      <c r="A3" s="12" t="s">
        <v>15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14"/>
      <c r="T3" s="42"/>
      <c r="U3" s="42"/>
      <c r="V3" s="42"/>
    </row>
    <row r="4" spans="1:25" ht="122.25" customHeight="1" x14ac:dyDescent="0.2">
      <c r="A4" s="16" t="s">
        <v>33</v>
      </c>
      <c r="B4" s="56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14"/>
      <c r="T4" s="42"/>
      <c r="U4" s="42"/>
      <c r="V4" s="42"/>
    </row>
    <row r="5" spans="1:25" ht="122.25" customHeight="1" x14ac:dyDescent="0.2">
      <c r="A5" s="16"/>
      <c r="B5" s="56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14"/>
      <c r="T5" s="42"/>
      <c r="U5" s="42"/>
      <c r="V5" s="42"/>
    </row>
    <row r="6" spans="1:25" s="10" customFormat="1" ht="31.5" x14ac:dyDescent="0.2">
      <c r="A6" s="17" t="s">
        <v>0</v>
      </c>
      <c r="B6" s="18" t="s">
        <v>0</v>
      </c>
      <c r="C6" s="19" t="s">
        <v>0</v>
      </c>
      <c r="D6" s="43">
        <v>40868</v>
      </c>
      <c r="E6" s="43">
        <v>40869</v>
      </c>
      <c r="F6" s="43">
        <v>40870</v>
      </c>
      <c r="G6" s="43">
        <v>40871</v>
      </c>
      <c r="H6" s="43">
        <v>40872</v>
      </c>
      <c r="I6" s="43">
        <v>40873</v>
      </c>
      <c r="J6" s="43">
        <v>40874</v>
      </c>
      <c r="K6" s="43">
        <v>40875</v>
      </c>
      <c r="L6" s="43">
        <v>40876</v>
      </c>
      <c r="M6" s="43">
        <v>40877</v>
      </c>
      <c r="N6" s="43">
        <v>40878</v>
      </c>
      <c r="O6" s="43">
        <v>40879</v>
      </c>
      <c r="P6" s="43">
        <v>40880</v>
      </c>
      <c r="Q6" s="43">
        <v>40881</v>
      </c>
      <c r="R6" s="43">
        <v>40882</v>
      </c>
      <c r="S6" s="43">
        <v>40883</v>
      </c>
      <c r="T6" s="43">
        <v>40884</v>
      </c>
      <c r="U6" s="43">
        <v>40885</v>
      </c>
      <c r="V6" s="43">
        <v>40886</v>
      </c>
      <c r="W6" s="43">
        <v>40887</v>
      </c>
      <c r="X6" s="43">
        <v>40888</v>
      </c>
      <c r="Y6" s="43">
        <v>40889</v>
      </c>
    </row>
    <row r="7" spans="1:25" s="11" customFormat="1" ht="37.5" customHeight="1" x14ac:dyDescent="0.2">
      <c r="A7" s="34" t="s">
        <v>18</v>
      </c>
      <c r="B7" s="36" t="s">
        <v>17</v>
      </c>
      <c r="C7" s="38" t="s">
        <v>16</v>
      </c>
      <c r="D7" s="39">
        <f>SUM(D8:D21)</f>
        <v>50</v>
      </c>
      <c r="E7" s="39">
        <f t="shared" ref="E7:Y7" si="0">SUM(E8:E21)</f>
        <v>53</v>
      </c>
      <c r="F7" s="39">
        <f t="shared" si="0"/>
        <v>49</v>
      </c>
      <c r="G7" s="39">
        <f t="shared" si="0"/>
        <v>49</v>
      </c>
      <c r="H7" s="39">
        <f t="shared" si="0"/>
        <v>49</v>
      </c>
      <c r="I7" s="39">
        <f t="shared" si="0"/>
        <v>49</v>
      </c>
      <c r="J7" s="39">
        <f t="shared" si="0"/>
        <v>49</v>
      </c>
      <c r="K7" s="39">
        <f t="shared" si="0"/>
        <v>48</v>
      </c>
      <c r="L7" s="39">
        <f t="shared" si="0"/>
        <v>48</v>
      </c>
      <c r="M7" s="39">
        <f t="shared" si="0"/>
        <v>48</v>
      </c>
      <c r="N7" s="39">
        <f t="shared" si="0"/>
        <v>48</v>
      </c>
      <c r="O7" s="39">
        <f t="shared" si="0"/>
        <v>48</v>
      </c>
      <c r="P7" s="39">
        <f t="shared" si="0"/>
        <v>48</v>
      </c>
      <c r="Q7" s="39">
        <f t="shared" si="0"/>
        <v>48</v>
      </c>
      <c r="R7" s="39">
        <f t="shared" si="0"/>
        <v>47</v>
      </c>
      <c r="S7" s="39">
        <f t="shared" si="0"/>
        <v>44</v>
      </c>
      <c r="T7" s="39">
        <f t="shared" si="0"/>
        <v>44</v>
      </c>
      <c r="U7" s="39">
        <f t="shared" si="0"/>
        <v>44</v>
      </c>
      <c r="V7" s="39">
        <f t="shared" si="0"/>
        <v>44</v>
      </c>
      <c r="W7" s="39">
        <f t="shared" si="0"/>
        <v>44</v>
      </c>
      <c r="X7" s="39">
        <f t="shared" si="0"/>
        <v>44</v>
      </c>
      <c r="Y7" s="39">
        <f t="shared" si="0"/>
        <v>44</v>
      </c>
    </row>
    <row r="8" spans="1:25" x14ac:dyDescent="0.2">
      <c r="A8" s="35" t="s">
        <v>0</v>
      </c>
      <c r="B8" s="37"/>
      <c r="C8" s="20">
        <f>SUM(C10:C22)</f>
        <v>50</v>
      </c>
      <c r="D8" s="40" t="s">
        <v>0</v>
      </c>
      <c r="E8" s="40" t="s">
        <v>0</v>
      </c>
      <c r="F8" s="40" t="s">
        <v>0</v>
      </c>
      <c r="G8" s="40" t="s">
        <v>0</v>
      </c>
      <c r="H8" s="40" t="s">
        <v>0</v>
      </c>
      <c r="I8" s="40" t="s">
        <v>0</v>
      </c>
      <c r="J8" s="40" t="s">
        <v>0</v>
      </c>
      <c r="K8" s="40" t="s">
        <v>0</v>
      </c>
      <c r="L8" s="40" t="s">
        <v>0</v>
      </c>
      <c r="M8" s="40" t="s">
        <v>0</v>
      </c>
      <c r="N8" s="40" t="s">
        <v>0</v>
      </c>
      <c r="O8" s="40" t="s">
        <v>0</v>
      </c>
      <c r="P8" s="40" t="s">
        <v>0</v>
      </c>
      <c r="Q8" s="40" t="s">
        <v>0</v>
      </c>
      <c r="R8" s="40" t="s">
        <v>0</v>
      </c>
      <c r="S8" s="40" t="s">
        <v>0</v>
      </c>
      <c r="T8" s="40" t="s">
        <v>0</v>
      </c>
      <c r="U8" s="40" t="s">
        <v>0</v>
      </c>
      <c r="V8" s="40" t="s">
        <v>0</v>
      </c>
      <c r="W8" s="40" t="s">
        <v>0</v>
      </c>
      <c r="X8" s="40" t="s">
        <v>0</v>
      </c>
      <c r="Y8" s="40" t="s">
        <v>0</v>
      </c>
    </row>
    <row r="9" spans="1:25" x14ac:dyDescent="0.2">
      <c r="A9" s="31" t="s">
        <v>50</v>
      </c>
      <c r="B9" s="32"/>
      <c r="C9" s="33" t="s">
        <v>0</v>
      </c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</row>
    <row r="10" spans="1:25" x14ac:dyDescent="0.2">
      <c r="A10" s="9" t="s">
        <v>59</v>
      </c>
      <c r="B10" s="3"/>
      <c r="C10" s="15">
        <v>1</v>
      </c>
      <c r="D10" s="15">
        <v>1</v>
      </c>
      <c r="E10" s="15">
        <v>3</v>
      </c>
      <c r="F10" s="15">
        <v>1</v>
      </c>
      <c r="G10" s="15">
        <f t="shared" ref="G10:Y10" si="1">F10</f>
        <v>1</v>
      </c>
      <c r="H10" s="15">
        <f t="shared" si="1"/>
        <v>1</v>
      </c>
      <c r="I10" s="15">
        <f t="shared" si="1"/>
        <v>1</v>
      </c>
      <c r="J10" s="15">
        <f t="shared" si="1"/>
        <v>1</v>
      </c>
      <c r="K10" s="15">
        <f t="shared" si="1"/>
        <v>1</v>
      </c>
      <c r="L10" s="15">
        <f t="shared" si="1"/>
        <v>1</v>
      </c>
      <c r="M10" s="15">
        <f t="shared" si="1"/>
        <v>1</v>
      </c>
      <c r="N10" s="15">
        <f t="shared" si="1"/>
        <v>1</v>
      </c>
      <c r="O10" s="15">
        <f t="shared" si="1"/>
        <v>1</v>
      </c>
      <c r="P10" s="15">
        <f t="shared" si="1"/>
        <v>1</v>
      </c>
      <c r="Q10" s="15">
        <f t="shared" si="1"/>
        <v>1</v>
      </c>
      <c r="R10" s="15">
        <f t="shared" si="1"/>
        <v>1</v>
      </c>
      <c r="S10" s="15">
        <f t="shared" si="1"/>
        <v>1</v>
      </c>
      <c r="T10" s="15">
        <f t="shared" si="1"/>
        <v>1</v>
      </c>
      <c r="U10" s="15">
        <f t="shared" si="1"/>
        <v>1</v>
      </c>
      <c r="V10" s="15">
        <f t="shared" si="1"/>
        <v>1</v>
      </c>
      <c r="W10" s="15">
        <f t="shared" si="1"/>
        <v>1</v>
      </c>
      <c r="X10" s="15">
        <f t="shared" si="1"/>
        <v>1</v>
      </c>
      <c r="Y10" s="15">
        <f t="shared" si="1"/>
        <v>1</v>
      </c>
    </row>
    <row r="11" spans="1:25" x14ac:dyDescent="0.2">
      <c r="A11" s="9" t="s">
        <v>60</v>
      </c>
      <c r="B11" s="3"/>
      <c r="C11" s="15">
        <v>1</v>
      </c>
      <c r="D11" s="15">
        <v>1</v>
      </c>
      <c r="E11" s="15">
        <v>3</v>
      </c>
      <c r="F11" s="15">
        <v>1</v>
      </c>
      <c r="G11" s="15">
        <f t="shared" ref="G11:Y11" si="2">F11</f>
        <v>1</v>
      </c>
      <c r="H11" s="15">
        <f t="shared" si="2"/>
        <v>1</v>
      </c>
      <c r="I11" s="15">
        <f t="shared" si="2"/>
        <v>1</v>
      </c>
      <c r="J11" s="15">
        <f t="shared" si="2"/>
        <v>1</v>
      </c>
      <c r="K11" s="15">
        <f t="shared" si="2"/>
        <v>1</v>
      </c>
      <c r="L11" s="15">
        <f t="shared" si="2"/>
        <v>1</v>
      </c>
      <c r="M11" s="15">
        <f t="shared" si="2"/>
        <v>1</v>
      </c>
      <c r="N11" s="15">
        <f t="shared" si="2"/>
        <v>1</v>
      </c>
      <c r="O11" s="15">
        <f t="shared" si="2"/>
        <v>1</v>
      </c>
      <c r="P11" s="15">
        <f t="shared" si="2"/>
        <v>1</v>
      </c>
      <c r="Q11" s="15">
        <f t="shared" si="2"/>
        <v>1</v>
      </c>
      <c r="R11" s="15">
        <f t="shared" si="2"/>
        <v>1</v>
      </c>
      <c r="S11" s="15">
        <f t="shared" si="2"/>
        <v>1</v>
      </c>
      <c r="T11" s="15">
        <f t="shared" si="2"/>
        <v>1</v>
      </c>
      <c r="U11" s="15">
        <f t="shared" si="2"/>
        <v>1</v>
      </c>
      <c r="V11" s="15">
        <f t="shared" si="2"/>
        <v>1</v>
      </c>
      <c r="W11" s="15">
        <f t="shared" si="2"/>
        <v>1</v>
      </c>
      <c r="X11" s="15">
        <f t="shared" si="2"/>
        <v>1</v>
      </c>
      <c r="Y11" s="15">
        <f t="shared" si="2"/>
        <v>1</v>
      </c>
    </row>
    <row r="12" spans="1:25" x14ac:dyDescent="0.2">
      <c r="A12" s="9" t="s">
        <v>66</v>
      </c>
      <c r="B12" s="3"/>
      <c r="C12" s="15">
        <v>1</v>
      </c>
      <c r="D12" s="15">
        <v>1</v>
      </c>
      <c r="E12" s="15">
        <v>3</v>
      </c>
      <c r="F12" s="15">
        <f t="shared" ref="F12:Y14" si="3">E12</f>
        <v>3</v>
      </c>
      <c r="G12" s="15">
        <f t="shared" si="3"/>
        <v>3</v>
      </c>
      <c r="H12" s="15">
        <f t="shared" si="3"/>
        <v>3</v>
      </c>
      <c r="I12" s="15">
        <f t="shared" si="3"/>
        <v>3</v>
      </c>
      <c r="J12" s="15">
        <f t="shared" si="3"/>
        <v>3</v>
      </c>
      <c r="K12" s="15">
        <f t="shared" si="3"/>
        <v>3</v>
      </c>
      <c r="L12" s="15">
        <f t="shared" si="3"/>
        <v>3</v>
      </c>
      <c r="M12" s="15">
        <f t="shared" si="3"/>
        <v>3</v>
      </c>
      <c r="N12" s="15">
        <f t="shared" si="3"/>
        <v>3</v>
      </c>
      <c r="O12" s="15">
        <f t="shared" si="3"/>
        <v>3</v>
      </c>
      <c r="P12" s="15">
        <f t="shared" si="3"/>
        <v>3</v>
      </c>
      <c r="Q12" s="15">
        <f t="shared" si="3"/>
        <v>3</v>
      </c>
      <c r="R12" s="15">
        <f t="shared" si="3"/>
        <v>3</v>
      </c>
      <c r="S12" s="15">
        <f t="shared" si="3"/>
        <v>3</v>
      </c>
      <c r="T12" s="15">
        <f t="shared" si="3"/>
        <v>3</v>
      </c>
      <c r="U12" s="15">
        <f t="shared" si="3"/>
        <v>3</v>
      </c>
      <c r="V12" s="15">
        <f t="shared" si="3"/>
        <v>3</v>
      </c>
      <c r="W12" s="15">
        <f t="shared" si="3"/>
        <v>3</v>
      </c>
      <c r="X12" s="15">
        <f t="shared" si="3"/>
        <v>3</v>
      </c>
      <c r="Y12" s="15">
        <f t="shared" si="3"/>
        <v>3</v>
      </c>
    </row>
    <row r="13" spans="1:25" x14ac:dyDescent="0.2">
      <c r="A13" s="31" t="s">
        <v>48</v>
      </c>
      <c r="B13" s="32"/>
      <c r="C13" s="33" t="s">
        <v>0</v>
      </c>
      <c r="D13" s="33" t="s">
        <v>0</v>
      </c>
      <c r="E13" s="33" t="s">
        <v>0</v>
      </c>
      <c r="F13" s="33" t="s">
        <v>0</v>
      </c>
      <c r="G13" s="33" t="s">
        <v>0</v>
      </c>
      <c r="H13" s="33" t="s">
        <v>0</v>
      </c>
      <c r="I13" s="33" t="s">
        <v>0</v>
      </c>
      <c r="J13" s="33" t="s">
        <v>0</v>
      </c>
      <c r="K13" s="33" t="s">
        <v>0</v>
      </c>
      <c r="L13" s="33" t="s">
        <v>0</v>
      </c>
      <c r="M13" s="33" t="s">
        <v>0</v>
      </c>
      <c r="N13" s="33" t="s">
        <v>0</v>
      </c>
      <c r="O13" s="33" t="s">
        <v>0</v>
      </c>
      <c r="P13" s="33" t="s">
        <v>0</v>
      </c>
      <c r="Q13" s="33" t="s">
        <v>0</v>
      </c>
      <c r="R13" s="33" t="s">
        <v>0</v>
      </c>
      <c r="S13" s="33" t="s">
        <v>0</v>
      </c>
      <c r="T13" s="33" t="s">
        <v>0</v>
      </c>
      <c r="U13" s="33" t="s">
        <v>0</v>
      </c>
      <c r="V13" s="33" t="s">
        <v>0</v>
      </c>
      <c r="W13" s="33" t="s">
        <v>0</v>
      </c>
      <c r="X13" s="33" t="s">
        <v>0</v>
      </c>
      <c r="Y13" s="33" t="s">
        <v>0</v>
      </c>
    </row>
    <row r="14" spans="1:25" x14ac:dyDescent="0.2">
      <c r="A14" s="9" t="s">
        <v>61</v>
      </c>
      <c r="B14" s="3"/>
      <c r="C14" s="15">
        <v>3</v>
      </c>
      <c r="D14" s="15">
        <f t="shared" ref="D14" si="4">C14</f>
        <v>3</v>
      </c>
      <c r="E14" s="15">
        <v>0</v>
      </c>
      <c r="F14" s="15">
        <f t="shared" si="3"/>
        <v>0</v>
      </c>
      <c r="G14" s="15">
        <f t="shared" si="3"/>
        <v>0</v>
      </c>
      <c r="H14" s="15">
        <f t="shared" si="3"/>
        <v>0</v>
      </c>
      <c r="I14" s="15">
        <f t="shared" si="3"/>
        <v>0</v>
      </c>
      <c r="J14" s="15">
        <f t="shared" si="3"/>
        <v>0</v>
      </c>
      <c r="K14" s="15">
        <f t="shared" si="3"/>
        <v>0</v>
      </c>
      <c r="L14" s="15">
        <f t="shared" si="3"/>
        <v>0</v>
      </c>
      <c r="M14" s="15">
        <f t="shared" si="3"/>
        <v>0</v>
      </c>
      <c r="N14" s="15">
        <f t="shared" si="3"/>
        <v>0</v>
      </c>
      <c r="O14" s="15">
        <f t="shared" si="3"/>
        <v>0</v>
      </c>
      <c r="P14" s="15">
        <f t="shared" si="3"/>
        <v>0</v>
      </c>
      <c r="Q14" s="15">
        <f t="shared" si="3"/>
        <v>0</v>
      </c>
      <c r="R14" s="15">
        <f t="shared" si="3"/>
        <v>0</v>
      </c>
      <c r="S14" s="15">
        <f t="shared" si="3"/>
        <v>0</v>
      </c>
      <c r="T14" s="15">
        <f t="shared" si="3"/>
        <v>0</v>
      </c>
      <c r="U14" s="15">
        <f t="shared" si="3"/>
        <v>0</v>
      </c>
      <c r="V14" s="15">
        <f t="shared" si="3"/>
        <v>0</v>
      </c>
      <c r="W14" s="15">
        <f t="shared" si="3"/>
        <v>0</v>
      </c>
      <c r="X14" s="15">
        <f t="shared" si="3"/>
        <v>0</v>
      </c>
      <c r="Y14" s="15">
        <f t="shared" si="3"/>
        <v>0</v>
      </c>
    </row>
    <row r="15" spans="1:25" x14ac:dyDescent="0.2">
      <c r="A15" s="31" t="s">
        <v>37</v>
      </c>
      <c r="B15" s="32"/>
      <c r="C15" s="33" t="s">
        <v>0</v>
      </c>
      <c r="D15" s="33" t="s">
        <v>0</v>
      </c>
      <c r="E15" s="33" t="s">
        <v>0</v>
      </c>
      <c r="F15" s="33" t="s">
        <v>0</v>
      </c>
      <c r="G15" s="33" t="s">
        <v>0</v>
      </c>
      <c r="H15" s="33" t="s">
        <v>0</v>
      </c>
      <c r="I15" s="33" t="s">
        <v>0</v>
      </c>
      <c r="J15" s="33" t="s">
        <v>0</v>
      </c>
      <c r="K15" s="33" t="s">
        <v>0</v>
      </c>
      <c r="L15" s="33" t="s">
        <v>0</v>
      </c>
      <c r="M15" s="33" t="s">
        <v>0</v>
      </c>
      <c r="N15" s="33" t="s">
        <v>0</v>
      </c>
      <c r="O15" s="33" t="s">
        <v>0</v>
      </c>
      <c r="P15" s="33" t="s">
        <v>0</v>
      </c>
      <c r="Q15" s="33" t="s">
        <v>0</v>
      </c>
      <c r="R15" s="33" t="s">
        <v>0</v>
      </c>
      <c r="S15" s="33" t="s">
        <v>0</v>
      </c>
      <c r="T15" s="33" t="s">
        <v>0</v>
      </c>
      <c r="U15" s="33" t="s">
        <v>0</v>
      </c>
      <c r="V15" s="33" t="s">
        <v>0</v>
      </c>
      <c r="W15" s="33" t="s">
        <v>0</v>
      </c>
      <c r="X15" s="33" t="s">
        <v>0</v>
      </c>
      <c r="Y15" s="33" t="s">
        <v>0</v>
      </c>
    </row>
    <row r="16" spans="1:25" x14ac:dyDescent="0.2">
      <c r="A16" s="9" t="s">
        <v>62</v>
      </c>
      <c r="B16" s="3"/>
      <c r="C16" s="15">
        <v>10</v>
      </c>
      <c r="D16" s="15">
        <f t="shared" ref="D16:D18" si="5">C16</f>
        <v>10</v>
      </c>
      <c r="E16" s="15">
        <f t="shared" ref="E16:E18" si="6">D16</f>
        <v>10</v>
      </c>
      <c r="F16" s="15">
        <f t="shared" ref="F16:F18" si="7">E16</f>
        <v>10</v>
      </c>
      <c r="G16" s="15">
        <f t="shared" ref="G16:G18" si="8">F16</f>
        <v>10</v>
      </c>
      <c r="H16" s="15">
        <f t="shared" ref="H16:H18" si="9">G16</f>
        <v>10</v>
      </c>
      <c r="I16" s="15">
        <f t="shared" ref="I16:I18" si="10">H16</f>
        <v>10</v>
      </c>
      <c r="J16" s="15">
        <f t="shared" ref="J16:J18" si="11">I16</f>
        <v>10</v>
      </c>
      <c r="K16" s="15">
        <f t="shared" ref="K16:K18" si="12">J16</f>
        <v>10</v>
      </c>
      <c r="L16" s="15">
        <f t="shared" ref="L16:L18" si="13">K16</f>
        <v>10</v>
      </c>
      <c r="M16" s="15">
        <f t="shared" ref="M16:M18" si="14">L16</f>
        <v>10</v>
      </c>
      <c r="N16" s="15">
        <f t="shared" ref="N16:N18" si="15">M16</f>
        <v>10</v>
      </c>
      <c r="O16" s="15">
        <f t="shared" ref="O16:O18" si="16">N16</f>
        <v>10</v>
      </c>
      <c r="P16" s="15">
        <f t="shared" ref="P16:P18" si="17">O16</f>
        <v>10</v>
      </c>
      <c r="Q16" s="15">
        <f t="shared" ref="Q16:Q18" si="18">P16</f>
        <v>10</v>
      </c>
      <c r="R16" s="15">
        <f t="shared" ref="R16:R18" si="19">Q16</f>
        <v>10</v>
      </c>
      <c r="S16" s="15">
        <f t="shared" ref="S16:S18" si="20">R16</f>
        <v>10</v>
      </c>
      <c r="T16" s="15">
        <f t="shared" ref="T16:T18" si="21">S16</f>
        <v>10</v>
      </c>
      <c r="U16" s="15">
        <f t="shared" ref="U16:U18" si="22">T16</f>
        <v>10</v>
      </c>
      <c r="V16" s="15">
        <f t="shared" ref="V16:V18" si="23">U16</f>
        <v>10</v>
      </c>
      <c r="W16" s="15">
        <f t="shared" ref="W16:W18" si="24">V16</f>
        <v>10</v>
      </c>
      <c r="X16" s="15">
        <f t="shared" ref="X16:X18" si="25">W16</f>
        <v>10</v>
      </c>
      <c r="Y16" s="15">
        <f t="shared" ref="Y16:Y18" si="26">X16</f>
        <v>10</v>
      </c>
    </row>
    <row r="17" spans="1:25" x14ac:dyDescent="0.2">
      <c r="A17" s="9" t="s">
        <v>63</v>
      </c>
      <c r="B17" s="3" t="s">
        <v>0</v>
      </c>
      <c r="C17" s="15">
        <v>19</v>
      </c>
      <c r="D17" s="15">
        <f t="shared" si="5"/>
        <v>19</v>
      </c>
      <c r="E17" s="15">
        <f t="shared" si="6"/>
        <v>19</v>
      </c>
      <c r="F17" s="15">
        <f t="shared" si="7"/>
        <v>19</v>
      </c>
      <c r="G17" s="15">
        <f t="shared" si="8"/>
        <v>19</v>
      </c>
      <c r="H17" s="15">
        <f t="shared" si="9"/>
        <v>19</v>
      </c>
      <c r="I17" s="15">
        <f t="shared" si="10"/>
        <v>19</v>
      </c>
      <c r="J17" s="15">
        <f t="shared" si="11"/>
        <v>19</v>
      </c>
      <c r="K17" s="15">
        <f t="shared" si="12"/>
        <v>19</v>
      </c>
      <c r="L17" s="15">
        <f t="shared" si="13"/>
        <v>19</v>
      </c>
      <c r="M17" s="15">
        <f t="shared" si="14"/>
        <v>19</v>
      </c>
      <c r="N17" s="15">
        <f t="shared" si="15"/>
        <v>19</v>
      </c>
      <c r="O17" s="15">
        <f t="shared" si="16"/>
        <v>19</v>
      </c>
      <c r="P17" s="15">
        <f t="shared" si="17"/>
        <v>19</v>
      </c>
      <c r="Q17" s="15">
        <f t="shared" si="18"/>
        <v>19</v>
      </c>
      <c r="R17" s="15">
        <f t="shared" si="19"/>
        <v>19</v>
      </c>
      <c r="S17" s="15">
        <f t="shared" si="20"/>
        <v>19</v>
      </c>
      <c r="T17" s="15">
        <f t="shared" si="21"/>
        <v>19</v>
      </c>
      <c r="U17" s="15">
        <f t="shared" si="22"/>
        <v>19</v>
      </c>
      <c r="V17" s="15">
        <f t="shared" si="23"/>
        <v>19</v>
      </c>
      <c r="W17" s="15">
        <f t="shared" si="24"/>
        <v>19</v>
      </c>
      <c r="X17" s="15">
        <f t="shared" si="25"/>
        <v>19</v>
      </c>
      <c r="Y17" s="15">
        <f t="shared" si="26"/>
        <v>19</v>
      </c>
    </row>
    <row r="18" spans="1:25" x14ac:dyDescent="0.2">
      <c r="A18" s="9" t="s">
        <v>65</v>
      </c>
      <c r="B18" s="3" t="s">
        <v>0</v>
      </c>
      <c r="C18" s="15">
        <v>5</v>
      </c>
      <c r="D18" s="15">
        <f t="shared" si="5"/>
        <v>5</v>
      </c>
      <c r="E18" s="15">
        <f t="shared" si="6"/>
        <v>5</v>
      </c>
      <c r="F18" s="15">
        <f t="shared" si="7"/>
        <v>5</v>
      </c>
      <c r="G18" s="15">
        <f t="shared" si="8"/>
        <v>5</v>
      </c>
      <c r="H18" s="15">
        <f t="shared" si="9"/>
        <v>5</v>
      </c>
      <c r="I18" s="15">
        <f t="shared" si="10"/>
        <v>5</v>
      </c>
      <c r="J18" s="15">
        <f t="shared" si="11"/>
        <v>5</v>
      </c>
      <c r="K18" s="15">
        <f t="shared" si="12"/>
        <v>5</v>
      </c>
      <c r="L18" s="15">
        <f t="shared" si="13"/>
        <v>5</v>
      </c>
      <c r="M18" s="15">
        <f t="shared" si="14"/>
        <v>5</v>
      </c>
      <c r="N18" s="15">
        <f t="shared" si="15"/>
        <v>5</v>
      </c>
      <c r="O18" s="15">
        <f t="shared" si="16"/>
        <v>5</v>
      </c>
      <c r="P18" s="15">
        <f t="shared" si="17"/>
        <v>5</v>
      </c>
      <c r="Q18" s="15">
        <f t="shared" si="18"/>
        <v>5</v>
      </c>
      <c r="R18" s="15">
        <f t="shared" si="19"/>
        <v>5</v>
      </c>
      <c r="S18" s="15">
        <f t="shared" si="20"/>
        <v>5</v>
      </c>
      <c r="T18" s="15">
        <f t="shared" si="21"/>
        <v>5</v>
      </c>
      <c r="U18" s="15">
        <f t="shared" si="22"/>
        <v>5</v>
      </c>
      <c r="V18" s="15">
        <f t="shared" si="23"/>
        <v>5</v>
      </c>
      <c r="W18" s="15">
        <f t="shared" si="24"/>
        <v>5</v>
      </c>
      <c r="X18" s="15">
        <f t="shared" si="25"/>
        <v>5</v>
      </c>
      <c r="Y18" s="15">
        <f t="shared" si="26"/>
        <v>5</v>
      </c>
    </row>
    <row r="19" spans="1:25" x14ac:dyDescent="0.2">
      <c r="A19" s="31" t="s">
        <v>39</v>
      </c>
      <c r="B19" s="32"/>
      <c r="C19" s="33" t="s">
        <v>0</v>
      </c>
      <c r="D19" s="33" t="s">
        <v>0</v>
      </c>
      <c r="E19" s="33" t="s">
        <v>0</v>
      </c>
      <c r="F19" s="33" t="s">
        <v>0</v>
      </c>
      <c r="G19" s="33" t="s">
        <v>0</v>
      </c>
      <c r="H19" s="33" t="s">
        <v>0</v>
      </c>
      <c r="I19" s="33" t="s">
        <v>0</v>
      </c>
      <c r="J19" s="33" t="s">
        <v>0</v>
      </c>
      <c r="K19" s="33" t="s">
        <v>0</v>
      </c>
      <c r="L19" s="33" t="s">
        <v>0</v>
      </c>
      <c r="M19" s="33" t="s">
        <v>0</v>
      </c>
      <c r="N19" s="33" t="s">
        <v>0</v>
      </c>
      <c r="O19" s="33" t="s">
        <v>0</v>
      </c>
      <c r="P19" s="33" t="s">
        <v>0</v>
      </c>
      <c r="Q19" s="33" t="s">
        <v>0</v>
      </c>
      <c r="R19" s="33" t="s">
        <v>0</v>
      </c>
      <c r="S19" s="33" t="s">
        <v>0</v>
      </c>
      <c r="T19" s="33" t="s">
        <v>0</v>
      </c>
      <c r="U19" s="33" t="s">
        <v>0</v>
      </c>
      <c r="V19" s="33" t="s">
        <v>0</v>
      </c>
      <c r="W19" s="33" t="s">
        <v>0</v>
      </c>
      <c r="X19" s="33" t="s">
        <v>0</v>
      </c>
      <c r="Y19" s="33" t="s">
        <v>0</v>
      </c>
    </row>
    <row r="20" spans="1:25" x14ac:dyDescent="0.2">
      <c r="A20" s="9" t="s">
        <v>64</v>
      </c>
      <c r="B20" s="3"/>
      <c r="C20" s="15">
        <v>5</v>
      </c>
      <c r="D20" s="15">
        <f t="shared" ref="D20:D21" si="27">C20</f>
        <v>5</v>
      </c>
      <c r="E20" s="15">
        <f t="shared" ref="E20:E21" si="28">D20</f>
        <v>5</v>
      </c>
      <c r="F20" s="15">
        <f t="shared" ref="F20:F21" si="29">E20</f>
        <v>5</v>
      </c>
      <c r="G20" s="15">
        <f t="shared" ref="G20:G21" si="30">F20</f>
        <v>5</v>
      </c>
      <c r="H20" s="15">
        <f t="shared" ref="H20:H21" si="31">G20</f>
        <v>5</v>
      </c>
      <c r="I20" s="15">
        <f t="shared" ref="I20:I21" si="32">H20</f>
        <v>5</v>
      </c>
      <c r="J20" s="15">
        <f t="shared" ref="J20:J21" si="33">I20</f>
        <v>5</v>
      </c>
      <c r="K20" s="15">
        <f t="shared" ref="K20" si="34">J20</f>
        <v>5</v>
      </c>
      <c r="L20" s="15">
        <f t="shared" ref="L20:L21" si="35">K20</f>
        <v>5</v>
      </c>
      <c r="M20" s="15">
        <f t="shared" ref="M20:M21" si="36">L20</f>
        <v>5</v>
      </c>
      <c r="N20" s="15">
        <f t="shared" ref="N20:N21" si="37">M20</f>
        <v>5</v>
      </c>
      <c r="O20" s="15">
        <f t="shared" ref="O20:O21" si="38">N20</f>
        <v>5</v>
      </c>
      <c r="P20" s="15">
        <f t="shared" ref="P20:P21" si="39">O20</f>
        <v>5</v>
      </c>
      <c r="Q20" s="15">
        <f t="shared" ref="Q20:Q21" si="40">P20</f>
        <v>5</v>
      </c>
      <c r="R20" s="15">
        <f t="shared" ref="R20" si="41">Q20</f>
        <v>5</v>
      </c>
      <c r="S20" s="15">
        <f t="shared" ref="S20" si="42">R20</f>
        <v>5</v>
      </c>
      <c r="T20" s="15">
        <f t="shared" ref="T20:T21" si="43">S20</f>
        <v>5</v>
      </c>
      <c r="U20" s="15">
        <f t="shared" ref="U20:U21" si="44">T20</f>
        <v>5</v>
      </c>
      <c r="V20" s="15">
        <f t="shared" ref="V20:V21" si="45">U20</f>
        <v>5</v>
      </c>
      <c r="W20" s="15">
        <f t="shared" ref="W20:W21" si="46">V20</f>
        <v>5</v>
      </c>
      <c r="X20" s="15">
        <f t="shared" ref="X20:X21" si="47">W20</f>
        <v>5</v>
      </c>
      <c r="Y20" s="15">
        <f t="shared" ref="Y20:Y21" si="48">X20</f>
        <v>5</v>
      </c>
    </row>
    <row r="21" spans="1:25" x14ac:dyDescent="0.2">
      <c r="A21" s="9" t="s">
        <v>67</v>
      </c>
      <c r="B21" s="3"/>
      <c r="C21" s="15">
        <v>5</v>
      </c>
      <c r="D21" s="15">
        <f t="shared" si="27"/>
        <v>5</v>
      </c>
      <c r="E21" s="15">
        <f t="shared" si="28"/>
        <v>5</v>
      </c>
      <c r="F21" s="15">
        <f t="shared" si="29"/>
        <v>5</v>
      </c>
      <c r="G21" s="15">
        <f t="shared" si="30"/>
        <v>5</v>
      </c>
      <c r="H21" s="15">
        <f t="shared" si="31"/>
        <v>5</v>
      </c>
      <c r="I21" s="15">
        <f t="shared" si="32"/>
        <v>5</v>
      </c>
      <c r="J21" s="15">
        <f t="shared" si="33"/>
        <v>5</v>
      </c>
      <c r="K21" s="15">
        <v>4</v>
      </c>
      <c r="L21" s="15">
        <f t="shared" si="35"/>
        <v>4</v>
      </c>
      <c r="M21" s="15">
        <f t="shared" si="36"/>
        <v>4</v>
      </c>
      <c r="N21" s="15">
        <f t="shared" si="37"/>
        <v>4</v>
      </c>
      <c r="O21" s="15">
        <f t="shared" si="38"/>
        <v>4</v>
      </c>
      <c r="P21" s="15">
        <f t="shared" si="39"/>
        <v>4</v>
      </c>
      <c r="Q21" s="15">
        <f t="shared" si="40"/>
        <v>4</v>
      </c>
      <c r="R21" s="15">
        <v>3</v>
      </c>
      <c r="S21" s="15">
        <v>0</v>
      </c>
      <c r="T21" s="15">
        <f t="shared" si="43"/>
        <v>0</v>
      </c>
      <c r="U21" s="15">
        <f t="shared" si="44"/>
        <v>0</v>
      </c>
      <c r="V21" s="15">
        <f t="shared" si="45"/>
        <v>0</v>
      </c>
      <c r="W21" s="15">
        <f t="shared" si="46"/>
        <v>0</v>
      </c>
      <c r="X21" s="15">
        <f t="shared" si="47"/>
        <v>0</v>
      </c>
      <c r="Y21" s="15">
        <f t="shared" si="48"/>
        <v>0</v>
      </c>
    </row>
    <row r="22" spans="1:25" x14ac:dyDescent="0.2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</row>
    <row r="23" spans="1:25" x14ac:dyDescent="0.2">
      <c r="T23" s="42"/>
      <c r="U23" s="42"/>
      <c r="V23" s="42"/>
    </row>
    <row r="24" spans="1:25" x14ac:dyDescent="0.2">
      <c r="A24" s="47"/>
      <c r="T24" s="42"/>
      <c r="U24" s="42"/>
      <c r="V24" s="42"/>
    </row>
    <row r="25" spans="1:25" x14ac:dyDescent="0.2">
      <c r="A25" s="47"/>
      <c r="T25" s="42"/>
      <c r="U25" s="42"/>
      <c r="V25" s="42"/>
    </row>
    <row r="26" spans="1:25" x14ac:dyDescent="0.2">
      <c r="A26" s="47"/>
    </row>
    <row r="27" spans="1:25" x14ac:dyDescent="0.2">
      <c r="A27" s="47"/>
    </row>
    <row r="28" spans="1:25" x14ac:dyDescent="0.2">
      <c r="A28" s="48"/>
    </row>
  </sheetData>
  <mergeCells count="3">
    <mergeCell ref="B4:R4"/>
    <mergeCell ref="B5:R5"/>
    <mergeCell ref="A2:S2"/>
  </mergeCells>
  <phoneticPr fontId="0" type="noConversion"/>
  <pageMargins left="0.75" right="0.75" top="1" bottom="1" header="0.5" footer="0.5"/>
  <pageSetup paperSize="9" scale="63" orientation="landscape" r:id="rId1"/>
  <headerFooter alignWithMargins="0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Y23"/>
  <sheetViews>
    <sheetView topLeftCell="A7" workbookViewId="0">
      <selection activeCell="C14" sqref="C14"/>
    </sheetView>
  </sheetViews>
  <sheetFormatPr defaultColWidth="8.85546875" defaultRowHeight="12.75" x14ac:dyDescent="0.2"/>
  <cols>
    <col min="1" max="1" width="70.28515625" customWidth="1"/>
    <col min="2" max="2" width="9.42578125" customWidth="1"/>
    <col min="3" max="3" width="11.28515625" bestFit="1" customWidth="1"/>
    <col min="4" max="25" width="4" customWidth="1"/>
  </cols>
  <sheetData>
    <row r="1" spans="1:25" x14ac:dyDescent="0.2">
      <c r="C1" s="21">
        <f>D7/22</f>
        <v>1.6818181818181819</v>
      </c>
      <c r="D1" s="21">
        <f>D7</f>
        <v>37</v>
      </c>
      <c r="E1" s="21">
        <f>D1-C1</f>
        <v>35.31818181818182</v>
      </c>
      <c r="F1" s="21">
        <f>E1-C1</f>
        <v>33.63636363636364</v>
      </c>
      <c r="G1" s="21">
        <f>F1-C1</f>
        <v>31.954545454545457</v>
      </c>
      <c r="H1" s="21">
        <f>G1-C1</f>
        <v>30.272727272727273</v>
      </c>
      <c r="I1" s="21">
        <f>H1-C1</f>
        <v>28.59090909090909</v>
      </c>
      <c r="J1" s="21">
        <f>I1-C1</f>
        <v>26.909090909090907</v>
      </c>
      <c r="K1" s="21">
        <f>J1-C1</f>
        <v>25.227272727272723</v>
      </c>
      <c r="L1" s="21">
        <f>K1-C1</f>
        <v>23.54545454545454</v>
      </c>
      <c r="M1" s="21">
        <f>L1-C1</f>
        <v>21.863636363636356</v>
      </c>
      <c r="N1" s="21">
        <f>M1-C1</f>
        <v>20.181818181818173</v>
      </c>
      <c r="O1" s="21">
        <f>N1-C1</f>
        <v>18.499999999999989</v>
      </c>
      <c r="P1" s="21">
        <f>O1-C1</f>
        <v>16.818181818181806</v>
      </c>
      <c r="Q1" s="21">
        <f>P1-C1</f>
        <v>15.136363636363624</v>
      </c>
      <c r="R1" s="21">
        <f>Q1-C1</f>
        <v>13.454545454545443</v>
      </c>
      <c r="S1" s="21">
        <f>R1-C1</f>
        <v>11.772727272727261</v>
      </c>
      <c r="T1" s="21">
        <f>S1-C1</f>
        <v>10.090909090909079</v>
      </c>
      <c r="U1" s="21">
        <f>T1-C1</f>
        <v>8.4090909090908976</v>
      </c>
      <c r="V1" s="21">
        <f>U1-C1</f>
        <v>6.727272727272716</v>
      </c>
      <c r="W1" s="21">
        <f>V1-C1</f>
        <v>5.0454545454545343</v>
      </c>
      <c r="X1" s="21">
        <f>W1-C1</f>
        <v>3.3636363636363527</v>
      </c>
      <c r="Y1" s="21">
        <f>X1-C1</f>
        <v>1.6818181818181708</v>
      </c>
    </row>
    <row r="2" spans="1:25" ht="15.75" x14ac:dyDescent="0.25">
      <c r="A2" s="58" t="s">
        <v>10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42"/>
      <c r="U2" s="42"/>
      <c r="V2" s="42"/>
    </row>
    <row r="3" spans="1:25" x14ac:dyDescent="0.2">
      <c r="A3" s="12" t="s">
        <v>15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14"/>
      <c r="T3" s="42"/>
      <c r="U3" s="42"/>
      <c r="V3" s="42"/>
    </row>
    <row r="4" spans="1:25" ht="122.25" customHeight="1" x14ac:dyDescent="0.2">
      <c r="A4" s="16" t="s">
        <v>14</v>
      </c>
      <c r="B4" s="56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14"/>
      <c r="T4" s="42"/>
      <c r="U4" s="42"/>
      <c r="V4" s="42"/>
    </row>
    <row r="5" spans="1:25" ht="122.25" customHeight="1" x14ac:dyDescent="0.2">
      <c r="A5" s="16"/>
      <c r="B5" s="56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14"/>
      <c r="T5" s="42"/>
      <c r="U5" s="42"/>
      <c r="V5" s="42"/>
    </row>
    <row r="6" spans="1:25" s="10" customFormat="1" ht="35.25" customHeight="1" x14ac:dyDescent="0.2">
      <c r="A6" s="17" t="s">
        <v>0</v>
      </c>
      <c r="B6" s="18" t="s">
        <v>0</v>
      </c>
      <c r="C6" s="19" t="s">
        <v>0</v>
      </c>
      <c r="D6" s="49">
        <v>41256</v>
      </c>
      <c r="E6" s="49">
        <v>41257</v>
      </c>
      <c r="F6" s="49">
        <v>41258</v>
      </c>
      <c r="G6" s="49">
        <v>41259</v>
      </c>
      <c r="H6" s="49">
        <v>41260</v>
      </c>
      <c r="I6" s="49">
        <v>41261</v>
      </c>
      <c r="J6" s="49">
        <v>41262</v>
      </c>
      <c r="K6" s="49">
        <v>41263</v>
      </c>
      <c r="L6" s="49">
        <v>41264</v>
      </c>
      <c r="M6" s="49">
        <v>41265</v>
      </c>
      <c r="N6" s="49">
        <v>41266</v>
      </c>
      <c r="O6" s="49">
        <v>41267</v>
      </c>
      <c r="P6" s="49">
        <v>41268</v>
      </c>
      <c r="Q6" s="49">
        <v>41269</v>
      </c>
      <c r="R6" s="49">
        <v>41270</v>
      </c>
      <c r="S6" s="49">
        <v>41271</v>
      </c>
      <c r="T6" s="49">
        <v>41272</v>
      </c>
      <c r="U6" s="49">
        <v>41273</v>
      </c>
      <c r="V6" s="49">
        <v>41274</v>
      </c>
      <c r="W6" s="49">
        <v>41275</v>
      </c>
      <c r="X6" s="49">
        <v>41276</v>
      </c>
      <c r="Y6" s="49">
        <v>41277</v>
      </c>
    </row>
    <row r="7" spans="1:25" s="11" customFormat="1" ht="37.5" customHeight="1" x14ac:dyDescent="0.2">
      <c r="A7" s="34" t="s">
        <v>18</v>
      </c>
      <c r="B7" s="36" t="s">
        <v>17</v>
      </c>
      <c r="C7" s="38" t="s">
        <v>16</v>
      </c>
      <c r="D7" s="39">
        <f t="shared" ref="D7:Y7" si="0">SUM(D8:D22)</f>
        <v>37</v>
      </c>
      <c r="E7" s="39">
        <f t="shared" si="0"/>
        <v>43</v>
      </c>
      <c r="F7" s="39">
        <f t="shared" si="0"/>
        <v>39</v>
      </c>
      <c r="G7" s="39">
        <f t="shared" si="0"/>
        <v>39</v>
      </c>
      <c r="H7" s="39">
        <f t="shared" si="0"/>
        <v>39</v>
      </c>
      <c r="I7" s="39">
        <f t="shared" si="0"/>
        <v>39</v>
      </c>
      <c r="J7" s="39">
        <f t="shared" si="0"/>
        <v>39</v>
      </c>
      <c r="K7" s="39">
        <f t="shared" si="0"/>
        <v>43</v>
      </c>
      <c r="L7" s="39">
        <f t="shared" si="0"/>
        <v>43</v>
      </c>
      <c r="M7" s="39">
        <f t="shared" si="0"/>
        <v>43</v>
      </c>
      <c r="N7" s="39">
        <f t="shared" si="0"/>
        <v>43</v>
      </c>
      <c r="O7" s="39">
        <f t="shared" si="0"/>
        <v>43</v>
      </c>
      <c r="P7" s="39">
        <f t="shared" si="0"/>
        <v>43</v>
      </c>
      <c r="Q7" s="39">
        <f t="shared" si="0"/>
        <v>43</v>
      </c>
      <c r="R7" s="39">
        <f t="shared" si="0"/>
        <v>42</v>
      </c>
      <c r="S7" s="39">
        <f t="shared" si="0"/>
        <v>39</v>
      </c>
      <c r="T7" s="39">
        <f t="shared" si="0"/>
        <v>39</v>
      </c>
      <c r="U7" s="39">
        <f t="shared" si="0"/>
        <v>39</v>
      </c>
      <c r="V7" s="39">
        <f t="shared" si="0"/>
        <v>39</v>
      </c>
      <c r="W7" s="39">
        <f t="shared" si="0"/>
        <v>39</v>
      </c>
      <c r="X7" s="39">
        <f t="shared" si="0"/>
        <v>39</v>
      </c>
      <c r="Y7" s="39">
        <f t="shared" si="0"/>
        <v>39</v>
      </c>
    </row>
    <row r="8" spans="1:25" x14ac:dyDescent="0.2">
      <c r="A8" s="35" t="s">
        <v>0</v>
      </c>
      <c r="B8" s="37"/>
      <c r="C8" s="20">
        <f>SUM(C10:C23)</f>
        <v>34</v>
      </c>
      <c r="D8" s="40" t="s">
        <v>0</v>
      </c>
      <c r="E8" s="40" t="s">
        <v>0</v>
      </c>
      <c r="F8" s="40" t="s">
        <v>0</v>
      </c>
      <c r="G8" s="40" t="s">
        <v>0</v>
      </c>
      <c r="H8" s="40" t="s">
        <v>0</v>
      </c>
      <c r="I8" s="40" t="s">
        <v>0</v>
      </c>
      <c r="J8" s="40" t="s">
        <v>0</v>
      </c>
      <c r="K8" s="40" t="s">
        <v>0</v>
      </c>
      <c r="L8" s="40" t="s">
        <v>0</v>
      </c>
      <c r="M8" s="40" t="s">
        <v>0</v>
      </c>
      <c r="N8" s="40" t="s">
        <v>0</v>
      </c>
      <c r="O8" s="40" t="s">
        <v>0</v>
      </c>
      <c r="P8" s="40" t="s">
        <v>0</v>
      </c>
      <c r="Q8" s="40" t="s">
        <v>0</v>
      </c>
      <c r="R8" s="40" t="s">
        <v>0</v>
      </c>
      <c r="S8" s="40" t="s">
        <v>0</v>
      </c>
      <c r="T8" s="40" t="s">
        <v>0</v>
      </c>
      <c r="U8" s="40" t="s">
        <v>0</v>
      </c>
      <c r="V8" s="40" t="s">
        <v>0</v>
      </c>
      <c r="W8" s="40" t="s">
        <v>0</v>
      </c>
      <c r="X8" s="40" t="s">
        <v>0</v>
      </c>
      <c r="Y8" s="40" t="s">
        <v>0</v>
      </c>
    </row>
    <row r="9" spans="1:25" x14ac:dyDescent="0.2">
      <c r="A9" s="31" t="s">
        <v>52</v>
      </c>
      <c r="B9" s="32"/>
      <c r="C9" s="33" t="s">
        <v>0</v>
      </c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</row>
    <row r="10" spans="1:25" x14ac:dyDescent="0.2">
      <c r="A10" s="9"/>
      <c r="B10" s="3"/>
      <c r="C10" s="15"/>
      <c r="D10" s="15">
        <v>1</v>
      </c>
      <c r="E10" s="15">
        <v>3</v>
      </c>
      <c r="F10" s="15">
        <v>1</v>
      </c>
      <c r="G10" s="15">
        <f t="shared" ref="G10:Y12" si="1">F10</f>
        <v>1</v>
      </c>
      <c r="H10" s="15">
        <f t="shared" si="1"/>
        <v>1</v>
      </c>
      <c r="I10" s="15">
        <f t="shared" si="1"/>
        <v>1</v>
      </c>
      <c r="J10" s="15">
        <f t="shared" si="1"/>
        <v>1</v>
      </c>
      <c r="K10" s="15">
        <f t="shared" si="1"/>
        <v>1</v>
      </c>
      <c r="L10" s="15">
        <f t="shared" si="1"/>
        <v>1</v>
      </c>
      <c r="M10" s="15">
        <f t="shared" si="1"/>
        <v>1</v>
      </c>
      <c r="N10" s="15">
        <f t="shared" si="1"/>
        <v>1</v>
      </c>
      <c r="O10" s="15">
        <f t="shared" si="1"/>
        <v>1</v>
      </c>
      <c r="P10" s="15">
        <f t="shared" si="1"/>
        <v>1</v>
      </c>
      <c r="Q10" s="15">
        <f t="shared" si="1"/>
        <v>1</v>
      </c>
      <c r="R10" s="15">
        <f t="shared" si="1"/>
        <v>1</v>
      </c>
      <c r="S10" s="15">
        <f t="shared" si="1"/>
        <v>1</v>
      </c>
      <c r="T10" s="15">
        <f t="shared" si="1"/>
        <v>1</v>
      </c>
      <c r="U10" s="15">
        <f t="shared" si="1"/>
        <v>1</v>
      </c>
      <c r="V10" s="15">
        <f t="shared" si="1"/>
        <v>1</v>
      </c>
      <c r="W10" s="15">
        <f t="shared" si="1"/>
        <v>1</v>
      </c>
      <c r="X10" s="15">
        <f t="shared" si="1"/>
        <v>1</v>
      </c>
      <c r="Y10" s="15">
        <f t="shared" si="1"/>
        <v>1</v>
      </c>
    </row>
    <row r="11" spans="1:25" x14ac:dyDescent="0.2">
      <c r="A11" s="9"/>
      <c r="B11" s="3"/>
      <c r="C11" s="15"/>
      <c r="D11" s="15">
        <v>1</v>
      </c>
      <c r="E11" s="15">
        <v>3</v>
      </c>
      <c r="F11" s="15">
        <v>1</v>
      </c>
      <c r="G11" s="15">
        <f t="shared" si="1"/>
        <v>1</v>
      </c>
      <c r="H11" s="15">
        <f t="shared" si="1"/>
        <v>1</v>
      </c>
      <c r="I11" s="15">
        <f t="shared" si="1"/>
        <v>1</v>
      </c>
      <c r="J11" s="15">
        <f t="shared" si="1"/>
        <v>1</v>
      </c>
      <c r="K11" s="15">
        <f t="shared" si="1"/>
        <v>1</v>
      </c>
      <c r="L11" s="15">
        <f t="shared" si="1"/>
        <v>1</v>
      </c>
      <c r="M11" s="15">
        <f t="shared" si="1"/>
        <v>1</v>
      </c>
      <c r="N11" s="15">
        <f t="shared" si="1"/>
        <v>1</v>
      </c>
      <c r="O11" s="15">
        <f t="shared" si="1"/>
        <v>1</v>
      </c>
      <c r="P11" s="15">
        <f t="shared" si="1"/>
        <v>1</v>
      </c>
      <c r="Q11" s="15">
        <f t="shared" si="1"/>
        <v>1</v>
      </c>
      <c r="R11" s="15">
        <f t="shared" si="1"/>
        <v>1</v>
      </c>
      <c r="S11" s="15">
        <f t="shared" si="1"/>
        <v>1</v>
      </c>
      <c r="T11" s="15">
        <f t="shared" si="1"/>
        <v>1</v>
      </c>
      <c r="U11" s="15">
        <f t="shared" si="1"/>
        <v>1</v>
      </c>
      <c r="V11" s="15">
        <f t="shared" si="1"/>
        <v>1</v>
      </c>
      <c r="W11" s="15">
        <f t="shared" si="1"/>
        <v>1</v>
      </c>
      <c r="X11" s="15">
        <f t="shared" si="1"/>
        <v>1</v>
      </c>
      <c r="Y11" s="15">
        <f t="shared" si="1"/>
        <v>1</v>
      </c>
    </row>
    <row r="12" spans="1:25" x14ac:dyDescent="0.2">
      <c r="A12" s="9"/>
      <c r="B12" s="3"/>
      <c r="C12" s="15"/>
      <c r="D12" s="15">
        <v>1</v>
      </c>
      <c r="E12" s="15">
        <v>3</v>
      </c>
      <c r="F12" s="15">
        <f t="shared" ref="F12:U12" si="2">E12</f>
        <v>3</v>
      </c>
      <c r="G12" s="15">
        <f t="shared" si="2"/>
        <v>3</v>
      </c>
      <c r="H12" s="15">
        <f t="shared" si="2"/>
        <v>3</v>
      </c>
      <c r="I12" s="15">
        <f t="shared" si="2"/>
        <v>3</v>
      </c>
      <c r="J12" s="15">
        <f t="shared" si="2"/>
        <v>3</v>
      </c>
      <c r="K12" s="15">
        <f t="shared" si="2"/>
        <v>3</v>
      </c>
      <c r="L12" s="15">
        <f t="shared" si="2"/>
        <v>3</v>
      </c>
      <c r="M12" s="15">
        <f t="shared" si="2"/>
        <v>3</v>
      </c>
      <c r="N12" s="15">
        <f t="shared" si="2"/>
        <v>3</v>
      </c>
      <c r="O12" s="15">
        <f t="shared" si="2"/>
        <v>3</v>
      </c>
      <c r="P12" s="15">
        <f t="shared" si="2"/>
        <v>3</v>
      </c>
      <c r="Q12" s="15">
        <f t="shared" si="2"/>
        <v>3</v>
      </c>
      <c r="R12" s="15">
        <f t="shared" si="2"/>
        <v>3</v>
      </c>
      <c r="S12" s="15">
        <f t="shared" si="2"/>
        <v>3</v>
      </c>
      <c r="T12" s="15">
        <f t="shared" si="2"/>
        <v>3</v>
      </c>
      <c r="U12" s="15">
        <f t="shared" si="2"/>
        <v>3</v>
      </c>
      <c r="V12" s="15">
        <f t="shared" si="1"/>
        <v>3</v>
      </c>
      <c r="W12" s="15">
        <f t="shared" si="1"/>
        <v>3</v>
      </c>
      <c r="X12" s="15">
        <f t="shared" si="1"/>
        <v>3</v>
      </c>
      <c r="Y12" s="15">
        <f t="shared" si="1"/>
        <v>3</v>
      </c>
    </row>
    <row r="13" spans="1:25" x14ac:dyDescent="0.2">
      <c r="A13" s="31"/>
      <c r="B13" s="32"/>
      <c r="C13" s="33" t="s">
        <v>0</v>
      </c>
      <c r="D13" s="33" t="s">
        <v>0</v>
      </c>
      <c r="E13" s="33" t="s">
        <v>0</v>
      </c>
      <c r="F13" s="33" t="s">
        <v>0</v>
      </c>
      <c r="G13" s="33" t="s">
        <v>0</v>
      </c>
      <c r="H13" s="33" t="s">
        <v>0</v>
      </c>
      <c r="I13" s="33" t="s">
        <v>0</v>
      </c>
      <c r="J13" s="33" t="s">
        <v>0</v>
      </c>
      <c r="K13" s="33" t="s">
        <v>0</v>
      </c>
      <c r="L13" s="33" t="s">
        <v>0</v>
      </c>
      <c r="M13" s="33" t="s">
        <v>0</v>
      </c>
      <c r="N13" s="33" t="s">
        <v>0</v>
      </c>
      <c r="O13" s="33" t="s">
        <v>0</v>
      </c>
      <c r="P13" s="33" t="s">
        <v>0</v>
      </c>
      <c r="Q13" s="33" t="s">
        <v>0</v>
      </c>
      <c r="R13" s="33" t="s">
        <v>0</v>
      </c>
      <c r="S13" s="33" t="s">
        <v>0</v>
      </c>
      <c r="T13" s="33" t="s">
        <v>0</v>
      </c>
      <c r="U13" s="33" t="s">
        <v>0</v>
      </c>
      <c r="V13" s="33" t="s">
        <v>0</v>
      </c>
      <c r="W13" s="33" t="s">
        <v>0</v>
      </c>
      <c r="X13" s="33" t="s">
        <v>0</v>
      </c>
      <c r="Y13" s="33" t="s">
        <v>0</v>
      </c>
    </row>
    <row r="14" spans="1:25" x14ac:dyDescent="0.2">
      <c r="A14" s="9"/>
      <c r="B14" s="3"/>
      <c r="C14" s="15"/>
      <c r="D14" s="15">
        <f t="shared" ref="D14" si="3">C14</f>
        <v>0</v>
      </c>
      <c r="E14" s="15">
        <v>0</v>
      </c>
      <c r="F14" s="15">
        <f t="shared" ref="F14:U14" si="4">E14</f>
        <v>0</v>
      </c>
      <c r="G14" s="15">
        <f t="shared" si="4"/>
        <v>0</v>
      </c>
      <c r="H14" s="15">
        <f t="shared" si="4"/>
        <v>0</v>
      </c>
      <c r="I14" s="15">
        <f t="shared" si="4"/>
        <v>0</v>
      </c>
      <c r="J14" s="15">
        <f t="shared" si="4"/>
        <v>0</v>
      </c>
      <c r="K14" s="15">
        <f t="shared" si="4"/>
        <v>0</v>
      </c>
      <c r="L14" s="15">
        <f t="shared" si="4"/>
        <v>0</v>
      </c>
      <c r="M14" s="15">
        <f t="shared" si="4"/>
        <v>0</v>
      </c>
      <c r="N14" s="15">
        <f t="shared" si="4"/>
        <v>0</v>
      </c>
      <c r="O14" s="15">
        <f t="shared" si="4"/>
        <v>0</v>
      </c>
      <c r="P14" s="15">
        <f t="shared" si="4"/>
        <v>0</v>
      </c>
      <c r="Q14" s="15">
        <f t="shared" si="4"/>
        <v>0</v>
      </c>
      <c r="R14" s="15">
        <f t="shared" si="4"/>
        <v>0</v>
      </c>
      <c r="S14" s="15">
        <f t="shared" si="4"/>
        <v>0</v>
      </c>
      <c r="T14" s="15">
        <f t="shared" si="4"/>
        <v>0</v>
      </c>
      <c r="U14" s="15">
        <f t="shared" si="4"/>
        <v>0</v>
      </c>
      <c r="V14" s="15">
        <f t="shared" ref="V14:Y14" si="5">U14</f>
        <v>0</v>
      </c>
      <c r="W14" s="15">
        <f t="shared" si="5"/>
        <v>0</v>
      </c>
      <c r="X14" s="15">
        <f t="shared" si="5"/>
        <v>0</v>
      </c>
      <c r="Y14" s="15">
        <f t="shared" si="5"/>
        <v>0</v>
      </c>
    </row>
    <row r="15" spans="1:25" x14ac:dyDescent="0.2">
      <c r="A15" s="31" t="s">
        <v>37</v>
      </c>
      <c r="B15" s="32"/>
      <c r="C15" s="33" t="s">
        <v>0</v>
      </c>
      <c r="D15" s="33" t="s">
        <v>0</v>
      </c>
      <c r="E15" s="33" t="s">
        <v>0</v>
      </c>
      <c r="F15" s="33" t="s">
        <v>0</v>
      </c>
      <c r="G15" s="33" t="s">
        <v>0</v>
      </c>
      <c r="H15" s="33" t="s">
        <v>0</v>
      </c>
      <c r="I15" s="33" t="s">
        <v>0</v>
      </c>
      <c r="J15" s="33" t="s">
        <v>0</v>
      </c>
      <c r="K15" s="33" t="s">
        <v>0</v>
      </c>
      <c r="L15" s="33" t="s">
        <v>0</v>
      </c>
      <c r="M15" s="33" t="s">
        <v>0</v>
      </c>
      <c r="N15" s="33" t="s">
        <v>0</v>
      </c>
      <c r="O15" s="33" t="s">
        <v>0</v>
      </c>
      <c r="P15" s="33" t="s">
        <v>0</v>
      </c>
      <c r="Q15" s="33" t="s">
        <v>0</v>
      </c>
      <c r="R15" s="33" t="s">
        <v>0</v>
      </c>
      <c r="S15" s="33" t="s">
        <v>0</v>
      </c>
      <c r="T15" s="33" t="s">
        <v>0</v>
      </c>
      <c r="U15" s="33" t="s">
        <v>0</v>
      </c>
      <c r="V15" s="33" t="s">
        <v>0</v>
      </c>
      <c r="W15" s="33" t="s">
        <v>0</v>
      </c>
      <c r="X15" s="33" t="s">
        <v>0</v>
      </c>
      <c r="Y15" s="33" t="s">
        <v>0</v>
      </c>
    </row>
    <row r="16" spans="1:25" x14ac:dyDescent="0.2">
      <c r="A16" s="9" t="s">
        <v>62</v>
      </c>
      <c r="B16" s="3"/>
      <c r="C16" s="15">
        <v>10</v>
      </c>
      <c r="D16" s="15">
        <f t="shared" ref="D16:S18" si="6">C16</f>
        <v>10</v>
      </c>
      <c r="E16" s="15">
        <f t="shared" si="6"/>
        <v>10</v>
      </c>
      <c r="F16" s="15">
        <f t="shared" si="6"/>
        <v>10</v>
      </c>
      <c r="G16" s="15">
        <f t="shared" si="6"/>
        <v>10</v>
      </c>
      <c r="H16" s="15">
        <f t="shared" si="6"/>
        <v>10</v>
      </c>
      <c r="I16" s="15">
        <f t="shared" si="6"/>
        <v>10</v>
      </c>
      <c r="J16" s="15">
        <f t="shared" si="6"/>
        <v>10</v>
      </c>
      <c r="K16" s="15">
        <f t="shared" si="6"/>
        <v>10</v>
      </c>
      <c r="L16" s="15">
        <f t="shared" si="6"/>
        <v>10</v>
      </c>
      <c r="M16" s="15">
        <f t="shared" si="6"/>
        <v>10</v>
      </c>
      <c r="N16" s="15">
        <f t="shared" si="6"/>
        <v>10</v>
      </c>
      <c r="O16" s="15">
        <f t="shared" si="6"/>
        <v>10</v>
      </c>
      <c r="P16" s="15">
        <f t="shared" si="6"/>
        <v>10</v>
      </c>
      <c r="Q16" s="15">
        <f t="shared" si="6"/>
        <v>10</v>
      </c>
      <c r="R16" s="15">
        <f t="shared" si="6"/>
        <v>10</v>
      </c>
      <c r="S16" s="15">
        <f t="shared" si="6"/>
        <v>10</v>
      </c>
      <c r="T16" s="15">
        <f t="shared" ref="T16:Y18" si="7">S16</f>
        <v>10</v>
      </c>
      <c r="U16" s="15">
        <f t="shared" si="7"/>
        <v>10</v>
      </c>
      <c r="V16" s="15">
        <f t="shared" si="7"/>
        <v>10</v>
      </c>
      <c r="W16" s="15">
        <f t="shared" si="7"/>
        <v>10</v>
      </c>
      <c r="X16" s="15">
        <f t="shared" si="7"/>
        <v>10</v>
      </c>
      <c r="Y16" s="15">
        <f t="shared" si="7"/>
        <v>10</v>
      </c>
    </row>
    <row r="17" spans="1:25" x14ac:dyDescent="0.2">
      <c r="A17" s="9" t="s">
        <v>63</v>
      </c>
      <c r="B17" s="3" t="s">
        <v>0</v>
      </c>
      <c r="C17" s="15">
        <v>19</v>
      </c>
      <c r="D17" s="15">
        <f t="shared" si="6"/>
        <v>19</v>
      </c>
      <c r="E17" s="15">
        <f t="shared" si="6"/>
        <v>19</v>
      </c>
      <c r="F17" s="15">
        <f t="shared" si="6"/>
        <v>19</v>
      </c>
      <c r="G17" s="15">
        <f t="shared" si="6"/>
        <v>19</v>
      </c>
      <c r="H17" s="15">
        <f t="shared" si="6"/>
        <v>19</v>
      </c>
      <c r="I17" s="15">
        <f t="shared" si="6"/>
        <v>19</v>
      </c>
      <c r="J17" s="15">
        <f t="shared" si="6"/>
        <v>19</v>
      </c>
      <c r="K17" s="15">
        <f t="shared" si="6"/>
        <v>19</v>
      </c>
      <c r="L17" s="15">
        <f t="shared" si="6"/>
        <v>19</v>
      </c>
      <c r="M17" s="15">
        <f t="shared" si="6"/>
        <v>19</v>
      </c>
      <c r="N17" s="15">
        <f t="shared" si="6"/>
        <v>19</v>
      </c>
      <c r="O17" s="15">
        <f t="shared" si="6"/>
        <v>19</v>
      </c>
      <c r="P17" s="15">
        <f t="shared" si="6"/>
        <v>19</v>
      </c>
      <c r="Q17" s="15">
        <f t="shared" si="6"/>
        <v>19</v>
      </c>
      <c r="R17" s="15">
        <f t="shared" si="6"/>
        <v>19</v>
      </c>
      <c r="S17" s="15">
        <f t="shared" si="6"/>
        <v>19</v>
      </c>
      <c r="T17" s="15">
        <f t="shared" si="7"/>
        <v>19</v>
      </c>
      <c r="U17" s="15">
        <f t="shared" si="7"/>
        <v>19</v>
      </c>
      <c r="V17" s="15">
        <f t="shared" si="7"/>
        <v>19</v>
      </c>
      <c r="W17" s="15">
        <f t="shared" si="7"/>
        <v>19</v>
      </c>
      <c r="X17" s="15">
        <f t="shared" si="7"/>
        <v>19</v>
      </c>
      <c r="Y17" s="15">
        <f t="shared" si="7"/>
        <v>19</v>
      </c>
    </row>
    <row r="18" spans="1:25" x14ac:dyDescent="0.2">
      <c r="A18" s="9" t="s">
        <v>71</v>
      </c>
      <c r="B18" s="3" t="s">
        <v>0</v>
      </c>
      <c r="C18" s="15">
        <v>5</v>
      </c>
      <c r="D18" s="15">
        <f t="shared" si="6"/>
        <v>5</v>
      </c>
      <c r="E18" s="15">
        <f t="shared" si="6"/>
        <v>5</v>
      </c>
      <c r="F18" s="15">
        <f t="shared" si="6"/>
        <v>5</v>
      </c>
      <c r="G18" s="15">
        <f t="shared" si="6"/>
        <v>5</v>
      </c>
      <c r="H18" s="15">
        <f t="shared" si="6"/>
        <v>5</v>
      </c>
      <c r="I18" s="15">
        <f t="shared" si="6"/>
        <v>5</v>
      </c>
      <c r="J18" s="15">
        <f t="shared" si="6"/>
        <v>5</v>
      </c>
      <c r="K18" s="15">
        <f t="shared" si="6"/>
        <v>5</v>
      </c>
      <c r="L18" s="15">
        <f t="shared" si="6"/>
        <v>5</v>
      </c>
      <c r="M18" s="15">
        <f t="shared" si="6"/>
        <v>5</v>
      </c>
      <c r="N18" s="15">
        <f t="shared" si="6"/>
        <v>5</v>
      </c>
      <c r="O18" s="15">
        <f t="shared" si="6"/>
        <v>5</v>
      </c>
      <c r="P18" s="15">
        <f t="shared" si="6"/>
        <v>5</v>
      </c>
      <c r="Q18" s="15">
        <f t="shared" si="6"/>
        <v>5</v>
      </c>
      <c r="R18" s="15">
        <f t="shared" si="6"/>
        <v>5</v>
      </c>
      <c r="S18" s="15">
        <f t="shared" si="6"/>
        <v>5</v>
      </c>
      <c r="T18" s="15">
        <f t="shared" si="7"/>
        <v>5</v>
      </c>
      <c r="U18" s="15">
        <f t="shared" si="7"/>
        <v>5</v>
      </c>
      <c r="V18" s="15">
        <f t="shared" si="7"/>
        <v>5</v>
      </c>
      <c r="W18" s="15">
        <f t="shared" si="7"/>
        <v>5</v>
      </c>
      <c r="X18" s="15">
        <f t="shared" si="7"/>
        <v>5</v>
      </c>
      <c r="Y18" s="15">
        <f t="shared" si="7"/>
        <v>5</v>
      </c>
    </row>
    <row r="19" spans="1:25" x14ac:dyDescent="0.2">
      <c r="A19" s="31" t="s">
        <v>34</v>
      </c>
      <c r="B19" s="32"/>
      <c r="C19" s="33" t="s">
        <v>0</v>
      </c>
      <c r="D19" s="33" t="s">
        <v>0</v>
      </c>
      <c r="E19" s="33" t="s">
        <v>0</v>
      </c>
      <c r="F19" s="33" t="s">
        <v>0</v>
      </c>
      <c r="G19" s="33" t="s">
        <v>0</v>
      </c>
      <c r="H19" s="33" t="s">
        <v>0</v>
      </c>
      <c r="I19" s="33" t="s">
        <v>0</v>
      </c>
      <c r="J19" s="33" t="s">
        <v>0</v>
      </c>
      <c r="K19" s="33" t="s">
        <v>0</v>
      </c>
      <c r="L19" s="33" t="s">
        <v>0</v>
      </c>
      <c r="M19" s="33" t="s">
        <v>0</v>
      </c>
      <c r="N19" s="33" t="s">
        <v>0</v>
      </c>
      <c r="O19" s="33" t="s">
        <v>0</v>
      </c>
      <c r="P19" s="33" t="s">
        <v>0</v>
      </c>
      <c r="Q19" s="33" t="s">
        <v>0</v>
      </c>
      <c r="R19" s="33" t="s">
        <v>0</v>
      </c>
      <c r="S19" s="33" t="s">
        <v>0</v>
      </c>
      <c r="T19" s="33" t="s">
        <v>0</v>
      </c>
      <c r="U19" s="33" t="s">
        <v>0</v>
      </c>
      <c r="V19" s="33" t="s">
        <v>0</v>
      </c>
      <c r="W19" s="33" t="s">
        <v>0</v>
      </c>
      <c r="X19" s="33" t="s">
        <v>0</v>
      </c>
      <c r="Y19" s="33" t="s">
        <v>0</v>
      </c>
    </row>
    <row r="20" spans="1:25" x14ac:dyDescent="0.2">
      <c r="A20" s="9" t="s">
        <v>72</v>
      </c>
      <c r="B20" s="3"/>
      <c r="C20" s="15"/>
      <c r="D20" s="15">
        <f t="shared" ref="D20:S22" si="8">C20</f>
        <v>0</v>
      </c>
      <c r="E20" s="15">
        <f t="shared" si="8"/>
        <v>0</v>
      </c>
      <c r="F20" s="15">
        <f t="shared" si="8"/>
        <v>0</v>
      </c>
      <c r="G20" s="15">
        <f t="shared" si="8"/>
        <v>0</v>
      </c>
      <c r="H20" s="15">
        <f t="shared" si="8"/>
        <v>0</v>
      </c>
      <c r="I20" s="15">
        <f t="shared" si="8"/>
        <v>0</v>
      </c>
      <c r="J20" s="15">
        <f t="shared" si="8"/>
        <v>0</v>
      </c>
      <c r="K20" s="15">
        <f t="shared" si="8"/>
        <v>0</v>
      </c>
      <c r="L20" s="15">
        <f t="shared" si="8"/>
        <v>0</v>
      </c>
      <c r="M20" s="15">
        <f t="shared" si="8"/>
        <v>0</v>
      </c>
      <c r="N20" s="15">
        <f t="shared" si="8"/>
        <v>0</v>
      </c>
      <c r="O20" s="15">
        <f t="shared" si="8"/>
        <v>0</v>
      </c>
      <c r="P20" s="15">
        <f t="shared" si="8"/>
        <v>0</v>
      </c>
      <c r="Q20" s="15">
        <f t="shared" si="8"/>
        <v>0</v>
      </c>
      <c r="R20" s="15">
        <f t="shared" si="8"/>
        <v>0</v>
      </c>
      <c r="S20" s="15">
        <f t="shared" si="8"/>
        <v>0</v>
      </c>
      <c r="T20" s="15">
        <f t="shared" ref="T20:Y22" si="9">S20</f>
        <v>0</v>
      </c>
      <c r="U20" s="15">
        <f t="shared" si="9"/>
        <v>0</v>
      </c>
      <c r="V20" s="15">
        <f t="shared" si="9"/>
        <v>0</v>
      </c>
      <c r="W20" s="15">
        <f t="shared" si="9"/>
        <v>0</v>
      </c>
      <c r="X20" s="15">
        <f t="shared" si="9"/>
        <v>0</v>
      </c>
      <c r="Y20" s="15">
        <f t="shared" si="9"/>
        <v>0</v>
      </c>
    </row>
    <row r="21" spans="1:25" x14ac:dyDescent="0.2">
      <c r="A21" s="9" t="s">
        <v>69</v>
      </c>
      <c r="B21" s="3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spans="1:25" x14ac:dyDescent="0.2">
      <c r="A22" s="9" t="s">
        <v>70</v>
      </c>
      <c r="B22" s="3"/>
      <c r="C22" s="15"/>
      <c r="D22" s="15">
        <f t="shared" si="8"/>
        <v>0</v>
      </c>
      <c r="E22" s="15">
        <f t="shared" si="8"/>
        <v>0</v>
      </c>
      <c r="F22" s="15">
        <f t="shared" si="8"/>
        <v>0</v>
      </c>
      <c r="G22" s="15">
        <f t="shared" si="8"/>
        <v>0</v>
      </c>
      <c r="H22" s="15">
        <f t="shared" si="8"/>
        <v>0</v>
      </c>
      <c r="I22" s="15">
        <f t="shared" si="8"/>
        <v>0</v>
      </c>
      <c r="J22" s="15">
        <f t="shared" si="8"/>
        <v>0</v>
      </c>
      <c r="K22" s="15">
        <v>4</v>
      </c>
      <c r="L22" s="15">
        <f t="shared" si="8"/>
        <v>4</v>
      </c>
      <c r="M22" s="15">
        <f t="shared" si="8"/>
        <v>4</v>
      </c>
      <c r="N22" s="15">
        <f t="shared" si="8"/>
        <v>4</v>
      </c>
      <c r="O22" s="15">
        <f t="shared" si="8"/>
        <v>4</v>
      </c>
      <c r="P22" s="15">
        <f t="shared" si="8"/>
        <v>4</v>
      </c>
      <c r="Q22" s="15">
        <f t="shared" si="8"/>
        <v>4</v>
      </c>
      <c r="R22" s="15">
        <v>3</v>
      </c>
      <c r="S22" s="15">
        <v>0</v>
      </c>
      <c r="T22" s="15">
        <f t="shared" si="9"/>
        <v>0</v>
      </c>
      <c r="U22" s="15">
        <f t="shared" si="9"/>
        <v>0</v>
      </c>
      <c r="V22" s="15">
        <f t="shared" si="9"/>
        <v>0</v>
      </c>
      <c r="W22" s="15">
        <f t="shared" si="9"/>
        <v>0</v>
      </c>
      <c r="X22" s="15">
        <f t="shared" si="9"/>
        <v>0</v>
      </c>
      <c r="Y22" s="15">
        <f t="shared" si="9"/>
        <v>0</v>
      </c>
    </row>
    <row r="23" spans="1:25" x14ac:dyDescent="0.2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</row>
  </sheetData>
  <mergeCells count="3">
    <mergeCell ref="B4:R4"/>
    <mergeCell ref="B5:R5"/>
    <mergeCell ref="A2:S2"/>
  </mergeCells>
  <phoneticPr fontId="0" type="noConversion"/>
  <pageMargins left="0.75" right="0.75" top="1" bottom="1" header="0.5" footer="0.5"/>
  <pageSetup paperSize="9" scale="63" orientation="landscape" r:id="rId1"/>
  <headerFooter alignWithMargins="0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Y22"/>
  <sheetViews>
    <sheetView topLeftCell="A5" workbookViewId="0">
      <selection activeCell="C11" sqref="C11"/>
    </sheetView>
  </sheetViews>
  <sheetFormatPr defaultColWidth="8.85546875" defaultRowHeight="12.75" x14ac:dyDescent="0.2"/>
  <cols>
    <col min="1" max="1" width="70.28515625" customWidth="1"/>
    <col min="2" max="2" width="9.42578125" customWidth="1"/>
    <col min="3" max="3" width="11.28515625" bestFit="1" customWidth="1"/>
    <col min="4" max="25" width="4" customWidth="1"/>
  </cols>
  <sheetData>
    <row r="1" spans="1:25" x14ac:dyDescent="0.2">
      <c r="C1" s="21">
        <f>D7/22</f>
        <v>2.1363636363636362</v>
      </c>
      <c r="D1" s="21">
        <f>D7</f>
        <v>47</v>
      </c>
      <c r="E1" s="21">
        <f>D1-C1</f>
        <v>44.863636363636367</v>
      </c>
      <c r="F1" s="21">
        <f>E1-C1</f>
        <v>42.727272727272734</v>
      </c>
      <c r="G1" s="21">
        <f>F1-C1</f>
        <v>40.590909090909101</v>
      </c>
      <c r="H1" s="21">
        <f>G1-C1</f>
        <v>38.454545454545467</v>
      </c>
      <c r="I1" s="21">
        <f>H1-C1</f>
        <v>36.318181818181834</v>
      </c>
      <c r="J1" s="21">
        <f>I1-C1</f>
        <v>34.181818181818201</v>
      </c>
      <c r="K1" s="21">
        <f>J1-C1</f>
        <v>32.045454545454568</v>
      </c>
      <c r="L1" s="21">
        <f>K1-C1</f>
        <v>29.909090909090931</v>
      </c>
      <c r="M1" s="21">
        <f>L1-C1</f>
        <v>27.772727272727295</v>
      </c>
      <c r="N1" s="21">
        <f>M1-C1</f>
        <v>25.636363636363658</v>
      </c>
      <c r="O1" s="21">
        <f>N1-C1</f>
        <v>23.500000000000021</v>
      </c>
      <c r="P1" s="21">
        <f>O1-C1</f>
        <v>21.363636363636385</v>
      </c>
      <c r="Q1" s="21">
        <f>P1-C1</f>
        <v>19.227272727272748</v>
      </c>
      <c r="R1" s="21">
        <f>Q1-C1</f>
        <v>17.090909090909111</v>
      </c>
      <c r="S1" s="21">
        <f>R1-C1</f>
        <v>14.954545454545475</v>
      </c>
      <c r="T1" s="21">
        <f>S1-C1</f>
        <v>12.818181818181838</v>
      </c>
      <c r="U1" s="21">
        <f>T1-C1</f>
        <v>10.681818181818201</v>
      </c>
      <c r="V1" s="21">
        <f>U1-C1</f>
        <v>8.5454545454545645</v>
      </c>
      <c r="W1" s="21">
        <f>V1-C1</f>
        <v>6.4090909090909278</v>
      </c>
      <c r="X1" s="21">
        <f>W1-C1</f>
        <v>4.2727272727272911</v>
      </c>
      <c r="Y1" s="21">
        <f>X1-C1</f>
        <v>2.1363636363636549</v>
      </c>
    </row>
    <row r="2" spans="1:25" ht="15.75" x14ac:dyDescent="0.25">
      <c r="A2" s="58" t="s">
        <v>5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42"/>
      <c r="U2" s="42"/>
      <c r="V2" s="42"/>
    </row>
    <row r="3" spans="1:25" x14ac:dyDescent="0.2">
      <c r="A3" s="12" t="s">
        <v>15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14"/>
      <c r="T3" s="42"/>
      <c r="U3" s="42"/>
      <c r="V3" s="42"/>
    </row>
    <row r="4" spans="1:25" ht="122.25" customHeight="1" x14ac:dyDescent="0.2">
      <c r="A4" s="16" t="s">
        <v>33</v>
      </c>
      <c r="B4" s="56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14"/>
      <c r="T4" s="42"/>
      <c r="U4" s="42"/>
      <c r="V4" s="42"/>
    </row>
    <row r="5" spans="1:25" ht="122.25" customHeight="1" x14ac:dyDescent="0.2">
      <c r="A5" s="16"/>
      <c r="B5" s="56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14"/>
      <c r="T5" s="42"/>
      <c r="U5" s="42"/>
      <c r="V5" s="42"/>
    </row>
    <row r="6" spans="1:25" s="10" customFormat="1" ht="28.5" x14ac:dyDescent="0.2">
      <c r="A6" s="17" t="s">
        <v>0</v>
      </c>
      <c r="B6" s="18" t="s">
        <v>0</v>
      </c>
      <c r="C6" s="19" t="s">
        <v>0</v>
      </c>
      <c r="D6" s="43">
        <v>40912</v>
      </c>
      <c r="E6" s="43">
        <v>40913</v>
      </c>
      <c r="F6" s="43">
        <v>40914</v>
      </c>
      <c r="G6" s="43">
        <v>40915</v>
      </c>
      <c r="H6" s="43">
        <v>40916</v>
      </c>
      <c r="I6" s="43">
        <v>40917</v>
      </c>
      <c r="J6" s="43">
        <v>40918</v>
      </c>
      <c r="K6" s="43">
        <v>40919</v>
      </c>
      <c r="L6" s="43">
        <v>40920</v>
      </c>
      <c r="M6" s="43">
        <v>40921</v>
      </c>
      <c r="N6" s="43">
        <v>40922</v>
      </c>
      <c r="O6" s="43">
        <v>40923</v>
      </c>
      <c r="P6" s="43">
        <v>40924</v>
      </c>
      <c r="Q6" s="43">
        <v>40925</v>
      </c>
      <c r="R6" s="43">
        <v>40926</v>
      </c>
      <c r="S6" s="43">
        <v>40927</v>
      </c>
      <c r="T6" s="43">
        <v>40928</v>
      </c>
      <c r="U6" s="43">
        <v>40929</v>
      </c>
      <c r="V6" s="43">
        <v>40930</v>
      </c>
      <c r="W6" s="43">
        <v>40931</v>
      </c>
      <c r="X6" s="43">
        <v>40932</v>
      </c>
      <c r="Y6" s="43">
        <v>40933</v>
      </c>
    </row>
    <row r="7" spans="1:25" s="11" customFormat="1" ht="37.5" customHeight="1" x14ac:dyDescent="0.2">
      <c r="A7" s="34" t="s">
        <v>18</v>
      </c>
      <c r="B7" s="36" t="s">
        <v>17</v>
      </c>
      <c r="C7" s="38" t="s">
        <v>16</v>
      </c>
      <c r="D7" s="39">
        <f>SUM(D8:D21)</f>
        <v>47</v>
      </c>
      <c r="E7" s="39">
        <f t="shared" ref="E7:Y7" si="0">SUM(E8:E21)</f>
        <v>53</v>
      </c>
      <c r="F7" s="39">
        <f t="shared" si="0"/>
        <v>49</v>
      </c>
      <c r="G7" s="39">
        <f t="shared" si="0"/>
        <v>49</v>
      </c>
      <c r="H7" s="39">
        <f t="shared" si="0"/>
        <v>49</v>
      </c>
      <c r="I7" s="39">
        <f t="shared" si="0"/>
        <v>49</v>
      </c>
      <c r="J7" s="39">
        <f t="shared" si="0"/>
        <v>49</v>
      </c>
      <c r="K7" s="39">
        <f t="shared" si="0"/>
        <v>48</v>
      </c>
      <c r="L7" s="39">
        <f t="shared" si="0"/>
        <v>48</v>
      </c>
      <c r="M7" s="39">
        <f t="shared" si="0"/>
        <v>48</v>
      </c>
      <c r="N7" s="39">
        <f t="shared" si="0"/>
        <v>48</v>
      </c>
      <c r="O7" s="39">
        <f t="shared" si="0"/>
        <v>48</v>
      </c>
      <c r="P7" s="39">
        <f t="shared" si="0"/>
        <v>48</v>
      </c>
      <c r="Q7" s="39">
        <f t="shared" si="0"/>
        <v>48</v>
      </c>
      <c r="R7" s="39">
        <f t="shared" si="0"/>
        <v>47</v>
      </c>
      <c r="S7" s="39">
        <f t="shared" si="0"/>
        <v>44</v>
      </c>
      <c r="T7" s="39">
        <f t="shared" si="0"/>
        <v>44</v>
      </c>
      <c r="U7" s="39">
        <f t="shared" si="0"/>
        <v>44</v>
      </c>
      <c r="V7" s="39">
        <f t="shared" si="0"/>
        <v>44</v>
      </c>
      <c r="W7" s="39">
        <f t="shared" si="0"/>
        <v>44</v>
      </c>
      <c r="X7" s="39">
        <f t="shared" si="0"/>
        <v>44</v>
      </c>
      <c r="Y7" s="39">
        <f t="shared" si="0"/>
        <v>44</v>
      </c>
    </row>
    <row r="8" spans="1:25" x14ac:dyDescent="0.2">
      <c r="A8" s="35" t="s">
        <v>0</v>
      </c>
      <c r="B8" s="37"/>
      <c r="C8" s="20">
        <f>SUM(C10:C22)</f>
        <v>44</v>
      </c>
      <c r="D8" s="40" t="s">
        <v>0</v>
      </c>
      <c r="E8" s="40" t="s">
        <v>0</v>
      </c>
      <c r="F8" s="40" t="s">
        <v>0</v>
      </c>
      <c r="G8" s="40" t="s">
        <v>0</v>
      </c>
      <c r="H8" s="40" t="s">
        <v>0</v>
      </c>
      <c r="I8" s="40" t="s">
        <v>0</v>
      </c>
      <c r="J8" s="40" t="s">
        <v>0</v>
      </c>
      <c r="K8" s="40" t="s">
        <v>0</v>
      </c>
      <c r="L8" s="40" t="s">
        <v>0</v>
      </c>
      <c r="M8" s="40" t="s">
        <v>0</v>
      </c>
      <c r="N8" s="40" t="s">
        <v>0</v>
      </c>
      <c r="O8" s="40" t="s">
        <v>0</v>
      </c>
      <c r="P8" s="40" t="s">
        <v>0</v>
      </c>
      <c r="Q8" s="40" t="s">
        <v>0</v>
      </c>
      <c r="R8" s="40" t="s">
        <v>0</v>
      </c>
      <c r="S8" s="40" t="s">
        <v>0</v>
      </c>
      <c r="T8" s="40" t="s">
        <v>0</v>
      </c>
      <c r="U8" s="40" t="s">
        <v>0</v>
      </c>
      <c r="V8" s="40" t="s">
        <v>0</v>
      </c>
      <c r="W8" s="40" t="s">
        <v>0</v>
      </c>
      <c r="X8" s="40" t="s">
        <v>0</v>
      </c>
      <c r="Y8" s="40" t="s">
        <v>0</v>
      </c>
    </row>
    <row r="9" spans="1:25" x14ac:dyDescent="0.2">
      <c r="A9" s="31" t="s">
        <v>52</v>
      </c>
      <c r="B9" s="32"/>
      <c r="C9" s="33" t="s">
        <v>0</v>
      </c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</row>
    <row r="10" spans="1:25" x14ac:dyDescent="0.2">
      <c r="A10" s="9"/>
      <c r="B10" s="3"/>
      <c r="C10" s="15"/>
      <c r="D10" s="15">
        <v>1</v>
      </c>
      <c r="E10" s="15">
        <v>3</v>
      </c>
      <c r="F10" s="15">
        <v>1</v>
      </c>
      <c r="G10" s="15">
        <f t="shared" ref="G10:Y12" si="1">F10</f>
        <v>1</v>
      </c>
      <c r="H10" s="15">
        <f t="shared" si="1"/>
        <v>1</v>
      </c>
      <c r="I10" s="15">
        <f t="shared" si="1"/>
        <v>1</v>
      </c>
      <c r="J10" s="15">
        <f t="shared" si="1"/>
        <v>1</v>
      </c>
      <c r="K10" s="15">
        <f t="shared" si="1"/>
        <v>1</v>
      </c>
      <c r="L10" s="15">
        <f t="shared" si="1"/>
        <v>1</v>
      </c>
      <c r="M10" s="15">
        <f t="shared" si="1"/>
        <v>1</v>
      </c>
      <c r="N10" s="15">
        <f t="shared" si="1"/>
        <v>1</v>
      </c>
      <c r="O10" s="15">
        <f t="shared" si="1"/>
        <v>1</v>
      </c>
      <c r="P10" s="15">
        <f t="shared" si="1"/>
        <v>1</v>
      </c>
      <c r="Q10" s="15">
        <f t="shared" si="1"/>
        <v>1</v>
      </c>
      <c r="R10" s="15">
        <f t="shared" si="1"/>
        <v>1</v>
      </c>
      <c r="S10" s="15">
        <f t="shared" si="1"/>
        <v>1</v>
      </c>
      <c r="T10" s="15">
        <f t="shared" si="1"/>
        <v>1</v>
      </c>
      <c r="U10" s="15">
        <f t="shared" si="1"/>
        <v>1</v>
      </c>
      <c r="V10" s="15">
        <f t="shared" si="1"/>
        <v>1</v>
      </c>
      <c r="W10" s="15">
        <f t="shared" si="1"/>
        <v>1</v>
      </c>
      <c r="X10" s="15">
        <f t="shared" si="1"/>
        <v>1</v>
      </c>
      <c r="Y10" s="15">
        <f t="shared" si="1"/>
        <v>1</v>
      </c>
    </row>
    <row r="11" spans="1:25" x14ac:dyDescent="0.2">
      <c r="A11" s="9"/>
      <c r="B11" s="3"/>
      <c r="C11" s="15"/>
      <c r="D11" s="15">
        <v>1</v>
      </c>
      <c r="E11" s="15">
        <v>3</v>
      </c>
      <c r="F11" s="15">
        <v>1</v>
      </c>
      <c r="G11" s="15">
        <f t="shared" si="1"/>
        <v>1</v>
      </c>
      <c r="H11" s="15">
        <f t="shared" si="1"/>
        <v>1</v>
      </c>
      <c r="I11" s="15">
        <f t="shared" si="1"/>
        <v>1</v>
      </c>
      <c r="J11" s="15">
        <f t="shared" si="1"/>
        <v>1</v>
      </c>
      <c r="K11" s="15">
        <f t="shared" si="1"/>
        <v>1</v>
      </c>
      <c r="L11" s="15">
        <f t="shared" si="1"/>
        <v>1</v>
      </c>
      <c r="M11" s="15">
        <f t="shared" si="1"/>
        <v>1</v>
      </c>
      <c r="N11" s="15">
        <f t="shared" si="1"/>
        <v>1</v>
      </c>
      <c r="O11" s="15">
        <f t="shared" si="1"/>
        <v>1</v>
      </c>
      <c r="P11" s="15">
        <f t="shared" si="1"/>
        <v>1</v>
      </c>
      <c r="Q11" s="15">
        <f t="shared" si="1"/>
        <v>1</v>
      </c>
      <c r="R11" s="15">
        <f t="shared" si="1"/>
        <v>1</v>
      </c>
      <c r="S11" s="15">
        <f t="shared" si="1"/>
        <v>1</v>
      </c>
      <c r="T11" s="15">
        <f t="shared" si="1"/>
        <v>1</v>
      </c>
      <c r="U11" s="15">
        <f t="shared" si="1"/>
        <v>1</v>
      </c>
      <c r="V11" s="15">
        <f t="shared" si="1"/>
        <v>1</v>
      </c>
      <c r="W11" s="15">
        <f t="shared" si="1"/>
        <v>1</v>
      </c>
      <c r="X11" s="15">
        <f t="shared" si="1"/>
        <v>1</v>
      </c>
      <c r="Y11" s="15">
        <f t="shared" si="1"/>
        <v>1</v>
      </c>
    </row>
    <row r="12" spans="1:25" x14ac:dyDescent="0.2">
      <c r="A12" s="9"/>
      <c r="B12" s="3"/>
      <c r="C12" s="15"/>
      <c r="D12" s="15">
        <v>1</v>
      </c>
      <c r="E12" s="15">
        <v>3</v>
      </c>
      <c r="F12" s="15">
        <f t="shared" ref="F12:U12" si="2">E12</f>
        <v>3</v>
      </c>
      <c r="G12" s="15">
        <f t="shared" si="2"/>
        <v>3</v>
      </c>
      <c r="H12" s="15">
        <f t="shared" si="2"/>
        <v>3</v>
      </c>
      <c r="I12" s="15">
        <f t="shared" si="2"/>
        <v>3</v>
      </c>
      <c r="J12" s="15">
        <f t="shared" si="2"/>
        <v>3</v>
      </c>
      <c r="K12" s="15">
        <f t="shared" si="2"/>
        <v>3</v>
      </c>
      <c r="L12" s="15">
        <f t="shared" si="2"/>
        <v>3</v>
      </c>
      <c r="M12" s="15">
        <f t="shared" si="2"/>
        <v>3</v>
      </c>
      <c r="N12" s="15">
        <f t="shared" si="2"/>
        <v>3</v>
      </c>
      <c r="O12" s="15">
        <f t="shared" si="2"/>
        <v>3</v>
      </c>
      <c r="P12" s="15">
        <f t="shared" si="2"/>
        <v>3</v>
      </c>
      <c r="Q12" s="15">
        <f t="shared" si="2"/>
        <v>3</v>
      </c>
      <c r="R12" s="15">
        <f t="shared" si="2"/>
        <v>3</v>
      </c>
      <c r="S12" s="15">
        <f t="shared" si="2"/>
        <v>3</v>
      </c>
      <c r="T12" s="15">
        <f t="shared" si="2"/>
        <v>3</v>
      </c>
      <c r="U12" s="15">
        <f t="shared" si="2"/>
        <v>3</v>
      </c>
      <c r="V12" s="15">
        <f t="shared" si="1"/>
        <v>3</v>
      </c>
      <c r="W12" s="15">
        <f t="shared" si="1"/>
        <v>3</v>
      </c>
      <c r="X12" s="15">
        <f t="shared" si="1"/>
        <v>3</v>
      </c>
      <c r="Y12" s="15">
        <f t="shared" si="1"/>
        <v>3</v>
      </c>
    </row>
    <row r="13" spans="1:25" x14ac:dyDescent="0.2">
      <c r="A13" s="31" t="s">
        <v>42</v>
      </c>
      <c r="B13" s="32"/>
      <c r="C13" s="33"/>
      <c r="D13" s="33" t="s">
        <v>0</v>
      </c>
      <c r="E13" s="33" t="s">
        <v>0</v>
      </c>
      <c r="F13" s="33" t="s">
        <v>0</v>
      </c>
      <c r="G13" s="33" t="s">
        <v>0</v>
      </c>
      <c r="H13" s="33" t="s">
        <v>0</v>
      </c>
      <c r="I13" s="33" t="s">
        <v>0</v>
      </c>
      <c r="J13" s="33" t="s">
        <v>0</v>
      </c>
      <c r="K13" s="33" t="s">
        <v>0</v>
      </c>
      <c r="L13" s="33" t="s">
        <v>0</v>
      </c>
      <c r="M13" s="33" t="s">
        <v>0</v>
      </c>
      <c r="N13" s="33" t="s">
        <v>0</v>
      </c>
      <c r="O13" s="33" t="s">
        <v>0</v>
      </c>
      <c r="P13" s="33" t="s">
        <v>0</v>
      </c>
      <c r="Q13" s="33" t="s">
        <v>0</v>
      </c>
      <c r="R13" s="33" t="s">
        <v>0</v>
      </c>
      <c r="S13" s="33" t="s">
        <v>0</v>
      </c>
      <c r="T13" s="33" t="s">
        <v>0</v>
      </c>
      <c r="U13" s="33" t="s">
        <v>0</v>
      </c>
      <c r="V13" s="33" t="s">
        <v>0</v>
      </c>
      <c r="W13" s="33" t="s">
        <v>0</v>
      </c>
      <c r="X13" s="33" t="s">
        <v>0</v>
      </c>
      <c r="Y13" s="33" t="s">
        <v>0</v>
      </c>
    </row>
    <row r="14" spans="1:25" x14ac:dyDescent="0.2">
      <c r="A14" s="9"/>
      <c r="B14" s="3"/>
      <c r="C14" s="15"/>
      <c r="D14" s="15">
        <f t="shared" ref="D14" si="3">C14</f>
        <v>0</v>
      </c>
      <c r="E14" s="15">
        <v>0</v>
      </c>
      <c r="F14" s="15">
        <f t="shared" ref="F14:U14" si="4">E14</f>
        <v>0</v>
      </c>
      <c r="G14" s="15">
        <f t="shared" si="4"/>
        <v>0</v>
      </c>
      <c r="H14" s="15">
        <f t="shared" si="4"/>
        <v>0</v>
      </c>
      <c r="I14" s="15">
        <f t="shared" si="4"/>
        <v>0</v>
      </c>
      <c r="J14" s="15">
        <f t="shared" si="4"/>
        <v>0</v>
      </c>
      <c r="K14" s="15">
        <f t="shared" si="4"/>
        <v>0</v>
      </c>
      <c r="L14" s="15">
        <f t="shared" si="4"/>
        <v>0</v>
      </c>
      <c r="M14" s="15">
        <f t="shared" si="4"/>
        <v>0</v>
      </c>
      <c r="N14" s="15">
        <f t="shared" si="4"/>
        <v>0</v>
      </c>
      <c r="O14" s="15">
        <f t="shared" si="4"/>
        <v>0</v>
      </c>
      <c r="P14" s="15">
        <f t="shared" si="4"/>
        <v>0</v>
      </c>
      <c r="Q14" s="15">
        <f t="shared" si="4"/>
        <v>0</v>
      </c>
      <c r="R14" s="15">
        <f t="shared" si="4"/>
        <v>0</v>
      </c>
      <c r="S14" s="15">
        <f t="shared" si="4"/>
        <v>0</v>
      </c>
      <c r="T14" s="15">
        <f t="shared" si="4"/>
        <v>0</v>
      </c>
      <c r="U14" s="15">
        <f t="shared" si="4"/>
        <v>0</v>
      </c>
      <c r="V14" s="15">
        <f t="shared" ref="V14:Y14" si="5">U14</f>
        <v>0</v>
      </c>
      <c r="W14" s="15">
        <f t="shared" si="5"/>
        <v>0</v>
      </c>
      <c r="X14" s="15">
        <f t="shared" si="5"/>
        <v>0</v>
      </c>
      <c r="Y14" s="15">
        <f t="shared" si="5"/>
        <v>0</v>
      </c>
    </row>
    <row r="15" spans="1:25" x14ac:dyDescent="0.2">
      <c r="A15" s="31" t="s">
        <v>37</v>
      </c>
      <c r="B15" s="32"/>
      <c r="C15" s="33" t="s">
        <v>0</v>
      </c>
      <c r="D15" s="33" t="s">
        <v>0</v>
      </c>
      <c r="E15" s="33" t="s">
        <v>0</v>
      </c>
      <c r="F15" s="33" t="s">
        <v>0</v>
      </c>
      <c r="G15" s="33" t="s">
        <v>0</v>
      </c>
      <c r="H15" s="33" t="s">
        <v>0</v>
      </c>
      <c r="I15" s="33" t="s">
        <v>0</v>
      </c>
      <c r="J15" s="33" t="s">
        <v>0</v>
      </c>
      <c r="K15" s="33" t="s">
        <v>0</v>
      </c>
      <c r="L15" s="33" t="s">
        <v>0</v>
      </c>
      <c r="M15" s="33" t="s">
        <v>0</v>
      </c>
      <c r="N15" s="33" t="s">
        <v>0</v>
      </c>
      <c r="O15" s="33" t="s">
        <v>0</v>
      </c>
      <c r="P15" s="33" t="s">
        <v>0</v>
      </c>
      <c r="Q15" s="33" t="s">
        <v>0</v>
      </c>
      <c r="R15" s="33" t="s">
        <v>0</v>
      </c>
      <c r="S15" s="33" t="s">
        <v>0</v>
      </c>
      <c r="T15" s="33" t="s">
        <v>0</v>
      </c>
      <c r="U15" s="33" t="s">
        <v>0</v>
      </c>
      <c r="V15" s="33" t="s">
        <v>0</v>
      </c>
      <c r="W15" s="33" t="s">
        <v>0</v>
      </c>
      <c r="X15" s="33" t="s">
        <v>0</v>
      </c>
      <c r="Y15" s="33" t="s">
        <v>0</v>
      </c>
    </row>
    <row r="16" spans="1:25" x14ac:dyDescent="0.2">
      <c r="A16" s="9" t="s">
        <v>62</v>
      </c>
      <c r="B16" s="3"/>
      <c r="C16" s="15">
        <v>10</v>
      </c>
      <c r="D16" s="15">
        <f t="shared" ref="D16:S18" si="6">C16</f>
        <v>10</v>
      </c>
      <c r="E16" s="15">
        <f t="shared" si="6"/>
        <v>10</v>
      </c>
      <c r="F16" s="15">
        <f t="shared" si="6"/>
        <v>10</v>
      </c>
      <c r="G16" s="15">
        <f t="shared" si="6"/>
        <v>10</v>
      </c>
      <c r="H16" s="15">
        <f t="shared" si="6"/>
        <v>10</v>
      </c>
      <c r="I16" s="15">
        <f t="shared" si="6"/>
        <v>10</v>
      </c>
      <c r="J16" s="15">
        <f t="shared" si="6"/>
        <v>10</v>
      </c>
      <c r="K16" s="15">
        <f t="shared" si="6"/>
        <v>10</v>
      </c>
      <c r="L16" s="15">
        <f t="shared" si="6"/>
        <v>10</v>
      </c>
      <c r="M16" s="15">
        <f t="shared" si="6"/>
        <v>10</v>
      </c>
      <c r="N16" s="15">
        <f t="shared" si="6"/>
        <v>10</v>
      </c>
      <c r="O16" s="15">
        <f t="shared" si="6"/>
        <v>10</v>
      </c>
      <c r="P16" s="15">
        <f t="shared" si="6"/>
        <v>10</v>
      </c>
      <c r="Q16" s="15">
        <f t="shared" si="6"/>
        <v>10</v>
      </c>
      <c r="R16" s="15">
        <f t="shared" si="6"/>
        <v>10</v>
      </c>
      <c r="S16" s="15">
        <f t="shared" si="6"/>
        <v>10</v>
      </c>
      <c r="T16" s="15">
        <f t="shared" ref="T16:Y18" si="7">S16</f>
        <v>10</v>
      </c>
      <c r="U16" s="15">
        <f t="shared" si="7"/>
        <v>10</v>
      </c>
      <c r="V16" s="15">
        <f t="shared" si="7"/>
        <v>10</v>
      </c>
      <c r="W16" s="15">
        <f t="shared" si="7"/>
        <v>10</v>
      </c>
      <c r="X16" s="15">
        <f t="shared" si="7"/>
        <v>10</v>
      </c>
      <c r="Y16" s="15">
        <f t="shared" si="7"/>
        <v>10</v>
      </c>
    </row>
    <row r="17" spans="1:25" x14ac:dyDescent="0.2">
      <c r="A17" s="9" t="s">
        <v>63</v>
      </c>
      <c r="B17" s="3" t="s">
        <v>0</v>
      </c>
      <c r="C17" s="15">
        <v>19</v>
      </c>
      <c r="D17" s="15">
        <f t="shared" si="6"/>
        <v>19</v>
      </c>
      <c r="E17" s="15">
        <f t="shared" si="6"/>
        <v>19</v>
      </c>
      <c r="F17" s="15">
        <f t="shared" si="6"/>
        <v>19</v>
      </c>
      <c r="G17" s="15">
        <f t="shared" si="6"/>
        <v>19</v>
      </c>
      <c r="H17" s="15">
        <f t="shared" si="6"/>
        <v>19</v>
      </c>
      <c r="I17" s="15">
        <f t="shared" si="6"/>
        <v>19</v>
      </c>
      <c r="J17" s="15">
        <f t="shared" si="6"/>
        <v>19</v>
      </c>
      <c r="K17" s="15">
        <f t="shared" si="6"/>
        <v>19</v>
      </c>
      <c r="L17" s="15">
        <f t="shared" si="6"/>
        <v>19</v>
      </c>
      <c r="M17" s="15">
        <f t="shared" si="6"/>
        <v>19</v>
      </c>
      <c r="N17" s="15">
        <f t="shared" si="6"/>
        <v>19</v>
      </c>
      <c r="O17" s="15">
        <f t="shared" si="6"/>
        <v>19</v>
      </c>
      <c r="P17" s="15">
        <f t="shared" si="6"/>
        <v>19</v>
      </c>
      <c r="Q17" s="15">
        <f t="shared" si="6"/>
        <v>19</v>
      </c>
      <c r="R17" s="15">
        <f t="shared" si="6"/>
        <v>19</v>
      </c>
      <c r="S17" s="15">
        <f t="shared" si="6"/>
        <v>19</v>
      </c>
      <c r="T17" s="15">
        <f t="shared" si="7"/>
        <v>19</v>
      </c>
      <c r="U17" s="15">
        <f t="shared" si="7"/>
        <v>19</v>
      </c>
      <c r="V17" s="15">
        <f t="shared" si="7"/>
        <v>19</v>
      </c>
      <c r="W17" s="15">
        <f t="shared" si="7"/>
        <v>19</v>
      </c>
      <c r="X17" s="15">
        <f t="shared" si="7"/>
        <v>19</v>
      </c>
      <c r="Y17" s="15">
        <f t="shared" si="7"/>
        <v>19</v>
      </c>
    </row>
    <row r="18" spans="1:25" x14ac:dyDescent="0.2">
      <c r="A18" s="9" t="s">
        <v>65</v>
      </c>
      <c r="B18" s="3" t="s">
        <v>0</v>
      </c>
      <c r="C18" s="15">
        <v>5</v>
      </c>
      <c r="D18" s="15">
        <f t="shared" si="6"/>
        <v>5</v>
      </c>
      <c r="E18" s="15">
        <f t="shared" si="6"/>
        <v>5</v>
      </c>
      <c r="F18" s="15">
        <f t="shared" si="6"/>
        <v>5</v>
      </c>
      <c r="G18" s="15">
        <f t="shared" si="6"/>
        <v>5</v>
      </c>
      <c r="H18" s="15">
        <f t="shared" si="6"/>
        <v>5</v>
      </c>
      <c r="I18" s="15">
        <f t="shared" si="6"/>
        <v>5</v>
      </c>
      <c r="J18" s="15">
        <f t="shared" si="6"/>
        <v>5</v>
      </c>
      <c r="K18" s="15">
        <f t="shared" si="6"/>
        <v>5</v>
      </c>
      <c r="L18" s="15">
        <f t="shared" si="6"/>
        <v>5</v>
      </c>
      <c r="M18" s="15">
        <f t="shared" si="6"/>
        <v>5</v>
      </c>
      <c r="N18" s="15">
        <f t="shared" si="6"/>
        <v>5</v>
      </c>
      <c r="O18" s="15">
        <f t="shared" si="6"/>
        <v>5</v>
      </c>
      <c r="P18" s="15">
        <f t="shared" si="6"/>
        <v>5</v>
      </c>
      <c r="Q18" s="15">
        <f t="shared" si="6"/>
        <v>5</v>
      </c>
      <c r="R18" s="15">
        <f t="shared" si="6"/>
        <v>5</v>
      </c>
      <c r="S18" s="15">
        <f t="shared" si="6"/>
        <v>5</v>
      </c>
      <c r="T18" s="15">
        <f t="shared" si="7"/>
        <v>5</v>
      </c>
      <c r="U18" s="15">
        <f t="shared" si="7"/>
        <v>5</v>
      </c>
      <c r="V18" s="15">
        <f t="shared" si="7"/>
        <v>5</v>
      </c>
      <c r="W18" s="15">
        <f t="shared" si="7"/>
        <v>5</v>
      </c>
      <c r="X18" s="15">
        <f t="shared" si="7"/>
        <v>5</v>
      </c>
      <c r="Y18" s="15">
        <f t="shared" si="7"/>
        <v>5</v>
      </c>
    </row>
    <row r="19" spans="1:25" x14ac:dyDescent="0.2">
      <c r="A19" s="31" t="s">
        <v>68</v>
      </c>
      <c r="B19" s="32"/>
      <c r="C19" s="33" t="s">
        <v>0</v>
      </c>
      <c r="D19" s="33" t="s">
        <v>0</v>
      </c>
      <c r="E19" s="33" t="s">
        <v>0</v>
      </c>
      <c r="F19" s="33" t="s">
        <v>0</v>
      </c>
      <c r="G19" s="33" t="s">
        <v>0</v>
      </c>
      <c r="H19" s="33" t="s">
        <v>0</v>
      </c>
      <c r="I19" s="33" t="s">
        <v>0</v>
      </c>
      <c r="J19" s="33" t="s">
        <v>0</v>
      </c>
      <c r="K19" s="33" t="s">
        <v>0</v>
      </c>
      <c r="L19" s="33" t="s">
        <v>0</v>
      </c>
      <c r="M19" s="33" t="s">
        <v>0</v>
      </c>
      <c r="N19" s="33" t="s">
        <v>0</v>
      </c>
      <c r="O19" s="33" t="s">
        <v>0</v>
      </c>
      <c r="P19" s="33" t="s">
        <v>0</v>
      </c>
      <c r="Q19" s="33" t="s">
        <v>0</v>
      </c>
      <c r="R19" s="33" t="s">
        <v>0</v>
      </c>
      <c r="S19" s="33" t="s">
        <v>0</v>
      </c>
      <c r="T19" s="33" t="s">
        <v>0</v>
      </c>
      <c r="U19" s="33" t="s">
        <v>0</v>
      </c>
      <c r="V19" s="33" t="s">
        <v>0</v>
      </c>
      <c r="W19" s="33" t="s">
        <v>0</v>
      </c>
      <c r="X19" s="33" t="s">
        <v>0</v>
      </c>
      <c r="Y19" s="33" t="s">
        <v>0</v>
      </c>
    </row>
    <row r="20" spans="1:25" x14ac:dyDescent="0.2">
      <c r="A20" s="9" t="s">
        <v>64</v>
      </c>
      <c r="B20" s="3"/>
      <c r="C20" s="15">
        <v>5</v>
      </c>
      <c r="D20" s="15">
        <f t="shared" ref="D20:S21" si="8">C20</f>
        <v>5</v>
      </c>
      <c r="E20" s="15">
        <f t="shared" si="8"/>
        <v>5</v>
      </c>
      <c r="F20" s="15">
        <f t="shared" si="8"/>
        <v>5</v>
      </c>
      <c r="G20" s="15">
        <f t="shared" si="8"/>
        <v>5</v>
      </c>
      <c r="H20" s="15">
        <f t="shared" si="8"/>
        <v>5</v>
      </c>
      <c r="I20" s="15">
        <f t="shared" si="8"/>
        <v>5</v>
      </c>
      <c r="J20" s="15">
        <f t="shared" si="8"/>
        <v>5</v>
      </c>
      <c r="K20" s="15">
        <f t="shared" si="8"/>
        <v>5</v>
      </c>
      <c r="L20" s="15">
        <f t="shared" si="8"/>
        <v>5</v>
      </c>
      <c r="M20" s="15">
        <f t="shared" si="8"/>
        <v>5</v>
      </c>
      <c r="N20" s="15">
        <f t="shared" si="8"/>
        <v>5</v>
      </c>
      <c r="O20" s="15">
        <f t="shared" si="8"/>
        <v>5</v>
      </c>
      <c r="P20" s="15">
        <f t="shared" si="8"/>
        <v>5</v>
      </c>
      <c r="Q20" s="15">
        <f t="shared" si="8"/>
        <v>5</v>
      </c>
      <c r="R20" s="15">
        <f t="shared" si="8"/>
        <v>5</v>
      </c>
      <c r="S20" s="15">
        <f t="shared" si="8"/>
        <v>5</v>
      </c>
      <c r="T20" s="15">
        <f t="shared" ref="T20:Y21" si="9">S20</f>
        <v>5</v>
      </c>
      <c r="U20" s="15">
        <f t="shared" si="9"/>
        <v>5</v>
      </c>
      <c r="V20" s="15">
        <f t="shared" si="9"/>
        <v>5</v>
      </c>
      <c r="W20" s="15">
        <f t="shared" si="9"/>
        <v>5</v>
      </c>
      <c r="X20" s="15">
        <f t="shared" si="9"/>
        <v>5</v>
      </c>
      <c r="Y20" s="15">
        <f t="shared" si="9"/>
        <v>5</v>
      </c>
    </row>
    <row r="21" spans="1:25" x14ac:dyDescent="0.2">
      <c r="A21" s="9" t="s">
        <v>67</v>
      </c>
      <c r="B21" s="3"/>
      <c r="C21" s="15">
        <v>5</v>
      </c>
      <c r="D21" s="15">
        <f t="shared" si="8"/>
        <v>5</v>
      </c>
      <c r="E21" s="15">
        <f t="shared" si="8"/>
        <v>5</v>
      </c>
      <c r="F21" s="15">
        <f t="shared" si="8"/>
        <v>5</v>
      </c>
      <c r="G21" s="15">
        <f t="shared" si="8"/>
        <v>5</v>
      </c>
      <c r="H21" s="15">
        <f t="shared" si="8"/>
        <v>5</v>
      </c>
      <c r="I21" s="15">
        <f t="shared" si="8"/>
        <v>5</v>
      </c>
      <c r="J21" s="15">
        <f t="shared" si="8"/>
        <v>5</v>
      </c>
      <c r="K21" s="15">
        <v>4</v>
      </c>
      <c r="L21" s="15">
        <f t="shared" si="8"/>
        <v>4</v>
      </c>
      <c r="M21" s="15">
        <f t="shared" si="8"/>
        <v>4</v>
      </c>
      <c r="N21" s="15">
        <f t="shared" si="8"/>
        <v>4</v>
      </c>
      <c r="O21" s="15">
        <f t="shared" si="8"/>
        <v>4</v>
      </c>
      <c r="P21" s="15">
        <f t="shared" si="8"/>
        <v>4</v>
      </c>
      <c r="Q21" s="15">
        <f t="shared" si="8"/>
        <v>4</v>
      </c>
      <c r="R21" s="15">
        <v>3</v>
      </c>
      <c r="S21" s="15">
        <v>0</v>
      </c>
      <c r="T21" s="15">
        <f t="shared" si="9"/>
        <v>0</v>
      </c>
      <c r="U21" s="15">
        <f t="shared" si="9"/>
        <v>0</v>
      </c>
      <c r="V21" s="15">
        <f t="shared" si="9"/>
        <v>0</v>
      </c>
      <c r="W21" s="15">
        <f t="shared" si="9"/>
        <v>0</v>
      </c>
      <c r="X21" s="15">
        <f t="shared" si="9"/>
        <v>0</v>
      </c>
      <c r="Y21" s="15">
        <f t="shared" si="9"/>
        <v>0</v>
      </c>
    </row>
    <row r="22" spans="1:25" x14ac:dyDescent="0.2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</row>
  </sheetData>
  <mergeCells count="3">
    <mergeCell ref="B4:R4"/>
    <mergeCell ref="B5:R5"/>
    <mergeCell ref="A2:S2"/>
  </mergeCells>
  <phoneticPr fontId="0" type="noConversion"/>
  <pageMargins left="0.75" right="0.75" top="1" bottom="1" header="0.5" footer="0.5"/>
  <pageSetup paperSize="9" scale="63" orientation="landscape"/>
  <headerFooter alignWithMargins="0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PRODUCT BACKLOG</vt:lpstr>
      <vt:lpstr>RISICO LOG</vt:lpstr>
      <vt:lpstr>SPRINT REVIEW | RETROSPECTIVES</vt:lpstr>
      <vt:lpstr>SPRINT 1 - BACKLOG</vt:lpstr>
      <vt:lpstr>SPRINT 2 - BACKLOG</vt:lpstr>
      <vt:lpstr>SPRINT 3 - BACKLOG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Matthew</dc:creator>
  <cp:lastModifiedBy>Tom</cp:lastModifiedBy>
  <cp:lastPrinted>2010-01-15T15:28:17Z</cp:lastPrinted>
  <dcterms:created xsi:type="dcterms:W3CDTF">2006-07-26T01:02:05Z</dcterms:created>
  <dcterms:modified xsi:type="dcterms:W3CDTF">2012-01-26T16:14:11Z</dcterms:modified>
</cp:coreProperties>
</file>