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uler\nineties\projects\prml-seminar\fig\"/>
    </mc:Choice>
  </mc:AlternateContent>
  <bookViews>
    <workbookView xWindow="0" yWindow="0" windowWidth="15360" windowHeight="8355" activeTab="5"/>
  </bookViews>
  <sheets>
    <sheet name="Step0" sheetId="1" r:id="rId1"/>
    <sheet name="Step1" sheetId="12" r:id="rId2"/>
    <sheet name="Step2" sheetId="13" r:id="rId3"/>
    <sheet name="Step3" sheetId="14" r:id="rId4"/>
    <sheet name="Step4" sheetId="15" r:id="rId5"/>
    <sheet name="Step5" sheetId="16" r:id="rId6"/>
  </sheets>
  <definedNames>
    <definedName name="_xlnm.Print_Area" localSheetId="0">Step0!$A$1:$Q$24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H23" i="16" s="1"/>
  <c r="D22" i="16"/>
  <c r="D21" i="16"/>
  <c r="H22" i="16" s="1"/>
  <c r="D20" i="16"/>
  <c r="H20" i="16" s="1"/>
  <c r="M21" i="16" s="1"/>
  <c r="M22" i="15"/>
  <c r="D23" i="15"/>
  <c r="D22" i="15"/>
  <c r="H20" i="15" s="1"/>
  <c r="D21" i="15"/>
  <c r="H23" i="15" s="1"/>
  <c r="M23" i="15" s="1"/>
  <c r="D20" i="15"/>
  <c r="H21" i="15" s="1"/>
  <c r="H23" i="14"/>
  <c r="H22" i="14"/>
  <c r="H21" i="14"/>
  <c r="H20" i="14"/>
  <c r="D23" i="14"/>
  <c r="D22" i="14"/>
  <c r="D21" i="14"/>
  <c r="D20" i="14"/>
  <c r="D23" i="13"/>
  <c r="D22" i="13"/>
  <c r="D21" i="13"/>
  <c r="D20" i="13"/>
  <c r="M20" i="16" l="1"/>
  <c r="P20" i="16" s="1"/>
  <c r="H21" i="16"/>
  <c r="H22" i="15"/>
  <c r="M21" i="15" l="1"/>
  <c r="M20" i="15"/>
  <c r="M23" i="16"/>
  <c r="M22" i="16"/>
  <c r="P21" i="16" s="1"/>
</calcChain>
</file>

<file path=xl/sharedStrings.xml><?xml version="1.0" encoding="utf-8"?>
<sst xmlns="http://schemas.openxmlformats.org/spreadsheetml/2006/main" count="530" uniqueCount="28">
  <si>
    <t>p(A)</t>
    <phoneticPr fontId="3"/>
  </si>
  <si>
    <t>A</t>
    <phoneticPr fontId="3"/>
  </si>
  <si>
    <t>T</t>
    <phoneticPr fontId="3"/>
  </si>
  <si>
    <t>F</t>
    <phoneticPr fontId="3"/>
  </si>
  <si>
    <t>B</t>
    <phoneticPr fontId="3"/>
  </si>
  <si>
    <t>p(B|A)</t>
    <phoneticPr fontId="3"/>
  </si>
  <si>
    <t>C</t>
    <phoneticPr fontId="3"/>
  </si>
  <si>
    <t>p(C|A)</t>
    <phoneticPr fontId="3"/>
  </si>
  <si>
    <t>D</t>
    <phoneticPr fontId="3"/>
  </si>
  <si>
    <t>p(D|B,C)</t>
    <phoneticPr fontId="3"/>
  </si>
  <si>
    <t>E</t>
    <phoneticPr fontId="3"/>
  </si>
  <si>
    <t>p(E|C)</t>
    <phoneticPr fontId="3"/>
  </si>
  <si>
    <t>Step 1</t>
    <phoneticPr fontId="3"/>
  </si>
  <si>
    <t>エビデンス(E=F)を満たさない所を0にする。</t>
    <rPh sb="11" eb="12">
      <t>ミ</t>
    </rPh>
    <rPh sb="16" eb="17">
      <t>トコロ</t>
    </rPh>
    <phoneticPr fontId="3"/>
  </si>
  <si>
    <t>Step 2</t>
    <phoneticPr fontId="3"/>
  </si>
  <si>
    <t>Aを含むファクターを合算してAを消去する。</t>
    <rPh sb="2" eb="3">
      <t>フク</t>
    </rPh>
    <rPh sb="10" eb="12">
      <t>ガッサン</t>
    </rPh>
    <rPh sb="16" eb="18">
      <t>ショウキョ</t>
    </rPh>
    <phoneticPr fontId="3"/>
  </si>
  <si>
    <t>Φ1(B,C)</t>
    <phoneticPr fontId="3"/>
  </si>
  <si>
    <t>Step 3</t>
    <phoneticPr fontId="3"/>
  </si>
  <si>
    <t>Bを含むファクターを合算してBを消去する。</t>
    <rPh sb="2" eb="3">
      <t>フク</t>
    </rPh>
    <rPh sb="10" eb="12">
      <t>ガッサン</t>
    </rPh>
    <rPh sb="16" eb="18">
      <t>ショウキョ</t>
    </rPh>
    <phoneticPr fontId="3"/>
  </si>
  <si>
    <t>Φ2(C, D)</t>
    <phoneticPr fontId="3"/>
  </si>
  <si>
    <t>Step 4</t>
    <phoneticPr fontId="3"/>
  </si>
  <si>
    <t>Cを含むファクターを合算してCを消去する。</t>
    <rPh sb="2" eb="3">
      <t>フク</t>
    </rPh>
    <rPh sb="10" eb="12">
      <t>ガッサン</t>
    </rPh>
    <rPh sb="16" eb="18">
      <t>ショウキョ</t>
    </rPh>
    <phoneticPr fontId="3"/>
  </si>
  <si>
    <t>Φ3(D,E)</t>
    <phoneticPr fontId="3"/>
  </si>
  <si>
    <t>Step 5</t>
    <phoneticPr fontId="3"/>
  </si>
  <si>
    <t>Eを含むファクター(この場合1つ)を合算してEを消去する。</t>
    <rPh sb="2" eb="3">
      <t>フク</t>
    </rPh>
    <rPh sb="12" eb="14">
      <t>バアイ</t>
    </rPh>
    <rPh sb="18" eb="20">
      <t>ガッサン</t>
    </rPh>
    <rPh sb="24" eb="26">
      <t>ショウキョ</t>
    </rPh>
    <phoneticPr fontId="3"/>
  </si>
  <si>
    <t>p(D,E=F)</t>
    <phoneticPr fontId="3"/>
  </si>
  <si>
    <t>最後に残ったファクターを全て掛けるが,　今回は1つしか残らないので必要なし。</t>
    <rPh sb="0" eb="2">
      <t>サイゴ</t>
    </rPh>
    <rPh sb="3" eb="4">
      <t>ノコ</t>
    </rPh>
    <rPh sb="12" eb="13">
      <t>スベ</t>
    </rPh>
    <rPh sb="14" eb="15">
      <t>カ</t>
    </rPh>
    <rPh sb="20" eb="22">
      <t>コンカイ</t>
    </rPh>
    <rPh sb="27" eb="28">
      <t>ノコ</t>
    </rPh>
    <rPh sb="33" eb="35">
      <t>ヒツヨウ</t>
    </rPh>
    <phoneticPr fontId="3"/>
  </si>
  <si>
    <t>(色が付いている表が集合Sの要素)</t>
    <rPh sb="1" eb="2">
      <t>イロ</t>
    </rPh>
    <rPh sb="3" eb="4">
      <t>ツ</t>
    </rPh>
    <rPh sb="8" eb="9">
      <t>ヒョウ</t>
    </rPh>
    <rPh sb="10" eb="12">
      <t>シュウゴウ</t>
    </rPh>
    <rPh sb="14" eb="16">
      <t>ヨウソ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</si>
</sst>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1" xfId="1">
      <alignment vertical="center"/>
    </xf>
    <xf numFmtId="0" fontId="2" fillId="3" borderId="1" xfId="2" applyBorder="1">
      <alignment vertical="center"/>
    </xf>
  </cellXfs>
  <cellStyles count="3">
    <cellStyle name="60% - アクセント 3" xfId="2" builtinId="40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79" name="テーブル580" displayName="テーブル580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80" name="テーブル17681" displayName="テーブル17681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81" name="テーブル27782" displayName="テーブル27782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82" name="テーブル37883" displayName="テーブル37883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83" name="テーブル47984" displayName="テーブル4798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84" name="テーブル58085" displayName="テーブル5808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85" name="テーブル3788386" displayName="テーブル3788386" ref="B19:D23" totalsRowShown="0">
  <autoFilter ref="B19:D23"/>
  <tableColumns count="3">
    <tableColumn id="1" name="B"/>
    <tableColumn id="2" name="C"/>
    <tableColumn id="3" name="Φ1(B,C)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86" name="テーブル1768187" displayName="テーブル1768187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87" name="テーブル2778288" displayName="テーブル2778288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88" name="テーブル3788389" displayName="テーブル3788389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89" name="テーブル4798490" displayName="テーブル4798490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90" name="テーブル5808591" displayName="テーブル5808591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id="91" name="テーブル378838692" displayName="テーブル378838692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92" name="テーブル37883869293" displayName="テーブル37883869293" ref="F19:H23" totalsRowShown="0">
  <autoFilter ref="F19:H23"/>
  <tableColumns count="3">
    <tableColumn id="1" name="C"/>
    <tableColumn id="2" name="D"/>
    <tableColumn id="3" name="Φ2(C, D)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id="93" name="テーブル176818794" displayName="テーブル176818794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94" name="テーブル277828895" displayName="テーブル277828895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95" name="テーブル378838996" displayName="テーブル378838996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96" name="テーブル479849097" displayName="テーブル479849097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97" name="テーブル580859198" displayName="テーブル580859198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98" name="テーブル37883869299" displayName="テーブル37883869299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テーブル3" displayName="テーブル3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99" name="テーブル37883869293100" displayName="テーブル37883869293100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100" name="テーブル37883869293100101" displayName="テーブル37883869293100101" ref="K19:M23" totalsRowShown="0">
  <autoFilter ref="K19:M23"/>
  <tableColumns count="3">
    <tableColumn id="1" name="D"/>
    <tableColumn id="2" name="E"/>
    <tableColumn id="3" name="Φ3(D,E)"/>
  </tableColumns>
  <tableStyleInfo name="TableStyleLight10" showFirstColumn="0" showLastColumn="0" showRowStripes="1" showColumnStripes="0"/>
</table>
</file>

<file path=xl/tables/table32.xml><?xml version="1.0" encoding="utf-8"?>
<table xmlns="http://schemas.openxmlformats.org/spreadsheetml/2006/main" id="101" name="テーブル176818794102" displayName="テーブル176818794102" ref="B3:C5" totalsRowShown="0">
  <autoFilter ref="B3:C5"/>
  <tableColumns count="2">
    <tableColumn id="1" name="A"/>
    <tableColumn id="2" name="p(A)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102" name="テーブル277828895103" displayName="テーブル277828895103" ref="B7:D11" totalsRowShown="0">
  <autoFilter ref="B7:D11"/>
  <tableColumns count="3">
    <tableColumn id="1" name="A"/>
    <tableColumn id="2" name="B"/>
    <tableColumn id="3" name="p(B|A)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103" name="テーブル378838996104" displayName="テーブル378838996104" ref="B13:D17" totalsRowShown="0">
  <autoFilter ref="B13:D17"/>
  <tableColumns count="3">
    <tableColumn id="1" name="A"/>
    <tableColumn id="2" name="C"/>
    <tableColumn id="3" name="p(C|A)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104" name="テーブル479849097105" displayName="テーブル479849097105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105" name="テーブル580859198106" displayName="テーブル580859198106" ref="F3:H7" totalsRowShown="0">
  <autoFilter ref="F3:H7"/>
  <tableColumns count="3">
    <tableColumn id="1" name="C"/>
    <tableColumn id="2" name="E"/>
    <tableColumn id="3" name="p(E|C)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106" name="テーブル37883869299107" displayName="テーブル37883869299107" ref="B19:D23" totalsRowShown="0">
  <autoFilter ref="B19:D23"/>
  <tableColumns count="3">
    <tableColumn id="1" name="B"/>
    <tableColumn id="2" name="C"/>
    <tableColumn id="3" name="Φ1(B,C)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107" name="テーブル37883869293100108" displayName="テーブル37883869293100108" ref="F19:H23" totalsRowShown="0">
  <autoFilter ref="F19:H23"/>
  <tableColumns count="3">
    <tableColumn id="1" name="C"/>
    <tableColumn id="2" name="D"/>
    <tableColumn id="3" name="Φ2(C, D)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108" name="テーブル37883869293100101109" displayName="テーブル37883869293100101109" ref="K19:M23" totalsRowShown="0">
  <autoFilter ref="K19:M23"/>
  <tableColumns count="3">
    <tableColumn id="1" name="D"/>
    <tableColumn id="2" name="E"/>
    <tableColumn id="3" name="Φ3(D,E)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ables/table40.xml><?xml version="1.0" encoding="utf-8"?>
<table xmlns="http://schemas.openxmlformats.org/spreadsheetml/2006/main" id="109" name="テーブル109" displayName="テーブル109" ref="O19:P21" totalsRowShown="0">
  <autoFilter ref="O19:P21"/>
  <tableColumns count="2">
    <tableColumn id="1" name="D"/>
    <tableColumn id="2" name="p(D,E=F)">
      <calculatedColumnFormula>M21+M22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テーブル5" displayName="テーブル5" ref="F3:H7" totalsRowShown="0">
  <autoFilter ref="F3:H7"/>
  <tableColumns count="3">
    <tableColumn id="1" name="C"/>
    <tableColumn id="2" name="E"/>
    <tableColumn id="3" name="p(E|C)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75" name="テーブル176" displayName="テーブル176" ref="B3:C5" totalsRowShown="0">
  <autoFilter ref="B3:C5"/>
  <tableColumns count="2">
    <tableColumn id="1" name="A"/>
    <tableColumn id="2" name="p(A)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76" name="テーブル277" displayName="テーブル277" ref="B7:D11" totalsRowShown="0">
  <autoFilter ref="B7:D11"/>
  <tableColumns count="3">
    <tableColumn id="1" name="A"/>
    <tableColumn id="2" name="B"/>
    <tableColumn id="3" name="p(B|A)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77" name="テーブル378" displayName="テーブル378" ref="B13:D17" totalsRowShown="0">
  <autoFilter ref="B13:D17"/>
  <tableColumns count="3">
    <tableColumn id="1" name="A"/>
    <tableColumn id="2" name="C"/>
    <tableColumn id="3" name="p(C|A)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78" name="テーブル479" displayName="テーブル479" ref="F9:I17" totalsRowShown="0">
  <autoFilter ref="F9:I17"/>
  <tableColumns count="4">
    <tableColumn id="1" name="B"/>
    <tableColumn id="2" name="C"/>
    <tableColumn id="3" name="D"/>
    <tableColumn id="4" name="p(D|B,C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9" ht="17.25" x14ac:dyDescent="0.15">
      <c r="B1" s="1" t="s">
        <v>27</v>
      </c>
    </row>
    <row r="3" spans="2:9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</row>
    <row r="4" spans="2:9" x14ac:dyDescent="0.15">
      <c r="B4" t="s">
        <v>2</v>
      </c>
      <c r="C4">
        <v>0.6</v>
      </c>
      <c r="F4" t="s">
        <v>2</v>
      </c>
      <c r="G4" t="s">
        <v>2</v>
      </c>
      <c r="H4">
        <v>0.7</v>
      </c>
    </row>
    <row r="5" spans="2:9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9" x14ac:dyDescent="0.15">
      <c r="F6" t="s">
        <v>3</v>
      </c>
      <c r="G6" t="s">
        <v>2</v>
      </c>
      <c r="H6">
        <v>0</v>
      </c>
    </row>
    <row r="7" spans="2:9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9" x14ac:dyDescent="0.15">
      <c r="B8" t="s">
        <v>2</v>
      </c>
      <c r="C8" t="s">
        <v>2</v>
      </c>
      <c r="D8">
        <v>0.2</v>
      </c>
    </row>
    <row r="9" spans="2:9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9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9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9" x14ac:dyDescent="0.15">
      <c r="F12" t="s">
        <v>2</v>
      </c>
      <c r="G12" t="s">
        <v>3</v>
      </c>
      <c r="H12" t="s">
        <v>2</v>
      </c>
      <c r="I12">
        <v>0.9</v>
      </c>
    </row>
    <row r="13" spans="2:9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9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9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9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27</v>
      </c>
    </row>
    <row r="2" spans="2:11" x14ac:dyDescent="0.15">
      <c r="K2" t="s">
        <v>12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13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</row>
    <row r="6" spans="2:11" x14ac:dyDescent="0.15">
      <c r="F6" t="s">
        <v>3</v>
      </c>
      <c r="G6" t="s">
        <v>2</v>
      </c>
      <c r="H6" s="2">
        <v>0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27</v>
      </c>
    </row>
    <row r="2" spans="2:11" x14ac:dyDescent="0.15">
      <c r="K2" t="s">
        <v>12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13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14</v>
      </c>
    </row>
    <row r="6" spans="2:11" x14ac:dyDescent="0.15">
      <c r="F6" t="s">
        <v>3</v>
      </c>
      <c r="G6" t="s">
        <v>2</v>
      </c>
      <c r="H6" s="2">
        <v>0</v>
      </c>
      <c r="K6" t="s">
        <v>15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16</v>
      </c>
    </row>
    <row r="20" spans="2:9" x14ac:dyDescent="0.15">
      <c r="B20" t="s">
        <v>2</v>
      </c>
      <c r="C20" t="s">
        <v>2</v>
      </c>
      <c r="D20">
        <f>C4*D8*D14+C5*D10*D16</f>
        <v>0.126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</row>
    <row r="23" spans="2:9" x14ac:dyDescent="0.15">
      <c r="B23" t="s">
        <v>3</v>
      </c>
      <c r="C23" t="s">
        <v>3</v>
      </c>
      <c r="D23">
        <f>C4*D9*D15+C5*D11*D17</f>
        <v>0.186</v>
      </c>
    </row>
  </sheetData>
  <phoneticPr fontId="3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27</v>
      </c>
    </row>
    <row r="2" spans="2:11" x14ac:dyDescent="0.15">
      <c r="K2" t="s">
        <v>12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13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2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14</v>
      </c>
    </row>
    <row r="6" spans="2:11" x14ac:dyDescent="0.15">
      <c r="F6" t="s">
        <v>3</v>
      </c>
      <c r="G6" t="s">
        <v>2</v>
      </c>
      <c r="H6" s="2">
        <v>0</v>
      </c>
      <c r="K6" t="s">
        <v>15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17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18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9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9" x14ac:dyDescent="0.15">
      <c r="B19" t="s">
        <v>4</v>
      </c>
      <c r="C19" t="s">
        <v>6</v>
      </c>
      <c r="D19" t="s">
        <v>16</v>
      </c>
      <c r="F19" t="s">
        <v>6</v>
      </c>
      <c r="G19" t="s">
        <v>8</v>
      </c>
      <c r="H19" t="s">
        <v>19</v>
      </c>
    </row>
    <row r="20" spans="2:9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テーブル378838692[[#This Row],[Φ1(B,C)]]*I10+D22*I14</f>
        <v>0.43490000000000006</v>
      </c>
    </row>
    <row r="21" spans="2:9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</row>
    <row r="22" spans="2:9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</row>
    <row r="23" spans="2:9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D21*I13+テーブル378838692[[#This Row],[Φ1(B,C)]]*I17</f>
        <v>0.21540000000000001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</cols>
  <sheetData>
    <row r="1" spans="2:11" ht="17.25" x14ac:dyDescent="0.15">
      <c r="B1" s="1" t="s">
        <v>27</v>
      </c>
    </row>
    <row r="2" spans="2:11" x14ac:dyDescent="0.15">
      <c r="K2" t="s">
        <v>12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13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14</v>
      </c>
    </row>
    <row r="6" spans="2:11" x14ac:dyDescent="0.15">
      <c r="F6" t="s">
        <v>3</v>
      </c>
      <c r="G6" t="s">
        <v>2</v>
      </c>
      <c r="H6" s="3">
        <v>0</v>
      </c>
      <c r="K6" t="s">
        <v>15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17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18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20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  <c r="K12" t="s">
        <v>21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</row>
    <row r="17" spans="2:13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3" x14ac:dyDescent="0.15">
      <c r="B19" t="s">
        <v>4</v>
      </c>
      <c r="C19" t="s">
        <v>6</v>
      </c>
      <c r="D19" t="s">
        <v>16</v>
      </c>
      <c r="F19" t="s">
        <v>6</v>
      </c>
      <c r="G19" t="s">
        <v>8</v>
      </c>
      <c r="H19" t="s">
        <v>19</v>
      </c>
      <c r="K19" t="s">
        <v>8</v>
      </c>
      <c r="L19" t="s">
        <v>10</v>
      </c>
      <c r="M19" t="s">
        <v>22</v>
      </c>
    </row>
    <row r="20" spans="2:13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テーブル37883869299[[#This Row],[Φ1(B,C)]]*I10+D22*I14</f>
        <v>0.43490000000000006</v>
      </c>
      <c r="K20" t="s">
        <v>2</v>
      </c>
      <c r="L20" t="s">
        <v>2</v>
      </c>
      <c r="M20">
        <f>テーブル37883869293100[[#This Row],[Φ2(C, D)]]*H4+H22*H6</f>
        <v>0</v>
      </c>
    </row>
    <row r="21" spans="2:13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0.39507000000000014</v>
      </c>
    </row>
    <row r="22" spans="2:13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  <c r="K22" t="s">
        <v>3</v>
      </c>
      <c r="L22" t="s">
        <v>2</v>
      </c>
      <c r="M22">
        <f>H21*H4+H23*H6</f>
        <v>0</v>
      </c>
    </row>
    <row r="23" spans="2:13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D21*I13+テーブル37883869299[[#This Row],[Φ1(B,C)]]*I17</f>
        <v>0.21540000000000001</v>
      </c>
      <c r="K23" t="s">
        <v>3</v>
      </c>
      <c r="L23" t="s">
        <v>3</v>
      </c>
      <c r="M23">
        <f>H21*H5+テーブル37883869293100[[#This Row],[Φ2(C, D)]]*H7</f>
        <v>0.24093000000000001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sqref="A1:Q24"/>
    </sheetView>
  </sheetViews>
  <sheetFormatPr defaultRowHeight="13.5" x14ac:dyDescent="0.15"/>
  <cols>
    <col min="1" max="1" width="1.625" customWidth="1"/>
    <col min="5" max="5" width="4" customWidth="1"/>
    <col min="9" max="9" width="9.5" customWidth="1"/>
    <col min="10" max="10" width="3.75" customWidth="1"/>
    <col min="16" max="16" width="9.5" customWidth="1"/>
  </cols>
  <sheetData>
    <row r="1" spans="2:11" ht="17.25" x14ac:dyDescent="0.15">
      <c r="B1" s="1" t="s">
        <v>27</v>
      </c>
    </row>
    <row r="2" spans="2:11" x14ac:dyDescent="0.15">
      <c r="K2" t="s">
        <v>12</v>
      </c>
    </row>
    <row r="3" spans="2:11" x14ac:dyDescent="0.15">
      <c r="B3" t="s">
        <v>1</v>
      </c>
      <c r="C3" t="s">
        <v>0</v>
      </c>
      <c r="F3" t="s">
        <v>6</v>
      </c>
      <c r="G3" t="s">
        <v>10</v>
      </c>
      <c r="H3" t="s">
        <v>11</v>
      </c>
      <c r="K3" t="s">
        <v>13</v>
      </c>
    </row>
    <row r="4" spans="2:11" x14ac:dyDescent="0.15">
      <c r="B4" t="s">
        <v>2</v>
      </c>
      <c r="C4">
        <v>0.6</v>
      </c>
      <c r="F4" t="s">
        <v>2</v>
      </c>
      <c r="G4" t="s">
        <v>2</v>
      </c>
      <c r="H4" s="3">
        <v>0</v>
      </c>
    </row>
    <row r="5" spans="2:11" x14ac:dyDescent="0.15">
      <c r="B5" t="s">
        <v>3</v>
      </c>
      <c r="C5">
        <v>0.4</v>
      </c>
      <c r="F5" t="s">
        <v>2</v>
      </c>
      <c r="G5" t="s">
        <v>3</v>
      </c>
      <c r="H5">
        <v>0.3</v>
      </c>
      <c r="K5" t="s">
        <v>14</v>
      </c>
    </row>
    <row r="6" spans="2:11" x14ac:dyDescent="0.15">
      <c r="F6" t="s">
        <v>3</v>
      </c>
      <c r="G6" t="s">
        <v>2</v>
      </c>
      <c r="H6" s="3">
        <v>0</v>
      </c>
      <c r="K6" t="s">
        <v>15</v>
      </c>
    </row>
    <row r="7" spans="2:11" x14ac:dyDescent="0.15">
      <c r="B7" t="s">
        <v>1</v>
      </c>
      <c r="C7" t="s">
        <v>4</v>
      </c>
      <c r="D7" t="s">
        <v>5</v>
      </c>
      <c r="F7" t="s">
        <v>3</v>
      </c>
      <c r="G7" t="s">
        <v>3</v>
      </c>
      <c r="H7">
        <v>1</v>
      </c>
    </row>
    <row r="8" spans="2:11" x14ac:dyDescent="0.15">
      <c r="B8" t="s">
        <v>2</v>
      </c>
      <c r="C8" t="s">
        <v>2</v>
      </c>
      <c r="D8">
        <v>0.2</v>
      </c>
      <c r="K8" t="s">
        <v>17</v>
      </c>
    </row>
    <row r="9" spans="2:11" x14ac:dyDescent="0.15">
      <c r="B9" t="s">
        <v>2</v>
      </c>
      <c r="C9" t="s">
        <v>3</v>
      </c>
      <c r="D9">
        <v>0.8</v>
      </c>
      <c r="F9" t="s">
        <v>4</v>
      </c>
      <c r="G9" t="s">
        <v>6</v>
      </c>
      <c r="H9" t="s">
        <v>8</v>
      </c>
      <c r="I9" t="s">
        <v>9</v>
      </c>
      <c r="K9" t="s">
        <v>18</v>
      </c>
    </row>
    <row r="10" spans="2:11" x14ac:dyDescent="0.15">
      <c r="B10" t="s">
        <v>3</v>
      </c>
      <c r="C10" t="s">
        <v>2</v>
      </c>
      <c r="D10">
        <v>0.75</v>
      </c>
      <c r="F10" t="s">
        <v>2</v>
      </c>
      <c r="G10" t="s">
        <v>2</v>
      </c>
      <c r="H10" t="s">
        <v>2</v>
      </c>
      <c r="I10">
        <v>0.95</v>
      </c>
    </row>
    <row r="11" spans="2:11" x14ac:dyDescent="0.15">
      <c r="B11" t="s">
        <v>3</v>
      </c>
      <c r="C11" t="s">
        <v>3</v>
      </c>
      <c r="D11">
        <v>0.25</v>
      </c>
      <c r="F11" t="s">
        <v>2</v>
      </c>
      <c r="G11" t="s">
        <v>2</v>
      </c>
      <c r="H11" t="s">
        <v>3</v>
      </c>
      <c r="I11">
        <v>0.05</v>
      </c>
      <c r="K11" t="s">
        <v>20</v>
      </c>
    </row>
    <row r="12" spans="2:11" x14ac:dyDescent="0.15">
      <c r="F12" t="s">
        <v>2</v>
      </c>
      <c r="G12" t="s">
        <v>3</v>
      </c>
      <c r="H12" t="s">
        <v>2</v>
      </c>
      <c r="I12">
        <v>0.9</v>
      </c>
      <c r="K12" t="s">
        <v>21</v>
      </c>
    </row>
    <row r="13" spans="2:11" x14ac:dyDescent="0.15">
      <c r="B13" t="s">
        <v>1</v>
      </c>
      <c r="C13" t="s">
        <v>6</v>
      </c>
      <c r="D13" t="s">
        <v>7</v>
      </c>
      <c r="F13" t="s">
        <v>2</v>
      </c>
      <c r="G13" t="s">
        <v>3</v>
      </c>
      <c r="H13" t="s">
        <v>3</v>
      </c>
      <c r="I13">
        <v>0.1</v>
      </c>
    </row>
    <row r="14" spans="2:11" x14ac:dyDescent="0.15">
      <c r="B14" t="s">
        <v>2</v>
      </c>
      <c r="C14" t="s">
        <v>2</v>
      </c>
      <c r="D14">
        <v>0.8</v>
      </c>
      <c r="F14" t="s">
        <v>3</v>
      </c>
      <c r="G14" t="s">
        <v>2</v>
      </c>
      <c r="H14" t="s">
        <v>2</v>
      </c>
      <c r="I14">
        <v>0.8</v>
      </c>
      <c r="K14" t="s">
        <v>23</v>
      </c>
    </row>
    <row r="15" spans="2:11" x14ac:dyDescent="0.15">
      <c r="B15" t="s">
        <v>2</v>
      </c>
      <c r="C15" t="s">
        <v>3</v>
      </c>
      <c r="D15">
        <v>0.2</v>
      </c>
      <c r="F15" t="s">
        <v>3</v>
      </c>
      <c r="G15" t="s">
        <v>2</v>
      </c>
      <c r="H15" t="s">
        <v>3</v>
      </c>
      <c r="I15">
        <v>0.2</v>
      </c>
      <c r="K15" t="s">
        <v>24</v>
      </c>
    </row>
    <row r="16" spans="2:11" x14ac:dyDescent="0.15">
      <c r="B16" t="s">
        <v>3</v>
      </c>
      <c r="C16" t="s">
        <v>2</v>
      </c>
      <c r="D16">
        <v>0.1</v>
      </c>
      <c r="F16" t="s">
        <v>3</v>
      </c>
      <c r="G16" t="s">
        <v>3</v>
      </c>
      <c r="H16" t="s">
        <v>2</v>
      </c>
      <c r="I16">
        <v>0</v>
      </c>
      <c r="K16" t="s">
        <v>26</v>
      </c>
    </row>
    <row r="17" spans="2:16" x14ac:dyDescent="0.15">
      <c r="B17" t="s">
        <v>3</v>
      </c>
      <c r="C17" t="s">
        <v>3</v>
      </c>
      <c r="D17">
        <v>0.9</v>
      </c>
      <c r="F17" t="s">
        <v>3</v>
      </c>
      <c r="G17" t="s">
        <v>3</v>
      </c>
      <c r="H17" t="s">
        <v>3</v>
      </c>
      <c r="I17">
        <v>1</v>
      </c>
    </row>
    <row r="19" spans="2:16" x14ac:dyDescent="0.15">
      <c r="B19" t="s">
        <v>4</v>
      </c>
      <c r="C19" t="s">
        <v>6</v>
      </c>
      <c r="D19" t="s">
        <v>16</v>
      </c>
      <c r="F19" t="s">
        <v>6</v>
      </c>
      <c r="G19" t="s">
        <v>8</v>
      </c>
      <c r="H19" t="s">
        <v>19</v>
      </c>
      <c r="K19" t="s">
        <v>8</v>
      </c>
      <c r="L19" t="s">
        <v>10</v>
      </c>
      <c r="M19" t="s">
        <v>22</v>
      </c>
      <c r="O19" t="s">
        <v>8</v>
      </c>
      <c r="P19" t="s">
        <v>25</v>
      </c>
    </row>
    <row r="20" spans="2:16" x14ac:dyDescent="0.15">
      <c r="B20" t="s">
        <v>2</v>
      </c>
      <c r="C20" t="s">
        <v>2</v>
      </c>
      <c r="D20">
        <f>C4*D8*D14+C5*D10*D16</f>
        <v>0.126</v>
      </c>
      <c r="F20" t="s">
        <v>2</v>
      </c>
      <c r="G20" t="s">
        <v>2</v>
      </c>
      <c r="H20">
        <f>テーブル37883869299107[[#This Row],[Φ1(B,C)]]*I10+D22*I14</f>
        <v>0.43490000000000006</v>
      </c>
      <c r="K20" t="s">
        <v>2</v>
      </c>
      <c r="L20" t="s">
        <v>2</v>
      </c>
      <c r="M20">
        <f>テーブル37883869293100108[[#This Row],[Φ2(C, D)]]*H4+H22*H6</f>
        <v>0</v>
      </c>
      <c r="O20" t="s">
        <v>2</v>
      </c>
      <c r="P20">
        <f>テーブル37883869293100101109[[#This Row],[Φ3(D,E)]]+M21</f>
        <v>0.39507000000000014</v>
      </c>
    </row>
    <row r="21" spans="2:16" x14ac:dyDescent="0.15">
      <c r="B21" t="s">
        <v>2</v>
      </c>
      <c r="C21" t="s">
        <v>3</v>
      </c>
      <c r="D21">
        <f>C4*D8*D15+C5*D10*D17</f>
        <v>0.29400000000000009</v>
      </c>
      <c r="F21" t="s">
        <v>2</v>
      </c>
      <c r="G21" t="s">
        <v>3</v>
      </c>
      <c r="H21">
        <f>D20*I11+D22*I15</f>
        <v>8.5100000000000009E-2</v>
      </c>
      <c r="K21" t="s">
        <v>2</v>
      </c>
      <c r="L21" t="s">
        <v>3</v>
      </c>
      <c r="M21">
        <f>H20*H5+H22*H7</f>
        <v>0.39507000000000014</v>
      </c>
      <c r="O21" t="s">
        <v>3</v>
      </c>
      <c r="P21">
        <f>M22+M23</f>
        <v>0.24093000000000001</v>
      </c>
    </row>
    <row r="22" spans="2:16" x14ac:dyDescent="0.15">
      <c r="B22" t="s">
        <v>3</v>
      </c>
      <c r="C22" t="s">
        <v>2</v>
      </c>
      <c r="D22">
        <f>C4*D9*D14+C5*D11*D16</f>
        <v>0.39400000000000002</v>
      </c>
      <c r="F22" t="s">
        <v>3</v>
      </c>
      <c r="G22" t="s">
        <v>2</v>
      </c>
      <c r="H22">
        <f>D21*I12+D23*I16</f>
        <v>0.26460000000000011</v>
      </c>
      <c r="K22" t="s">
        <v>3</v>
      </c>
      <c r="L22" t="s">
        <v>2</v>
      </c>
      <c r="M22">
        <f>H21*H4+H23*H6</f>
        <v>0</v>
      </c>
    </row>
    <row r="23" spans="2:16" x14ac:dyDescent="0.15">
      <c r="B23" t="s">
        <v>3</v>
      </c>
      <c r="C23" t="s">
        <v>3</v>
      </c>
      <c r="D23">
        <f>C4*D9*D15+C5*D11*D17</f>
        <v>0.186</v>
      </c>
      <c r="F23" t="s">
        <v>3</v>
      </c>
      <c r="G23" t="s">
        <v>3</v>
      </c>
      <c r="H23">
        <f>D21*I13+テーブル37883869299107[[#This Row],[Φ1(B,C)]]*I17</f>
        <v>0.21540000000000001</v>
      </c>
      <c r="K23" t="s">
        <v>3</v>
      </c>
      <c r="L23" t="s">
        <v>3</v>
      </c>
      <c r="M23">
        <f>H21*H5+テーブル37883869293100108[[#This Row],[Φ2(C, D)]]*H7</f>
        <v>0.24093000000000001</v>
      </c>
    </row>
  </sheetData>
  <phoneticPr fontId="3"/>
  <pageMargins left="0.7" right="0.7" top="0.75" bottom="0.75" header="0.3" footer="0.3"/>
  <pageSetup paperSize="9" orientation="portrait" horizontalDpi="0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Step0</vt:lpstr>
      <vt:lpstr>Step1</vt:lpstr>
      <vt:lpstr>Step2</vt:lpstr>
      <vt:lpstr>Step3</vt:lpstr>
      <vt:lpstr>Step4</vt:lpstr>
      <vt:lpstr>Step5</vt:lpstr>
      <vt:lpstr>Step0!Print_Area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koichi</cp:lastModifiedBy>
  <dcterms:created xsi:type="dcterms:W3CDTF">2014-06-05T11:57:13Z</dcterms:created>
  <dcterms:modified xsi:type="dcterms:W3CDTF">2014-06-06T02:28:36Z</dcterms:modified>
</cp:coreProperties>
</file>